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BronsonData\F113\2016\"/>
    </mc:Choice>
  </mc:AlternateContent>
  <bookViews>
    <workbookView xWindow="-120" yWindow="-120" windowWidth="25440" windowHeight="15390" activeTab="1"/>
  </bookViews>
  <sheets>
    <sheet name="VariablesList" sheetId="12" r:id="rId1"/>
    <sheet name="MegaTable" sheetId="1" r:id="rId2"/>
    <sheet name="Honey_vs_manual_144" sheetId="6" r:id="rId3"/>
    <sheet name="Honey_vs_NDVI_144" sheetId="7" r:id="rId4"/>
    <sheet name="Honey_vs_manual_166" sheetId="8" r:id="rId5"/>
    <sheet name="Honey_vs_NDVI_166" sheetId="9" r:id="rId6"/>
    <sheet name="Honey_vs_manual_180" sheetId="10" r:id="rId7"/>
    <sheet name="Honey_vs_NDVI_180" sheetId="11" r:id="rId8"/>
    <sheet name="LeafN" sheetId="4" r:id="rId9"/>
    <sheet name="Pet_NO3_v_Nrate" sheetId="3" r:id="rId10"/>
    <sheet name="SeedLint_vs_Bur" sheetId="2" r:id="rId11"/>
    <sheet name="Two-row_vs_Pedro" sheetId="5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T17" i="1" l="1"/>
  <c r="CS17" i="1"/>
  <c r="CR17" i="1"/>
  <c r="CM17" i="1"/>
  <c r="CN17" i="1" s="1"/>
  <c r="CO17" i="1" s="1"/>
  <c r="CP17" i="1" s="1"/>
  <c r="CQ17" i="1" s="1"/>
  <c r="CU17" i="1" l="1"/>
  <c r="B165" i="12"/>
  <c r="B164" i="12"/>
  <c r="B163" i="12"/>
  <c r="B162" i="12"/>
  <c r="B161" i="12"/>
  <c r="B160" i="12"/>
  <c r="B159" i="12"/>
  <c r="B158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UW61" i="1" l="1"/>
  <c r="UW60" i="1"/>
  <c r="UW59" i="1"/>
  <c r="UW58" i="1"/>
  <c r="UW57" i="1"/>
  <c r="UW56" i="1"/>
  <c r="UW55" i="1"/>
  <c r="UW54" i="1"/>
  <c r="UW53" i="1"/>
  <c r="UW52" i="1"/>
  <c r="UW51" i="1"/>
  <c r="UW50" i="1"/>
  <c r="UW49" i="1"/>
  <c r="UW48" i="1"/>
  <c r="UW47" i="1"/>
  <c r="UW46" i="1"/>
  <c r="UW45" i="1"/>
  <c r="UW44" i="1"/>
  <c r="UW43" i="1"/>
  <c r="UW42" i="1"/>
  <c r="UW41" i="1"/>
  <c r="UW40" i="1"/>
  <c r="UW39" i="1"/>
  <c r="UW38" i="1"/>
  <c r="UW37" i="1"/>
  <c r="UW36" i="1"/>
  <c r="UW35" i="1"/>
  <c r="UW34" i="1"/>
  <c r="UW33" i="1"/>
  <c r="UW32" i="1"/>
  <c r="UW31" i="1"/>
  <c r="UW30" i="1"/>
  <c r="UW29" i="1"/>
  <c r="UW28" i="1"/>
  <c r="UW27" i="1"/>
  <c r="UW26" i="1"/>
  <c r="UW25" i="1"/>
  <c r="UW24" i="1"/>
  <c r="UW23" i="1"/>
  <c r="UW22" i="1"/>
  <c r="UW21" i="1"/>
  <c r="UW20" i="1"/>
  <c r="UW19" i="1"/>
  <c r="UW18" i="1"/>
  <c r="UW17" i="1"/>
  <c r="UW16" i="1"/>
  <c r="UW15" i="1"/>
  <c r="UW14" i="1"/>
  <c r="UW13" i="1"/>
  <c r="UW12" i="1"/>
  <c r="UW11" i="1"/>
  <c r="UW10" i="1"/>
  <c r="UW9" i="1"/>
  <c r="UW8" i="1"/>
  <c r="UW7" i="1"/>
  <c r="UW6" i="1"/>
  <c r="UW5" i="1"/>
  <c r="UW4" i="1"/>
  <c r="UW3" i="1"/>
  <c r="UW2" i="1"/>
  <c r="QG61" i="1"/>
  <c r="QG60" i="1"/>
  <c r="QG59" i="1"/>
  <c r="QG58" i="1"/>
  <c r="QG57" i="1"/>
  <c r="QG56" i="1"/>
  <c r="QG55" i="1"/>
  <c r="QG54" i="1"/>
  <c r="QG53" i="1"/>
  <c r="QG52" i="1"/>
  <c r="QG51" i="1"/>
  <c r="QG50" i="1"/>
  <c r="QG49" i="1"/>
  <c r="QG48" i="1"/>
  <c r="QG47" i="1"/>
  <c r="QG46" i="1"/>
  <c r="QG45" i="1"/>
  <c r="QG44" i="1"/>
  <c r="QG43" i="1"/>
  <c r="QG42" i="1"/>
  <c r="QG41" i="1"/>
  <c r="QG40" i="1"/>
  <c r="QG39" i="1"/>
  <c r="QG38" i="1"/>
  <c r="QG37" i="1"/>
  <c r="QG36" i="1"/>
  <c r="QG35" i="1"/>
  <c r="QG34" i="1"/>
  <c r="QG33" i="1"/>
  <c r="QG32" i="1"/>
  <c r="QG31" i="1"/>
  <c r="QG30" i="1"/>
  <c r="QG29" i="1"/>
  <c r="QG28" i="1"/>
  <c r="QG27" i="1"/>
  <c r="QG26" i="1"/>
  <c r="QG25" i="1"/>
  <c r="QG24" i="1"/>
  <c r="QG23" i="1"/>
  <c r="QG22" i="1"/>
  <c r="QG21" i="1"/>
  <c r="QG20" i="1"/>
  <c r="QG19" i="1"/>
  <c r="QG18" i="1"/>
  <c r="QG17" i="1"/>
  <c r="QG16" i="1"/>
  <c r="QG15" i="1"/>
  <c r="QG14" i="1"/>
  <c r="QG13" i="1"/>
  <c r="QG12" i="1"/>
  <c r="QG11" i="1"/>
  <c r="QG10" i="1"/>
  <c r="QG9" i="1"/>
  <c r="QG8" i="1"/>
  <c r="QG7" i="1"/>
  <c r="QG6" i="1"/>
  <c r="QG5" i="1"/>
  <c r="QG4" i="1"/>
  <c r="QG3" i="1"/>
  <c r="QG2" i="1"/>
  <c r="T61" i="1" l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CT61" i="1" l="1"/>
  <c r="CS61" i="1"/>
  <c r="CR61" i="1"/>
  <c r="CM61" i="1"/>
  <c r="CN61" i="1" s="1"/>
  <c r="CO61" i="1" s="1"/>
  <c r="CP61" i="1" s="1"/>
  <c r="CQ61" i="1" s="1"/>
  <c r="CT60" i="1"/>
  <c r="CS60" i="1"/>
  <c r="CR60" i="1"/>
  <c r="CM60" i="1"/>
  <c r="CN60" i="1" s="1"/>
  <c r="CO60" i="1" s="1"/>
  <c r="CP60" i="1" s="1"/>
  <c r="CQ60" i="1" s="1"/>
  <c r="CT59" i="1"/>
  <c r="CS59" i="1"/>
  <c r="CR59" i="1"/>
  <c r="CM59" i="1"/>
  <c r="CN59" i="1" s="1"/>
  <c r="CO59" i="1" s="1"/>
  <c r="CP59" i="1" s="1"/>
  <c r="CQ59" i="1" s="1"/>
  <c r="CT58" i="1"/>
  <c r="CS58" i="1"/>
  <c r="CR58" i="1"/>
  <c r="CM58" i="1"/>
  <c r="CN58" i="1" s="1"/>
  <c r="CO58" i="1" s="1"/>
  <c r="CT57" i="1"/>
  <c r="CS57" i="1"/>
  <c r="CR57" i="1"/>
  <c r="CM57" i="1"/>
  <c r="CN57" i="1" s="1"/>
  <c r="CO57" i="1" s="1"/>
  <c r="CP57" i="1" s="1"/>
  <c r="CQ57" i="1" s="1"/>
  <c r="CT56" i="1"/>
  <c r="CS56" i="1"/>
  <c r="CR56" i="1"/>
  <c r="CM56" i="1"/>
  <c r="CN56" i="1" s="1"/>
  <c r="CO56" i="1" s="1"/>
  <c r="CP56" i="1" s="1"/>
  <c r="CQ56" i="1" s="1"/>
  <c r="CT55" i="1"/>
  <c r="CS55" i="1"/>
  <c r="CR55" i="1"/>
  <c r="CM55" i="1"/>
  <c r="CN55" i="1" s="1"/>
  <c r="CO55" i="1" s="1"/>
  <c r="CP55" i="1" s="1"/>
  <c r="CQ55" i="1" s="1"/>
  <c r="CT54" i="1"/>
  <c r="CS54" i="1"/>
  <c r="CR54" i="1"/>
  <c r="CM54" i="1"/>
  <c r="CN54" i="1" s="1"/>
  <c r="CO54" i="1" s="1"/>
  <c r="CT53" i="1"/>
  <c r="CS53" i="1"/>
  <c r="CR53" i="1"/>
  <c r="CM53" i="1"/>
  <c r="CN53" i="1" s="1"/>
  <c r="CO53" i="1" s="1"/>
  <c r="CP53" i="1" s="1"/>
  <c r="CQ53" i="1" s="1"/>
  <c r="CT52" i="1"/>
  <c r="CS52" i="1"/>
  <c r="CR52" i="1"/>
  <c r="CM52" i="1"/>
  <c r="CN52" i="1" s="1"/>
  <c r="CO52" i="1" s="1"/>
  <c r="CP52" i="1" s="1"/>
  <c r="CQ52" i="1" s="1"/>
  <c r="CT51" i="1"/>
  <c r="CS51" i="1"/>
  <c r="CR51" i="1"/>
  <c r="CM51" i="1"/>
  <c r="CN51" i="1" s="1"/>
  <c r="CO51" i="1" s="1"/>
  <c r="CP51" i="1" s="1"/>
  <c r="CQ51" i="1" s="1"/>
  <c r="CT50" i="1"/>
  <c r="CS50" i="1"/>
  <c r="CR50" i="1"/>
  <c r="CM50" i="1"/>
  <c r="CN50" i="1" s="1"/>
  <c r="CO50" i="1" s="1"/>
  <c r="CP50" i="1" s="1"/>
  <c r="CQ50" i="1" s="1"/>
  <c r="CT49" i="1"/>
  <c r="CS49" i="1"/>
  <c r="CR49" i="1"/>
  <c r="CM49" i="1"/>
  <c r="CN49" i="1" s="1"/>
  <c r="CO49" i="1" s="1"/>
  <c r="CP49" i="1" s="1"/>
  <c r="CQ49" i="1" s="1"/>
  <c r="CT48" i="1"/>
  <c r="CS48" i="1"/>
  <c r="CR48" i="1"/>
  <c r="CM48" i="1"/>
  <c r="CN48" i="1" s="1"/>
  <c r="CO48" i="1" s="1"/>
  <c r="CP48" i="1" s="1"/>
  <c r="CQ48" i="1" s="1"/>
  <c r="CT47" i="1"/>
  <c r="CS47" i="1"/>
  <c r="CR47" i="1"/>
  <c r="CM47" i="1"/>
  <c r="CN47" i="1" s="1"/>
  <c r="CO47" i="1" s="1"/>
  <c r="CT46" i="1"/>
  <c r="CS46" i="1"/>
  <c r="CR46" i="1"/>
  <c r="CM46" i="1"/>
  <c r="CN46" i="1" s="1"/>
  <c r="CO46" i="1" s="1"/>
  <c r="CT45" i="1"/>
  <c r="CS45" i="1"/>
  <c r="CR45" i="1"/>
  <c r="CM45" i="1"/>
  <c r="CN45" i="1" s="1"/>
  <c r="CO45" i="1" s="1"/>
  <c r="CT44" i="1"/>
  <c r="CS44" i="1"/>
  <c r="CR44" i="1"/>
  <c r="CM44" i="1"/>
  <c r="CN44" i="1" s="1"/>
  <c r="CO44" i="1" s="1"/>
  <c r="CP44" i="1" s="1"/>
  <c r="CQ44" i="1" s="1"/>
  <c r="CT43" i="1"/>
  <c r="CS43" i="1"/>
  <c r="CR43" i="1"/>
  <c r="CM43" i="1"/>
  <c r="CN43" i="1" s="1"/>
  <c r="CO43" i="1" s="1"/>
  <c r="CT42" i="1"/>
  <c r="CS42" i="1"/>
  <c r="CR42" i="1"/>
  <c r="CM42" i="1"/>
  <c r="CN42" i="1" s="1"/>
  <c r="CO42" i="1" s="1"/>
  <c r="CP42" i="1" s="1"/>
  <c r="CQ42" i="1" s="1"/>
  <c r="CT41" i="1"/>
  <c r="CS41" i="1"/>
  <c r="CR41" i="1"/>
  <c r="CM41" i="1"/>
  <c r="CN41" i="1" s="1"/>
  <c r="CO41" i="1" s="1"/>
  <c r="CP41" i="1" s="1"/>
  <c r="CQ41" i="1" s="1"/>
  <c r="CT40" i="1"/>
  <c r="CS40" i="1"/>
  <c r="CR40" i="1"/>
  <c r="CM40" i="1"/>
  <c r="CN40" i="1" s="1"/>
  <c r="CO40" i="1" s="1"/>
  <c r="CT39" i="1"/>
  <c r="CS39" i="1"/>
  <c r="CR39" i="1"/>
  <c r="CM39" i="1"/>
  <c r="CN39" i="1" s="1"/>
  <c r="CO39" i="1" s="1"/>
  <c r="CP39" i="1" s="1"/>
  <c r="CQ39" i="1" s="1"/>
  <c r="CT38" i="1"/>
  <c r="CS38" i="1"/>
  <c r="CR38" i="1"/>
  <c r="CM38" i="1"/>
  <c r="CN38" i="1" s="1"/>
  <c r="CO38" i="1" s="1"/>
  <c r="CP38" i="1" s="1"/>
  <c r="CQ38" i="1" s="1"/>
  <c r="CT37" i="1"/>
  <c r="CS37" i="1"/>
  <c r="CR37" i="1"/>
  <c r="CM37" i="1"/>
  <c r="CN37" i="1" s="1"/>
  <c r="CO37" i="1" s="1"/>
  <c r="CP37" i="1" s="1"/>
  <c r="CQ37" i="1" s="1"/>
  <c r="CT36" i="1"/>
  <c r="CS36" i="1"/>
  <c r="CR36" i="1"/>
  <c r="CM36" i="1"/>
  <c r="CN36" i="1" s="1"/>
  <c r="CO36" i="1" s="1"/>
  <c r="CP36" i="1" s="1"/>
  <c r="CQ36" i="1" s="1"/>
  <c r="CT35" i="1"/>
  <c r="CS35" i="1"/>
  <c r="CR35" i="1"/>
  <c r="CM35" i="1"/>
  <c r="CN35" i="1" s="1"/>
  <c r="CO35" i="1" s="1"/>
  <c r="CT34" i="1"/>
  <c r="CS34" i="1"/>
  <c r="CR34" i="1"/>
  <c r="CM34" i="1"/>
  <c r="CN34" i="1" s="1"/>
  <c r="CO34" i="1" s="1"/>
  <c r="CT33" i="1"/>
  <c r="CS33" i="1"/>
  <c r="CR33" i="1"/>
  <c r="CM33" i="1"/>
  <c r="CN33" i="1" s="1"/>
  <c r="CO33" i="1" s="1"/>
  <c r="CP33" i="1" s="1"/>
  <c r="CQ33" i="1" s="1"/>
  <c r="CT32" i="1"/>
  <c r="CS32" i="1"/>
  <c r="CR32" i="1"/>
  <c r="CM32" i="1"/>
  <c r="CN32" i="1" s="1"/>
  <c r="CO32" i="1" s="1"/>
  <c r="CP32" i="1" s="1"/>
  <c r="CQ32" i="1" s="1"/>
  <c r="CT31" i="1"/>
  <c r="CS31" i="1"/>
  <c r="CR31" i="1"/>
  <c r="CM31" i="1"/>
  <c r="CN31" i="1" s="1"/>
  <c r="CO31" i="1" s="1"/>
  <c r="CP31" i="1" s="1"/>
  <c r="CQ31" i="1" s="1"/>
  <c r="CT30" i="1"/>
  <c r="CS30" i="1"/>
  <c r="CR30" i="1"/>
  <c r="CM30" i="1"/>
  <c r="CN30" i="1" s="1"/>
  <c r="CO30" i="1" s="1"/>
  <c r="CT29" i="1"/>
  <c r="CS29" i="1"/>
  <c r="CR29" i="1"/>
  <c r="CM29" i="1"/>
  <c r="CN29" i="1" s="1"/>
  <c r="CO29" i="1" s="1"/>
  <c r="CT28" i="1"/>
  <c r="CS28" i="1"/>
  <c r="CR28" i="1"/>
  <c r="CM28" i="1"/>
  <c r="CN28" i="1" s="1"/>
  <c r="CO28" i="1" s="1"/>
  <c r="CP28" i="1" s="1"/>
  <c r="CQ28" i="1" s="1"/>
  <c r="CT27" i="1"/>
  <c r="CS27" i="1"/>
  <c r="CR27" i="1"/>
  <c r="CM27" i="1"/>
  <c r="CN27" i="1" s="1"/>
  <c r="CO27" i="1" s="1"/>
  <c r="CP27" i="1" s="1"/>
  <c r="CQ27" i="1" s="1"/>
  <c r="CT26" i="1"/>
  <c r="CS26" i="1"/>
  <c r="CR26" i="1"/>
  <c r="CM26" i="1"/>
  <c r="CN26" i="1" s="1"/>
  <c r="CO26" i="1" s="1"/>
  <c r="CP26" i="1" s="1"/>
  <c r="CQ26" i="1" s="1"/>
  <c r="CT25" i="1"/>
  <c r="CS25" i="1"/>
  <c r="CR25" i="1"/>
  <c r="CM25" i="1"/>
  <c r="CN25" i="1" s="1"/>
  <c r="CO25" i="1" s="1"/>
  <c r="CT24" i="1"/>
  <c r="CS24" i="1"/>
  <c r="CR24" i="1"/>
  <c r="CM24" i="1"/>
  <c r="CN24" i="1" s="1"/>
  <c r="CO24" i="1" s="1"/>
  <c r="CP24" i="1" s="1"/>
  <c r="CQ24" i="1" s="1"/>
  <c r="CT23" i="1"/>
  <c r="CS23" i="1"/>
  <c r="CR23" i="1"/>
  <c r="CM23" i="1"/>
  <c r="CN23" i="1" s="1"/>
  <c r="CO23" i="1" s="1"/>
  <c r="CP23" i="1" s="1"/>
  <c r="CQ23" i="1" s="1"/>
  <c r="CT22" i="1"/>
  <c r="CS22" i="1"/>
  <c r="CR22" i="1"/>
  <c r="CM22" i="1"/>
  <c r="CN22" i="1" s="1"/>
  <c r="CO22" i="1" s="1"/>
  <c r="CP22" i="1" s="1"/>
  <c r="CQ22" i="1" s="1"/>
  <c r="CT21" i="1"/>
  <c r="CS21" i="1"/>
  <c r="CR21" i="1"/>
  <c r="CM21" i="1"/>
  <c r="CN21" i="1" s="1"/>
  <c r="CO21" i="1" s="1"/>
  <c r="CP21" i="1" s="1"/>
  <c r="CQ21" i="1" s="1"/>
  <c r="CT20" i="1"/>
  <c r="CS20" i="1"/>
  <c r="CR20" i="1"/>
  <c r="CM20" i="1"/>
  <c r="CN20" i="1" s="1"/>
  <c r="CO20" i="1" s="1"/>
  <c r="CP20" i="1" s="1"/>
  <c r="CQ20" i="1" s="1"/>
  <c r="CT19" i="1"/>
  <c r="CS19" i="1"/>
  <c r="CR19" i="1"/>
  <c r="CM19" i="1"/>
  <c r="CN19" i="1" s="1"/>
  <c r="CO19" i="1" s="1"/>
  <c r="CT18" i="1"/>
  <c r="CS18" i="1"/>
  <c r="CR18" i="1"/>
  <c r="CM18" i="1"/>
  <c r="CN18" i="1" s="1"/>
  <c r="CO18" i="1" s="1"/>
  <c r="CP18" i="1" s="1"/>
  <c r="CQ18" i="1" s="1"/>
  <c r="CT16" i="1"/>
  <c r="CS16" i="1"/>
  <c r="CR16" i="1"/>
  <c r="CM16" i="1"/>
  <c r="CN16" i="1" s="1"/>
  <c r="CO16" i="1" s="1"/>
  <c r="CP16" i="1" s="1"/>
  <c r="CQ16" i="1" s="1"/>
  <c r="CT15" i="1"/>
  <c r="CS15" i="1"/>
  <c r="CR15" i="1"/>
  <c r="CM15" i="1"/>
  <c r="CN15" i="1" s="1"/>
  <c r="CO15" i="1" s="1"/>
  <c r="CP15" i="1" s="1"/>
  <c r="CQ15" i="1" s="1"/>
  <c r="CT14" i="1"/>
  <c r="CS14" i="1"/>
  <c r="CR14" i="1"/>
  <c r="CM14" i="1"/>
  <c r="CN14" i="1" s="1"/>
  <c r="CO14" i="1" s="1"/>
  <c r="CP14" i="1" s="1"/>
  <c r="CQ14" i="1" s="1"/>
  <c r="CT13" i="1"/>
  <c r="CS13" i="1"/>
  <c r="CR13" i="1"/>
  <c r="CM13" i="1"/>
  <c r="CN13" i="1" s="1"/>
  <c r="CO13" i="1" s="1"/>
  <c r="CP13" i="1" s="1"/>
  <c r="CQ13" i="1" s="1"/>
  <c r="CT12" i="1"/>
  <c r="CS12" i="1"/>
  <c r="CR12" i="1"/>
  <c r="CM12" i="1"/>
  <c r="CN12" i="1" s="1"/>
  <c r="CO12" i="1" s="1"/>
  <c r="CP12" i="1" s="1"/>
  <c r="CQ12" i="1" s="1"/>
  <c r="CT11" i="1"/>
  <c r="CS11" i="1"/>
  <c r="CR11" i="1"/>
  <c r="CM11" i="1"/>
  <c r="CN11" i="1" s="1"/>
  <c r="CO11" i="1" s="1"/>
  <c r="CP11" i="1" s="1"/>
  <c r="CQ11" i="1" s="1"/>
  <c r="CT10" i="1"/>
  <c r="CS10" i="1"/>
  <c r="CR10" i="1"/>
  <c r="CM10" i="1"/>
  <c r="CN10" i="1" s="1"/>
  <c r="CO10" i="1" s="1"/>
  <c r="CP10" i="1" s="1"/>
  <c r="CQ10" i="1" s="1"/>
  <c r="CT9" i="1"/>
  <c r="CS9" i="1"/>
  <c r="CR9" i="1"/>
  <c r="CM9" i="1"/>
  <c r="CN9" i="1" s="1"/>
  <c r="CO9" i="1" s="1"/>
  <c r="CT8" i="1"/>
  <c r="CS8" i="1"/>
  <c r="CR8" i="1"/>
  <c r="CM8" i="1"/>
  <c r="CN8" i="1" s="1"/>
  <c r="CO8" i="1" s="1"/>
  <c r="CP8" i="1" s="1"/>
  <c r="CQ8" i="1" s="1"/>
  <c r="CT7" i="1"/>
  <c r="CS7" i="1"/>
  <c r="CR7" i="1"/>
  <c r="CM7" i="1"/>
  <c r="CN7" i="1" s="1"/>
  <c r="CO7" i="1" s="1"/>
  <c r="CP7" i="1" s="1"/>
  <c r="CQ7" i="1" s="1"/>
  <c r="CT6" i="1"/>
  <c r="CS6" i="1"/>
  <c r="CR6" i="1"/>
  <c r="CM6" i="1"/>
  <c r="CN6" i="1" s="1"/>
  <c r="CO6" i="1" s="1"/>
  <c r="CP6" i="1" s="1"/>
  <c r="CQ6" i="1" s="1"/>
  <c r="CT5" i="1"/>
  <c r="CS5" i="1"/>
  <c r="CR5" i="1"/>
  <c r="CM5" i="1"/>
  <c r="CN5" i="1" s="1"/>
  <c r="CO5" i="1" s="1"/>
  <c r="CP5" i="1" s="1"/>
  <c r="CQ5" i="1" s="1"/>
  <c r="CT4" i="1"/>
  <c r="CS4" i="1"/>
  <c r="CR4" i="1"/>
  <c r="CM4" i="1"/>
  <c r="CN4" i="1" s="1"/>
  <c r="CO4" i="1" s="1"/>
  <c r="CP4" i="1" s="1"/>
  <c r="CQ4" i="1" s="1"/>
  <c r="CT3" i="1"/>
  <c r="CS3" i="1"/>
  <c r="CR3" i="1"/>
  <c r="CM3" i="1"/>
  <c r="CN3" i="1" s="1"/>
  <c r="CO3" i="1" s="1"/>
  <c r="CP3" i="1" s="1"/>
  <c r="CQ3" i="1" s="1"/>
  <c r="CU7" i="1" l="1"/>
  <c r="CU13" i="1"/>
  <c r="CU18" i="1"/>
  <c r="CU22" i="1"/>
  <c r="CU28" i="1"/>
  <c r="CU32" i="1"/>
  <c r="CU34" i="1"/>
  <c r="CU40" i="1"/>
  <c r="CU44" i="1"/>
  <c r="CU46" i="1"/>
  <c r="CU54" i="1"/>
  <c r="CU58" i="1"/>
  <c r="CU60" i="1"/>
  <c r="CU3" i="1"/>
  <c r="CU9" i="1"/>
  <c r="CU11" i="1"/>
  <c r="CU20" i="1"/>
  <c r="CU30" i="1"/>
  <c r="CP9" i="1"/>
  <c r="CQ9" i="1" s="1"/>
  <c r="CP30" i="1"/>
  <c r="CQ30" i="1" s="1"/>
  <c r="CP34" i="1"/>
  <c r="CQ34" i="1" s="1"/>
  <c r="CP40" i="1"/>
  <c r="CQ40" i="1" s="1"/>
  <c r="CP46" i="1"/>
  <c r="CQ46" i="1" s="1"/>
  <c r="CP54" i="1"/>
  <c r="CQ54" i="1" s="1"/>
  <c r="CP58" i="1"/>
  <c r="CQ58" i="1" s="1"/>
  <c r="CP35" i="1"/>
  <c r="CQ35" i="1" s="1"/>
  <c r="CP43" i="1"/>
  <c r="CQ43" i="1" s="1"/>
  <c r="CP47" i="1"/>
  <c r="CQ47" i="1" s="1"/>
  <c r="CP19" i="1"/>
  <c r="CQ19" i="1" s="1"/>
  <c r="CP25" i="1"/>
  <c r="CQ25" i="1" s="1"/>
  <c r="CP29" i="1"/>
  <c r="CQ29" i="1" s="1"/>
  <c r="CP45" i="1"/>
  <c r="CQ45" i="1" s="1"/>
  <c r="CU4" i="1"/>
  <c r="CU6" i="1"/>
  <c r="CU19" i="1"/>
  <c r="CU25" i="1"/>
  <c r="CU29" i="1"/>
  <c r="CU31" i="1"/>
  <c r="CU35" i="1"/>
  <c r="CU43" i="1"/>
  <c r="CU45" i="1"/>
  <c r="CU47" i="1"/>
  <c r="CU61" i="1"/>
  <c r="CU12" i="1"/>
  <c r="CU10" i="1"/>
  <c r="CU8" i="1"/>
  <c r="CU5" i="1"/>
  <c r="CU14" i="1"/>
  <c r="CU15" i="1"/>
  <c r="CU16" i="1"/>
  <c r="CU21" i="1"/>
  <c r="CU23" i="1"/>
  <c r="CU24" i="1"/>
  <c r="CU26" i="1"/>
  <c r="CU27" i="1"/>
  <c r="CU33" i="1"/>
  <c r="CU36" i="1"/>
  <c r="CU37" i="1"/>
  <c r="CU38" i="1"/>
  <c r="CU39" i="1"/>
  <c r="CU41" i="1"/>
  <c r="CU42" i="1"/>
  <c r="CU48" i="1"/>
  <c r="CU49" i="1"/>
  <c r="CU50" i="1"/>
  <c r="CU51" i="1"/>
  <c r="CU52" i="1"/>
  <c r="CU53" i="1"/>
  <c r="CU55" i="1"/>
  <c r="CU56" i="1"/>
  <c r="CU57" i="1"/>
  <c r="CU59" i="1"/>
  <c r="CT2" i="1"/>
  <c r="CS2" i="1"/>
  <c r="CR2" i="1"/>
  <c r="CM2" i="1"/>
  <c r="CN2" i="1" s="1"/>
  <c r="CO2" i="1" s="1"/>
  <c r="CP2" i="1" s="1"/>
  <c r="CQ2" i="1" s="1"/>
  <c r="CU2" i="1" l="1"/>
  <c r="GE61" i="1" l="1"/>
  <c r="GE60" i="1"/>
  <c r="GE59" i="1"/>
  <c r="GE58" i="1"/>
  <c r="GE57" i="1"/>
  <c r="GE56" i="1"/>
  <c r="GE55" i="1"/>
  <c r="GE54" i="1"/>
  <c r="GE53" i="1"/>
  <c r="GE52" i="1"/>
  <c r="GE51" i="1"/>
  <c r="GE50" i="1"/>
  <c r="GE49" i="1"/>
  <c r="GE48" i="1"/>
  <c r="GE47" i="1"/>
  <c r="GE46" i="1"/>
  <c r="GE45" i="1"/>
  <c r="GE44" i="1"/>
  <c r="GE43" i="1"/>
  <c r="GE42" i="1"/>
  <c r="GE41" i="1"/>
  <c r="GE40" i="1"/>
  <c r="GE39" i="1"/>
  <c r="GE38" i="1"/>
  <c r="GE37" i="1"/>
  <c r="GE36" i="1"/>
  <c r="GE35" i="1"/>
  <c r="GE34" i="1"/>
  <c r="GE33" i="1"/>
  <c r="GE32" i="1"/>
  <c r="GE31" i="1"/>
  <c r="GE30" i="1"/>
  <c r="GE29" i="1"/>
  <c r="GE28" i="1"/>
  <c r="GE27" i="1"/>
  <c r="GE26" i="1"/>
  <c r="GE25" i="1"/>
  <c r="GE24" i="1"/>
  <c r="GE23" i="1"/>
  <c r="GE22" i="1"/>
  <c r="GE21" i="1"/>
  <c r="GE20" i="1"/>
  <c r="GE19" i="1"/>
  <c r="GE18" i="1"/>
  <c r="GE17" i="1"/>
  <c r="GE16" i="1"/>
  <c r="GE15" i="1"/>
  <c r="GE14" i="1"/>
  <c r="GE13" i="1"/>
  <c r="GE12" i="1"/>
  <c r="GE11" i="1"/>
  <c r="GE10" i="1"/>
  <c r="GE9" i="1"/>
  <c r="GE8" i="1"/>
  <c r="GE7" i="1"/>
  <c r="GE6" i="1"/>
  <c r="GE5" i="1"/>
  <c r="GE4" i="1"/>
  <c r="GE3" i="1"/>
  <c r="FX61" i="1"/>
  <c r="FY61" i="1" s="1"/>
  <c r="FX60" i="1"/>
  <c r="FY60" i="1" s="1"/>
  <c r="FX59" i="1"/>
  <c r="FY59" i="1" s="1"/>
  <c r="FX58" i="1"/>
  <c r="FY58" i="1" s="1"/>
  <c r="FX57" i="1"/>
  <c r="FY57" i="1" s="1"/>
  <c r="FX56" i="1"/>
  <c r="FY56" i="1" s="1"/>
  <c r="FX55" i="1"/>
  <c r="FY55" i="1" s="1"/>
  <c r="FX54" i="1"/>
  <c r="FY54" i="1" s="1"/>
  <c r="FX53" i="1"/>
  <c r="FY53" i="1" s="1"/>
  <c r="FX52" i="1"/>
  <c r="FY52" i="1" s="1"/>
  <c r="FX51" i="1"/>
  <c r="FY51" i="1" s="1"/>
  <c r="FX50" i="1"/>
  <c r="FY50" i="1" s="1"/>
  <c r="FX49" i="1"/>
  <c r="FY49" i="1" s="1"/>
  <c r="FX48" i="1"/>
  <c r="FY48" i="1" s="1"/>
  <c r="FX47" i="1"/>
  <c r="FY47" i="1" s="1"/>
  <c r="FX46" i="1"/>
  <c r="FY46" i="1" s="1"/>
  <c r="FX45" i="1"/>
  <c r="FY45" i="1" s="1"/>
  <c r="FX44" i="1"/>
  <c r="FY44" i="1" s="1"/>
  <c r="FX43" i="1"/>
  <c r="FY43" i="1" s="1"/>
  <c r="FX42" i="1"/>
  <c r="FY42" i="1" s="1"/>
  <c r="FX41" i="1"/>
  <c r="FY41" i="1" s="1"/>
  <c r="FX40" i="1"/>
  <c r="FY40" i="1" s="1"/>
  <c r="FX39" i="1"/>
  <c r="FY39" i="1" s="1"/>
  <c r="FX38" i="1"/>
  <c r="FY38" i="1" s="1"/>
  <c r="FX37" i="1"/>
  <c r="FY37" i="1" s="1"/>
  <c r="FX36" i="1"/>
  <c r="FY36" i="1" s="1"/>
  <c r="FX35" i="1"/>
  <c r="FY35" i="1" s="1"/>
  <c r="FX34" i="1"/>
  <c r="FY34" i="1" s="1"/>
  <c r="FX33" i="1"/>
  <c r="FY33" i="1" s="1"/>
  <c r="FX32" i="1"/>
  <c r="FY32" i="1" s="1"/>
  <c r="FX31" i="1"/>
  <c r="FY31" i="1" s="1"/>
  <c r="FX30" i="1"/>
  <c r="FY30" i="1" s="1"/>
  <c r="FX29" i="1"/>
  <c r="FY29" i="1" s="1"/>
  <c r="FX28" i="1"/>
  <c r="FY28" i="1" s="1"/>
  <c r="FX27" i="1"/>
  <c r="FY27" i="1" s="1"/>
  <c r="FX26" i="1"/>
  <c r="FY26" i="1" s="1"/>
  <c r="FX25" i="1"/>
  <c r="FY25" i="1" s="1"/>
  <c r="FX24" i="1"/>
  <c r="FY24" i="1" s="1"/>
  <c r="FX23" i="1"/>
  <c r="FY23" i="1" s="1"/>
  <c r="FX22" i="1"/>
  <c r="FY22" i="1" s="1"/>
  <c r="FX21" i="1"/>
  <c r="FY21" i="1" s="1"/>
  <c r="FX20" i="1"/>
  <c r="FY20" i="1" s="1"/>
  <c r="FX19" i="1"/>
  <c r="FY19" i="1" s="1"/>
  <c r="FX18" i="1"/>
  <c r="FY18" i="1" s="1"/>
  <c r="FX17" i="1"/>
  <c r="FY17" i="1" s="1"/>
  <c r="FX16" i="1"/>
  <c r="FY16" i="1" s="1"/>
  <c r="FX15" i="1"/>
  <c r="FY15" i="1" s="1"/>
  <c r="FX14" i="1"/>
  <c r="FY14" i="1" s="1"/>
  <c r="FX13" i="1"/>
  <c r="FY13" i="1" s="1"/>
  <c r="FX12" i="1"/>
  <c r="FY12" i="1" s="1"/>
  <c r="FX11" i="1"/>
  <c r="FY11" i="1" s="1"/>
  <c r="FX10" i="1"/>
  <c r="FY10" i="1" s="1"/>
  <c r="FX9" i="1"/>
  <c r="FY9" i="1" s="1"/>
  <c r="FX8" i="1"/>
  <c r="FY8" i="1" s="1"/>
  <c r="FX7" i="1"/>
  <c r="FY7" i="1" s="1"/>
  <c r="FX6" i="1"/>
  <c r="FY6" i="1" s="1"/>
  <c r="FX5" i="1"/>
  <c r="FY5" i="1" s="1"/>
  <c r="FX4" i="1"/>
  <c r="FY4" i="1" s="1"/>
  <c r="FX3" i="1"/>
  <c r="FY3" i="1" s="1"/>
  <c r="GE2" i="1" l="1"/>
  <c r="FX2" i="1"/>
  <c r="IW61" i="1" l="1"/>
  <c r="IW60" i="1"/>
  <c r="IW59" i="1"/>
  <c r="IW58" i="1"/>
  <c r="IW57" i="1"/>
  <c r="IW56" i="1"/>
  <c r="IW55" i="1"/>
  <c r="IW54" i="1"/>
  <c r="IW53" i="1"/>
  <c r="IW52" i="1"/>
  <c r="IW51" i="1"/>
  <c r="IW50" i="1"/>
  <c r="IW49" i="1"/>
  <c r="IW48" i="1"/>
  <c r="IW47" i="1"/>
  <c r="IW46" i="1"/>
  <c r="IW45" i="1"/>
  <c r="IW44" i="1"/>
  <c r="IW43" i="1"/>
  <c r="IW42" i="1"/>
  <c r="IW41" i="1"/>
  <c r="IW40" i="1"/>
  <c r="IW39" i="1"/>
  <c r="IW38" i="1"/>
  <c r="IW37" i="1"/>
  <c r="IW36" i="1"/>
  <c r="IW35" i="1"/>
  <c r="IW34" i="1"/>
  <c r="IW33" i="1"/>
  <c r="IW32" i="1"/>
  <c r="IW31" i="1"/>
  <c r="IW29" i="1"/>
  <c r="IW28" i="1"/>
  <c r="IW27" i="1"/>
  <c r="IW26" i="1"/>
  <c r="IW25" i="1"/>
  <c r="IW24" i="1"/>
  <c r="IW23" i="1"/>
  <c r="IW22" i="1"/>
  <c r="IW21" i="1"/>
  <c r="IW20" i="1"/>
  <c r="IW19" i="1"/>
  <c r="IW18" i="1"/>
  <c r="IW17" i="1"/>
  <c r="IW16" i="1"/>
  <c r="IW15" i="1"/>
  <c r="IW14" i="1"/>
  <c r="IW13" i="1"/>
  <c r="IW12" i="1"/>
  <c r="IW11" i="1"/>
  <c r="IW10" i="1"/>
  <c r="IW9" i="1"/>
  <c r="IW8" i="1"/>
  <c r="IW7" i="1"/>
  <c r="IW6" i="1"/>
  <c r="IW5" i="1"/>
  <c r="IW4" i="1"/>
  <c r="IW3" i="1"/>
  <c r="IW2" i="1"/>
  <c r="M61" i="1" l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GR58" i="1" l="1"/>
  <c r="GS58" i="1" s="1"/>
  <c r="GR26" i="1"/>
  <c r="GS26" i="1" s="1"/>
  <c r="GR2" i="1"/>
  <c r="GS2" i="1" s="1"/>
  <c r="GR9" i="1"/>
  <c r="GS9" i="1" s="1"/>
  <c r="GV61" i="1" l="1"/>
  <c r="GV60" i="1"/>
  <c r="GV59" i="1"/>
  <c r="GV58" i="1"/>
  <c r="GV57" i="1"/>
  <c r="GV56" i="1"/>
  <c r="GV55" i="1"/>
  <c r="GV54" i="1"/>
  <c r="GV53" i="1"/>
  <c r="GV52" i="1"/>
  <c r="GV51" i="1"/>
  <c r="GV50" i="1"/>
  <c r="GV49" i="1"/>
  <c r="GV48" i="1"/>
  <c r="GV47" i="1"/>
  <c r="GV46" i="1"/>
  <c r="GV45" i="1"/>
  <c r="GV44" i="1"/>
  <c r="GV43" i="1"/>
  <c r="GV42" i="1"/>
  <c r="GV41" i="1"/>
  <c r="GV40" i="1"/>
  <c r="GV39" i="1"/>
  <c r="GV38" i="1"/>
  <c r="GV37" i="1"/>
  <c r="GV36" i="1"/>
  <c r="GV35" i="1"/>
  <c r="GV34" i="1"/>
  <c r="GV33" i="1"/>
  <c r="GV32" i="1"/>
  <c r="GV31" i="1"/>
  <c r="GV30" i="1"/>
  <c r="GV29" i="1"/>
  <c r="GV28" i="1"/>
  <c r="GV27" i="1"/>
  <c r="GV26" i="1"/>
  <c r="GV25" i="1"/>
  <c r="GV24" i="1"/>
  <c r="GV23" i="1"/>
  <c r="GV22" i="1"/>
  <c r="GV21" i="1"/>
  <c r="GV20" i="1"/>
  <c r="GV19" i="1"/>
  <c r="GV18" i="1"/>
  <c r="GV17" i="1"/>
  <c r="GV16" i="1"/>
  <c r="GV15" i="1"/>
  <c r="GV14" i="1"/>
  <c r="GV13" i="1"/>
  <c r="GV12" i="1"/>
  <c r="GV11" i="1"/>
  <c r="GV10" i="1"/>
  <c r="GV9" i="1"/>
  <c r="GV8" i="1"/>
  <c r="GV7" i="1"/>
  <c r="GV6" i="1"/>
  <c r="GV5" i="1"/>
  <c r="GV4" i="1"/>
  <c r="GV3" i="1"/>
  <c r="GV2" i="1"/>
  <c r="GY9" i="1" l="1"/>
  <c r="HH9" i="1" s="1"/>
  <c r="HC9" i="1"/>
  <c r="GY25" i="1"/>
  <c r="HH25" i="1" s="1"/>
  <c r="HC25" i="1"/>
  <c r="HC49" i="1"/>
  <c r="GY49" i="1"/>
  <c r="HH49" i="1" s="1"/>
  <c r="GW10" i="1"/>
  <c r="GY10" i="1"/>
  <c r="HH10" i="1" s="1"/>
  <c r="HC10" i="1"/>
  <c r="GW26" i="1"/>
  <c r="GY26" i="1"/>
  <c r="HC26" i="1"/>
  <c r="GW42" i="1"/>
  <c r="GY42" i="1"/>
  <c r="HH42" i="1" s="1"/>
  <c r="HC42" i="1"/>
  <c r="GW50" i="1"/>
  <c r="HC50" i="1"/>
  <c r="GY50" i="1"/>
  <c r="HH50" i="1" s="1"/>
  <c r="HC3" i="1"/>
  <c r="GY3" i="1"/>
  <c r="HH3" i="1" s="1"/>
  <c r="HC19" i="1"/>
  <c r="GY19" i="1"/>
  <c r="HH19" i="1" s="1"/>
  <c r="HC35" i="1"/>
  <c r="GY35" i="1"/>
  <c r="HH35" i="1" s="1"/>
  <c r="HC51" i="1"/>
  <c r="GY51" i="1"/>
  <c r="HH51" i="1" s="1"/>
  <c r="GW4" i="1"/>
  <c r="GY4" i="1"/>
  <c r="HH4" i="1" s="1"/>
  <c r="HC4" i="1"/>
  <c r="GW20" i="1"/>
  <c r="GY20" i="1"/>
  <c r="HH20" i="1" s="1"/>
  <c r="HC20" i="1"/>
  <c r="GW36" i="1"/>
  <c r="GY36" i="1"/>
  <c r="HH36" i="1" s="1"/>
  <c r="HC36" i="1"/>
  <c r="GW52" i="1"/>
  <c r="HC52" i="1"/>
  <c r="GY52" i="1"/>
  <c r="HH52" i="1" s="1"/>
  <c r="GY5" i="1"/>
  <c r="HH5" i="1" s="1"/>
  <c r="HC5" i="1"/>
  <c r="GY29" i="1"/>
  <c r="HH29" i="1" s="1"/>
  <c r="HC29" i="1"/>
  <c r="HC45" i="1"/>
  <c r="GY45" i="1"/>
  <c r="HH45" i="1" s="1"/>
  <c r="HC61" i="1"/>
  <c r="GY61" i="1"/>
  <c r="HH61" i="1" s="1"/>
  <c r="GW14" i="1"/>
  <c r="HC14" i="1"/>
  <c r="GY14" i="1"/>
  <c r="HH14" i="1" s="1"/>
  <c r="GW7" i="1"/>
  <c r="HC7" i="1"/>
  <c r="GY7" i="1"/>
  <c r="HH7" i="1" s="1"/>
  <c r="HC39" i="1"/>
  <c r="GY39" i="1"/>
  <c r="HH39" i="1" s="1"/>
  <c r="HC55" i="1"/>
  <c r="GY55" i="1"/>
  <c r="HH55" i="1" s="1"/>
  <c r="HC17" i="1"/>
  <c r="GY17" i="1"/>
  <c r="HH17" i="1" s="1"/>
  <c r="GY33" i="1"/>
  <c r="HH33" i="1" s="1"/>
  <c r="HC33" i="1"/>
  <c r="GY41" i="1"/>
  <c r="HH41" i="1" s="1"/>
  <c r="HC41" i="1"/>
  <c r="HC57" i="1"/>
  <c r="GY57" i="1"/>
  <c r="HH57" i="1" s="1"/>
  <c r="GW2" i="1"/>
  <c r="HC2" i="1"/>
  <c r="GY2" i="1"/>
  <c r="HH2" i="1" s="1"/>
  <c r="GW18" i="1"/>
  <c r="HC18" i="1"/>
  <c r="GY18" i="1"/>
  <c r="HH18" i="1" s="1"/>
  <c r="GW34" i="1"/>
  <c r="HC34" i="1"/>
  <c r="GY34" i="1"/>
  <c r="HH34" i="1" s="1"/>
  <c r="GW58" i="1"/>
  <c r="GY58" i="1"/>
  <c r="HC58" i="1"/>
  <c r="GY11" i="1"/>
  <c r="HH11" i="1" s="1"/>
  <c r="HC11" i="1"/>
  <c r="GY27" i="1"/>
  <c r="HH27" i="1" s="1"/>
  <c r="HC27" i="1"/>
  <c r="GY43" i="1"/>
  <c r="HH43" i="1" s="1"/>
  <c r="HC43" i="1"/>
  <c r="HC59" i="1"/>
  <c r="GY59" i="1"/>
  <c r="HH59" i="1" s="1"/>
  <c r="GW12" i="1"/>
  <c r="GY12" i="1"/>
  <c r="HH12" i="1" s="1"/>
  <c r="HC12" i="1"/>
  <c r="GW28" i="1"/>
  <c r="GY28" i="1"/>
  <c r="HH28" i="1" s="1"/>
  <c r="HC28" i="1"/>
  <c r="GW44" i="1"/>
  <c r="GY44" i="1"/>
  <c r="HH44" i="1" s="1"/>
  <c r="HC44" i="1"/>
  <c r="GW60" i="1"/>
  <c r="HC60" i="1"/>
  <c r="GY60" i="1"/>
  <c r="HH60" i="1" s="1"/>
  <c r="GY13" i="1"/>
  <c r="HH13" i="1" s="1"/>
  <c r="HC13" i="1"/>
  <c r="GY21" i="1"/>
  <c r="HH21" i="1" s="1"/>
  <c r="HC21" i="1"/>
  <c r="GY37" i="1"/>
  <c r="HH37" i="1" s="1"/>
  <c r="HC37" i="1"/>
  <c r="HC53" i="1"/>
  <c r="GY53" i="1"/>
  <c r="HH53" i="1" s="1"/>
  <c r="GW6" i="1"/>
  <c r="GY6" i="1"/>
  <c r="HH6" i="1" s="1"/>
  <c r="HC6" i="1"/>
  <c r="GW22" i="1"/>
  <c r="GY22" i="1"/>
  <c r="HH22" i="1" s="1"/>
  <c r="HC22" i="1"/>
  <c r="GW30" i="1"/>
  <c r="HC30" i="1"/>
  <c r="GY30" i="1"/>
  <c r="HH30" i="1" s="1"/>
  <c r="GW38" i="1"/>
  <c r="GY38" i="1"/>
  <c r="HH38" i="1" s="1"/>
  <c r="HC38" i="1"/>
  <c r="GW46" i="1"/>
  <c r="HC46" i="1"/>
  <c r="GY46" i="1"/>
  <c r="HH46" i="1" s="1"/>
  <c r="GW54" i="1"/>
  <c r="HC54" i="1"/>
  <c r="GY54" i="1"/>
  <c r="HH54" i="1" s="1"/>
  <c r="HC15" i="1"/>
  <c r="GY15" i="1"/>
  <c r="HH15" i="1" s="1"/>
  <c r="HC23" i="1"/>
  <c r="GY23" i="1"/>
  <c r="HH23" i="1" s="1"/>
  <c r="HC31" i="1"/>
  <c r="GY31" i="1"/>
  <c r="HH31" i="1" s="1"/>
  <c r="HC47" i="1"/>
  <c r="GY47" i="1"/>
  <c r="HH47" i="1" s="1"/>
  <c r="GW8" i="1"/>
  <c r="HC8" i="1"/>
  <c r="GY8" i="1"/>
  <c r="HH8" i="1" s="1"/>
  <c r="GW16" i="1"/>
  <c r="HC16" i="1"/>
  <c r="GY16" i="1"/>
  <c r="HH16" i="1" s="1"/>
  <c r="GW24" i="1"/>
  <c r="HC24" i="1"/>
  <c r="GY24" i="1"/>
  <c r="HH24" i="1" s="1"/>
  <c r="GW32" i="1"/>
  <c r="HC32" i="1"/>
  <c r="GY32" i="1"/>
  <c r="HH32" i="1" s="1"/>
  <c r="GW40" i="1"/>
  <c r="GY40" i="1"/>
  <c r="HH40" i="1" s="1"/>
  <c r="HC40" i="1"/>
  <c r="GW48" i="1"/>
  <c r="HC48" i="1"/>
  <c r="GY48" i="1"/>
  <c r="HH48" i="1" s="1"/>
  <c r="GW56" i="1"/>
  <c r="HC56" i="1"/>
  <c r="GY56" i="1"/>
  <c r="HH56" i="1" s="1"/>
  <c r="GW3" i="1"/>
  <c r="GW5" i="1"/>
  <c r="GW9" i="1"/>
  <c r="GW11" i="1"/>
  <c r="GW13" i="1"/>
  <c r="GW15" i="1"/>
  <c r="GW17" i="1"/>
  <c r="GW19" i="1"/>
  <c r="GW21" i="1"/>
  <c r="GZ21" i="1" s="1"/>
  <c r="HA21" i="1" s="1"/>
  <c r="GW23" i="1"/>
  <c r="GW25" i="1"/>
  <c r="GW27" i="1"/>
  <c r="GW29" i="1"/>
  <c r="GW31" i="1"/>
  <c r="GW33" i="1"/>
  <c r="GW35" i="1"/>
  <c r="GW37" i="1"/>
  <c r="GW39" i="1"/>
  <c r="GW41" i="1"/>
  <c r="GW43" i="1"/>
  <c r="GW45" i="1"/>
  <c r="GZ45" i="1" s="1"/>
  <c r="HA45" i="1" s="1"/>
  <c r="GW47" i="1"/>
  <c r="GW49" i="1"/>
  <c r="GZ49" i="1" s="1"/>
  <c r="HA49" i="1" s="1"/>
  <c r="GW51" i="1"/>
  <c r="GW53" i="1"/>
  <c r="GZ53" i="1" s="1"/>
  <c r="HA53" i="1" s="1"/>
  <c r="GW55" i="1"/>
  <c r="GW57" i="1"/>
  <c r="GW59" i="1"/>
  <c r="GW61" i="1"/>
  <c r="FU61" i="1"/>
  <c r="FU60" i="1"/>
  <c r="FU59" i="1"/>
  <c r="FU58" i="1"/>
  <c r="FU57" i="1"/>
  <c r="FU56" i="1"/>
  <c r="FU55" i="1"/>
  <c r="FU54" i="1"/>
  <c r="FU53" i="1"/>
  <c r="FU52" i="1"/>
  <c r="FU51" i="1"/>
  <c r="FU50" i="1"/>
  <c r="FU49" i="1"/>
  <c r="FU48" i="1"/>
  <c r="FU47" i="1"/>
  <c r="FU46" i="1"/>
  <c r="FU45" i="1"/>
  <c r="FU44" i="1"/>
  <c r="FU43" i="1"/>
  <c r="FU42" i="1"/>
  <c r="FU41" i="1"/>
  <c r="FU40" i="1"/>
  <c r="FU39" i="1"/>
  <c r="FU38" i="1"/>
  <c r="FU37" i="1"/>
  <c r="FU36" i="1"/>
  <c r="FU35" i="1"/>
  <c r="FU34" i="1"/>
  <c r="FU33" i="1"/>
  <c r="FU32" i="1"/>
  <c r="FU31" i="1"/>
  <c r="FU30" i="1"/>
  <c r="FU29" i="1"/>
  <c r="FU28" i="1"/>
  <c r="FU27" i="1"/>
  <c r="FU26" i="1"/>
  <c r="FU25" i="1"/>
  <c r="FU24" i="1"/>
  <c r="FU23" i="1"/>
  <c r="FU22" i="1"/>
  <c r="FU21" i="1"/>
  <c r="GC21" i="1" s="1"/>
  <c r="FU20" i="1"/>
  <c r="GC20" i="1" s="1"/>
  <c r="FU19" i="1"/>
  <c r="FU18" i="1"/>
  <c r="FU17" i="1"/>
  <c r="FU16" i="1"/>
  <c r="FU15" i="1"/>
  <c r="FU14" i="1"/>
  <c r="FU13" i="1"/>
  <c r="FU12" i="1"/>
  <c r="FU11" i="1"/>
  <c r="FU10" i="1"/>
  <c r="FU9" i="1"/>
  <c r="FU8" i="1"/>
  <c r="FU7" i="1"/>
  <c r="FU6" i="1"/>
  <c r="FU5" i="1"/>
  <c r="FU4" i="1"/>
  <c r="FU3" i="1"/>
  <c r="FU2" i="1"/>
  <c r="FR61" i="1"/>
  <c r="GB61" i="1" s="1"/>
  <c r="GK61" i="1" s="1"/>
  <c r="FR60" i="1"/>
  <c r="GB60" i="1" s="1"/>
  <c r="GK60" i="1" s="1"/>
  <c r="FR59" i="1"/>
  <c r="GB59" i="1" s="1"/>
  <c r="GK59" i="1" s="1"/>
  <c r="FR58" i="1"/>
  <c r="GB58" i="1" s="1"/>
  <c r="GK58" i="1" s="1"/>
  <c r="FR57" i="1"/>
  <c r="GB57" i="1" s="1"/>
  <c r="GK57" i="1" s="1"/>
  <c r="FR56" i="1"/>
  <c r="GB56" i="1" s="1"/>
  <c r="GK56" i="1" s="1"/>
  <c r="FR55" i="1"/>
  <c r="GB55" i="1" s="1"/>
  <c r="GK55" i="1" s="1"/>
  <c r="FR54" i="1"/>
  <c r="GB54" i="1" s="1"/>
  <c r="GK54" i="1" s="1"/>
  <c r="FR53" i="1"/>
  <c r="GB53" i="1" s="1"/>
  <c r="GK53" i="1" s="1"/>
  <c r="FR52" i="1"/>
  <c r="GB52" i="1" s="1"/>
  <c r="GK52" i="1" s="1"/>
  <c r="FR51" i="1"/>
  <c r="GB51" i="1" s="1"/>
  <c r="GK51" i="1" s="1"/>
  <c r="FR50" i="1"/>
  <c r="GB50" i="1" s="1"/>
  <c r="GK50" i="1" s="1"/>
  <c r="FR49" i="1"/>
  <c r="GB49" i="1" s="1"/>
  <c r="GK49" i="1" s="1"/>
  <c r="FR48" i="1"/>
  <c r="GB48" i="1" s="1"/>
  <c r="GK48" i="1" s="1"/>
  <c r="FR47" i="1"/>
  <c r="GB47" i="1" s="1"/>
  <c r="GK47" i="1" s="1"/>
  <c r="FR46" i="1"/>
  <c r="GB46" i="1" s="1"/>
  <c r="GK46" i="1" s="1"/>
  <c r="FR45" i="1"/>
  <c r="GB45" i="1" s="1"/>
  <c r="GK45" i="1" s="1"/>
  <c r="FR44" i="1"/>
  <c r="GB44" i="1" s="1"/>
  <c r="GK44" i="1" s="1"/>
  <c r="FR43" i="1"/>
  <c r="GB43" i="1" s="1"/>
  <c r="GK43" i="1" s="1"/>
  <c r="FR42" i="1"/>
  <c r="GB42" i="1" s="1"/>
  <c r="GK42" i="1" s="1"/>
  <c r="FR41" i="1"/>
  <c r="GB41" i="1" s="1"/>
  <c r="GK41" i="1" s="1"/>
  <c r="FR40" i="1"/>
  <c r="GB40" i="1" s="1"/>
  <c r="GK40" i="1" s="1"/>
  <c r="FR39" i="1"/>
  <c r="GB39" i="1" s="1"/>
  <c r="GK39" i="1" s="1"/>
  <c r="FR38" i="1"/>
  <c r="GB38" i="1" s="1"/>
  <c r="GK38" i="1" s="1"/>
  <c r="FR37" i="1"/>
  <c r="GB37" i="1" s="1"/>
  <c r="GK37" i="1" s="1"/>
  <c r="FR36" i="1"/>
  <c r="GB36" i="1" s="1"/>
  <c r="GK36" i="1" s="1"/>
  <c r="FR35" i="1"/>
  <c r="GB35" i="1" s="1"/>
  <c r="GK35" i="1" s="1"/>
  <c r="FR34" i="1"/>
  <c r="GB34" i="1" s="1"/>
  <c r="GK34" i="1" s="1"/>
  <c r="FR33" i="1"/>
  <c r="GB33" i="1" s="1"/>
  <c r="GK33" i="1" s="1"/>
  <c r="FR32" i="1"/>
  <c r="GB32" i="1" s="1"/>
  <c r="GK32" i="1" s="1"/>
  <c r="FR31" i="1"/>
  <c r="GB31" i="1" s="1"/>
  <c r="GK31" i="1" s="1"/>
  <c r="FR30" i="1"/>
  <c r="GB30" i="1" s="1"/>
  <c r="GK30" i="1" s="1"/>
  <c r="FR29" i="1"/>
  <c r="GB29" i="1" s="1"/>
  <c r="GK29" i="1" s="1"/>
  <c r="FR28" i="1"/>
  <c r="GB28" i="1" s="1"/>
  <c r="GK28" i="1" s="1"/>
  <c r="FR27" i="1"/>
  <c r="GB27" i="1" s="1"/>
  <c r="GK27" i="1" s="1"/>
  <c r="FR26" i="1"/>
  <c r="GB26" i="1" s="1"/>
  <c r="GK26" i="1" s="1"/>
  <c r="FR25" i="1"/>
  <c r="GB25" i="1" s="1"/>
  <c r="GK25" i="1" s="1"/>
  <c r="FR24" i="1"/>
  <c r="GB24" i="1" s="1"/>
  <c r="GK24" i="1" s="1"/>
  <c r="FR23" i="1"/>
  <c r="GB23" i="1" s="1"/>
  <c r="GK23" i="1" s="1"/>
  <c r="FR22" i="1"/>
  <c r="GB22" i="1" s="1"/>
  <c r="GK22" i="1" s="1"/>
  <c r="FR21" i="1"/>
  <c r="GB21" i="1" s="1"/>
  <c r="GK21" i="1" s="1"/>
  <c r="FR20" i="1"/>
  <c r="GB20" i="1" s="1"/>
  <c r="GK20" i="1" s="1"/>
  <c r="FR19" i="1"/>
  <c r="GB19" i="1" s="1"/>
  <c r="GK19" i="1" s="1"/>
  <c r="FR18" i="1"/>
  <c r="GB18" i="1" s="1"/>
  <c r="GK18" i="1" s="1"/>
  <c r="FR17" i="1"/>
  <c r="GB17" i="1" s="1"/>
  <c r="GK17" i="1" s="1"/>
  <c r="FR16" i="1"/>
  <c r="GB16" i="1" s="1"/>
  <c r="GK16" i="1" s="1"/>
  <c r="FR15" i="1"/>
  <c r="GB15" i="1" s="1"/>
  <c r="GK15" i="1" s="1"/>
  <c r="FR14" i="1"/>
  <c r="GB14" i="1" s="1"/>
  <c r="GK14" i="1" s="1"/>
  <c r="FR13" i="1"/>
  <c r="GB13" i="1" s="1"/>
  <c r="GK13" i="1" s="1"/>
  <c r="FR12" i="1"/>
  <c r="GB12" i="1" s="1"/>
  <c r="GK12" i="1" s="1"/>
  <c r="FR11" i="1"/>
  <c r="GB11" i="1" s="1"/>
  <c r="GK11" i="1" s="1"/>
  <c r="FR10" i="1"/>
  <c r="GB10" i="1" s="1"/>
  <c r="GK10" i="1" s="1"/>
  <c r="FR9" i="1"/>
  <c r="GB9" i="1" s="1"/>
  <c r="GK9" i="1" s="1"/>
  <c r="FR8" i="1"/>
  <c r="GB8" i="1" s="1"/>
  <c r="GK8" i="1" s="1"/>
  <c r="FR7" i="1"/>
  <c r="GB7" i="1" s="1"/>
  <c r="GK7" i="1" s="1"/>
  <c r="FR6" i="1"/>
  <c r="GB6" i="1" s="1"/>
  <c r="GK6" i="1" s="1"/>
  <c r="FR5" i="1"/>
  <c r="GB5" i="1" s="1"/>
  <c r="GK5" i="1" s="1"/>
  <c r="FR4" i="1"/>
  <c r="GB4" i="1" s="1"/>
  <c r="GK4" i="1" s="1"/>
  <c r="FR3" i="1"/>
  <c r="GB3" i="1" s="1"/>
  <c r="GK3" i="1" s="1"/>
  <c r="FR2" i="1"/>
  <c r="GB2" i="1" s="1"/>
  <c r="GZ3" i="1" l="1"/>
  <c r="HA3" i="1" s="1"/>
  <c r="HD30" i="1"/>
  <c r="HE30" i="1" s="1"/>
  <c r="HK30" i="1" s="1"/>
  <c r="HD27" i="1"/>
  <c r="HE27" i="1" s="1"/>
  <c r="HK27" i="1" s="1"/>
  <c r="HD34" i="1"/>
  <c r="HE34" i="1" s="1"/>
  <c r="HK34" i="1" s="1"/>
  <c r="HD14" i="1"/>
  <c r="HE14" i="1" s="1"/>
  <c r="HK14" i="1" s="1"/>
  <c r="GZ28" i="1"/>
  <c r="HA28" i="1" s="1"/>
  <c r="HD5" i="1"/>
  <c r="HE5" i="1" s="1"/>
  <c r="HK5" i="1" s="1"/>
  <c r="GZ17" i="1"/>
  <c r="HA17" i="1" s="1"/>
  <c r="GZ29" i="1"/>
  <c r="HA29" i="1" s="1"/>
  <c r="GZ13" i="1"/>
  <c r="HA13" i="1" s="1"/>
  <c r="HD56" i="1"/>
  <c r="HE56" i="1" s="1"/>
  <c r="HK56" i="1" s="1"/>
  <c r="HD46" i="1"/>
  <c r="HE46" i="1" s="1"/>
  <c r="HK46" i="1" s="1"/>
  <c r="HD41" i="1"/>
  <c r="HE41" i="1" s="1"/>
  <c r="HK41" i="1" s="1"/>
  <c r="GZ9" i="1"/>
  <c r="HA9" i="1" s="1"/>
  <c r="HD24" i="1"/>
  <c r="HE24" i="1" s="1"/>
  <c r="HK24" i="1" s="1"/>
  <c r="GC22" i="1"/>
  <c r="GM22" i="1"/>
  <c r="GC15" i="1"/>
  <c r="GM15" i="1"/>
  <c r="GC47" i="1"/>
  <c r="GM47" i="1"/>
  <c r="GC10" i="1"/>
  <c r="GM10" i="1"/>
  <c r="GC18" i="1"/>
  <c r="GM18" i="1"/>
  <c r="GC34" i="1"/>
  <c r="GM34" i="1"/>
  <c r="GC58" i="1"/>
  <c r="GM58" i="1"/>
  <c r="GC4" i="1"/>
  <c r="GM4" i="1"/>
  <c r="GC12" i="1"/>
  <c r="GM12" i="1"/>
  <c r="GM20" i="1"/>
  <c r="GC28" i="1"/>
  <c r="GM28" i="1"/>
  <c r="GC36" i="1"/>
  <c r="GM36" i="1"/>
  <c r="GC44" i="1"/>
  <c r="GM44" i="1"/>
  <c r="GC52" i="1"/>
  <c r="GM52" i="1"/>
  <c r="GC60" i="1"/>
  <c r="GM60" i="1"/>
  <c r="GZ37" i="1"/>
  <c r="HA37" i="1" s="1"/>
  <c r="GZ54" i="1"/>
  <c r="HA54" i="1" s="1"/>
  <c r="HD20" i="1"/>
  <c r="HE20" i="1" s="1"/>
  <c r="HK20" i="1" s="1"/>
  <c r="GZ50" i="1"/>
  <c r="HA50" i="1" s="1"/>
  <c r="GC5" i="1"/>
  <c r="GM5" i="1"/>
  <c r="GC13" i="1"/>
  <c r="GM13" i="1"/>
  <c r="GM21" i="1"/>
  <c r="GC29" i="1"/>
  <c r="GM29" i="1"/>
  <c r="GC37" i="1"/>
  <c r="GM37" i="1"/>
  <c r="GC45" i="1"/>
  <c r="GM45" i="1"/>
  <c r="GC53" i="1"/>
  <c r="GM53" i="1"/>
  <c r="GC61" i="1"/>
  <c r="GM61" i="1"/>
  <c r="GZ51" i="1"/>
  <c r="HA51" i="1" s="1"/>
  <c r="GZ19" i="1"/>
  <c r="HA19" i="1" s="1"/>
  <c r="HD16" i="1"/>
  <c r="HE16" i="1" s="1"/>
  <c r="HK16" i="1" s="1"/>
  <c r="HD31" i="1"/>
  <c r="HE31" i="1" s="1"/>
  <c r="HK31" i="1" s="1"/>
  <c r="GZ30" i="1"/>
  <c r="HA30" i="1" s="1"/>
  <c r="HD60" i="1"/>
  <c r="HE60" i="1" s="1"/>
  <c r="HK60" i="1" s="1"/>
  <c r="HD12" i="1"/>
  <c r="HE12" i="1" s="1"/>
  <c r="HK12" i="1" s="1"/>
  <c r="GZ34" i="1"/>
  <c r="HA34" i="1" s="1"/>
  <c r="HD57" i="1"/>
  <c r="HE57" i="1" s="1"/>
  <c r="HK57" i="1" s="1"/>
  <c r="HD55" i="1"/>
  <c r="HE55" i="1" s="1"/>
  <c r="HK55" i="1" s="1"/>
  <c r="GZ14" i="1"/>
  <c r="HA14" i="1" s="1"/>
  <c r="HD42" i="1"/>
  <c r="HE42" i="1" s="1"/>
  <c r="HK42" i="1" s="1"/>
  <c r="GC14" i="1"/>
  <c r="GM14" i="1"/>
  <c r="GC30" i="1"/>
  <c r="GM30" i="1"/>
  <c r="GC46" i="1"/>
  <c r="GM46" i="1"/>
  <c r="GC23" i="1"/>
  <c r="GM23" i="1"/>
  <c r="GC39" i="1"/>
  <c r="GM39" i="1"/>
  <c r="GC55" i="1"/>
  <c r="GM55" i="1"/>
  <c r="GC8" i="1"/>
  <c r="GM8" i="1"/>
  <c r="GC16" i="1"/>
  <c r="GM16" i="1"/>
  <c r="GC24" i="1"/>
  <c r="GM24" i="1"/>
  <c r="GC32" i="1"/>
  <c r="GM32" i="1"/>
  <c r="GC40" i="1"/>
  <c r="GM40" i="1"/>
  <c r="GC48" i="1"/>
  <c r="GM48" i="1"/>
  <c r="GC56" i="1"/>
  <c r="GM56" i="1"/>
  <c r="GC9" i="1"/>
  <c r="GM9" i="1"/>
  <c r="GC17" i="1"/>
  <c r="GM17" i="1"/>
  <c r="GC25" i="1"/>
  <c r="GM25" i="1"/>
  <c r="GC33" i="1"/>
  <c r="GM33" i="1"/>
  <c r="GC41" i="1"/>
  <c r="GM41" i="1"/>
  <c r="GC49" i="1"/>
  <c r="GM49" i="1"/>
  <c r="GC57" i="1"/>
  <c r="GM57" i="1"/>
  <c r="GC6" i="1"/>
  <c r="GM6" i="1"/>
  <c r="GC38" i="1"/>
  <c r="GM38" i="1"/>
  <c r="GC54" i="1"/>
  <c r="GM54" i="1"/>
  <c r="GC7" i="1"/>
  <c r="GM7" i="1"/>
  <c r="GC31" i="1"/>
  <c r="GM31" i="1"/>
  <c r="GC26" i="1"/>
  <c r="GM26" i="1"/>
  <c r="GC42" i="1"/>
  <c r="GM42" i="1"/>
  <c r="GC50" i="1"/>
  <c r="GM50" i="1"/>
  <c r="GC3" i="1"/>
  <c r="GM3" i="1"/>
  <c r="GC11" i="1"/>
  <c r="GM11" i="1"/>
  <c r="GC19" i="1"/>
  <c r="GM19" i="1"/>
  <c r="GC27" i="1"/>
  <c r="GM27" i="1"/>
  <c r="GC35" i="1"/>
  <c r="GM35" i="1"/>
  <c r="GC43" i="1"/>
  <c r="GM43" i="1"/>
  <c r="GC51" i="1"/>
  <c r="GM51" i="1"/>
  <c r="GC59" i="1"/>
  <c r="GM59" i="1"/>
  <c r="GZ43" i="1"/>
  <c r="HA43" i="1" s="1"/>
  <c r="HD8" i="1"/>
  <c r="HE8" i="1" s="1"/>
  <c r="HK8" i="1" s="1"/>
  <c r="HD38" i="1"/>
  <c r="HE38" i="1" s="1"/>
  <c r="HK38" i="1" s="1"/>
  <c r="HD58" i="1"/>
  <c r="HE58" i="1" s="1"/>
  <c r="HK58" i="1" s="1"/>
  <c r="HD26" i="1"/>
  <c r="HE26" i="1" s="1"/>
  <c r="HK26" i="1" s="1"/>
  <c r="GZ61" i="1"/>
  <c r="HA61" i="1" s="1"/>
  <c r="GZ32" i="1"/>
  <c r="HA32" i="1" s="1"/>
  <c r="GZ22" i="1"/>
  <c r="HA22" i="1" s="1"/>
  <c r="GZ18" i="1"/>
  <c r="HA18" i="1" s="1"/>
  <c r="HD33" i="1"/>
  <c r="HE33" i="1" s="1"/>
  <c r="HK33" i="1" s="1"/>
  <c r="GZ52" i="1"/>
  <c r="HA52" i="1" s="1"/>
  <c r="HD25" i="1"/>
  <c r="HE25" i="1" s="1"/>
  <c r="HK25" i="1" s="1"/>
  <c r="GZ11" i="1"/>
  <c r="HA11" i="1" s="1"/>
  <c r="HD48" i="1"/>
  <c r="HE48" i="1" s="1"/>
  <c r="HK48" i="1" s="1"/>
  <c r="GZ8" i="1"/>
  <c r="HA8" i="1" s="1"/>
  <c r="HD15" i="1"/>
  <c r="HE15" i="1" s="1"/>
  <c r="HK15" i="1" s="1"/>
  <c r="HD6" i="1"/>
  <c r="HE6" i="1" s="1"/>
  <c r="HK6" i="1" s="1"/>
  <c r="HD7" i="1"/>
  <c r="HE7" i="1" s="1"/>
  <c r="HK7" i="1" s="1"/>
  <c r="GZ41" i="1"/>
  <c r="HA41" i="1" s="1"/>
  <c r="GZ35" i="1"/>
  <c r="HA35" i="1" s="1"/>
  <c r="GZ40" i="1"/>
  <c r="HA40" i="1" s="1"/>
  <c r="HD53" i="1"/>
  <c r="HE53" i="1" s="1"/>
  <c r="HK53" i="1" s="1"/>
  <c r="HD35" i="1"/>
  <c r="HE35" i="1" s="1"/>
  <c r="HK35" i="1" s="1"/>
  <c r="GZ10" i="1"/>
  <c r="HA10" i="1" s="1"/>
  <c r="GZ33" i="1"/>
  <c r="HA33" i="1" s="1"/>
  <c r="GZ16" i="1"/>
  <c r="HA16" i="1" s="1"/>
  <c r="HD22" i="1"/>
  <c r="HE22" i="1" s="1"/>
  <c r="HK22" i="1" s="1"/>
  <c r="HD37" i="1"/>
  <c r="HE37" i="1" s="1"/>
  <c r="HK37" i="1" s="1"/>
  <c r="GZ60" i="1"/>
  <c r="HA60" i="1" s="1"/>
  <c r="HD11" i="1"/>
  <c r="HE11" i="1" s="1"/>
  <c r="HK11" i="1" s="1"/>
  <c r="GZ20" i="1"/>
  <c r="HA20" i="1" s="1"/>
  <c r="GZ47" i="1"/>
  <c r="HA47" i="1" s="1"/>
  <c r="GZ31" i="1"/>
  <c r="HA31" i="1" s="1"/>
  <c r="GZ15" i="1"/>
  <c r="HA15" i="1" s="1"/>
  <c r="GZ56" i="1"/>
  <c r="HA56" i="1" s="1"/>
  <c r="HD32" i="1"/>
  <c r="HE32" i="1" s="1"/>
  <c r="HK32" i="1" s="1"/>
  <c r="HD23" i="1"/>
  <c r="HE23" i="1" s="1"/>
  <c r="HK23" i="1" s="1"/>
  <c r="GZ46" i="1"/>
  <c r="HA46" i="1" s="1"/>
  <c r="GZ12" i="1"/>
  <c r="HA12" i="1" s="1"/>
  <c r="HD18" i="1"/>
  <c r="HE18" i="1" s="1"/>
  <c r="HK18" i="1" s="1"/>
  <c r="HD39" i="1"/>
  <c r="HE39" i="1" s="1"/>
  <c r="HK39" i="1" s="1"/>
  <c r="HD61" i="1"/>
  <c r="HE61" i="1" s="1"/>
  <c r="HK61" i="1" s="1"/>
  <c r="HD52" i="1"/>
  <c r="HE52" i="1" s="1"/>
  <c r="HK52" i="1" s="1"/>
  <c r="HD4" i="1"/>
  <c r="HE4" i="1" s="1"/>
  <c r="HK4" i="1" s="1"/>
  <c r="HD19" i="1"/>
  <c r="HE19" i="1" s="1"/>
  <c r="HK19" i="1" s="1"/>
  <c r="GZ42" i="1"/>
  <c r="HA42" i="1" s="1"/>
  <c r="HD49" i="1"/>
  <c r="HE49" i="1" s="1"/>
  <c r="HK49" i="1" s="1"/>
  <c r="HD21" i="1"/>
  <c r="HE21" i="1" s="1"/>
  <c r="HK21" i="1" s="1"/>
  <c r="GZ44" i="1"/>
  <c r="HA44" i="1" s="1"/>
  <c r="HD44" i="1"/>
  <c r="HE44" i="1" s="1"/>
  <c r="HK44" i="1" s="1"/>
  <c r="GZ4" i="1"/>
  <c r="HA4" i="1" s="1"/>
  <c r="HD3" i="1"/>
  <c r="HE3" i="1" s="1"/>
  <c r="HK3" i="1" s="1"/>
  <c r="GZ57" i="1"/>
  <c r="HA57" i="1" s="1"/>
  <c r="GZ25" i="1"/>
  <c r="HA25" i="1" s="1"/>
  <c r="GZ48" i="1"/>
  <c r="HA48" i="1" s="1"/>
  <c r="GZ38" i="1"/>
  <c r="HA38" i="1" s="1"/>
  <c r="HD13" i="1"/>
  <c r="HE13" i="1" s="1"/>
  <c r="HK13" i="1" s="1"/>
  <c r="HD28" i="1"/>
  <c r="HE28" i="1" s="1"/>
  <c r="HK28" i="1" s="1"/>
  <c r="HD43" i="1"/>
  <c r="HE43" i="1" s="1"/>
  <c r="HK43" i="1" s="1"/>
  <c r="GZ58" i="1"/>
  <c r="HA58" i="1" s="1"/>
  <c r="GZ7" i="1"/>
  <c r="HA7" i="1" s="1"/>
  <c r="HD29" i="1"/>
  <c r="HE29" i="1" s="1"/>
  <c r="HK29" i="1" s="1"/>
  <c r="GZ26" i="1"/>
  <c r="HA26" i="1" s="1"/>
  <c r="HD9" i="1"/>
  <c r="HE9" i="1" s="1"/>
  <c r="HK9" i="1" s="1"/>
  <c r="GZ59" i="1"/>
  <c r="HA59" i="1" s="1"/>
  <c r="HD59" i="1"/>
  <c r="HE59" i="1" s="1"/>
  <c r="HK59" i="1" s="1"/>
  <c r="GZ27" i="1"/>
  <c r="HA27" i="1" s="1"/>
  <c r="HD45" i="1"/>
  <c r="HE45" i="1" s="1"/>
  <c r="HK45" i="1" s="1"/>
  <c r="GZ55" i="1"/>
  <c r="HA55" i="1" s="1"/>
  <c r="GZ39" i="1"/>
  <c r="HA39" i="1" s="1"/>
  <c r="GZ23" i="1"/>
  <c r="HA23" i="1" s="1"/>
  <c r="GZ5" i="1"/>
  <c r="HA5" i="1" s="1"/>
  <c r="HD40" i="1"/>
  <c r="HE40" i="1" s="1"/>
  <c r="HK40" i="1" s="1"/>
  <c r="GZ24" i="1"/>
  <c r="HA24" i="1" s="1"/>
  <c r="HD47" i="1"/>
  <c r="HE47" i="1" s="1"/>
  <c r="HK47" i="1" s="1"/>
  <c r="HD54" i="1"/>
  <c r="HE54" i="1" s="1"/>
  <c r="HK54" i="1" s="1"/>
  <c r="GZ6" i="1"/>
  <c r="HA6" i="1" s="1"/>
  <c r="HD2" i="1"/>
  <c r="HE2" i="1" s="1"/>
  <c r="HK2" i="1" s="1"/>
  <c r="GZ2" i="1"/>
  <c r="HA2" i="1" s="1"/>
  <c r="HD17" i="1"/>
  <c r="HE17" i="1" s="1"/>
  <c r="HK17" i="1" s="1"/>
  <c r="GZ36" i="1"/>
  <c r="HA36" i="1" s="1"/>
  <c r="HD36" i="1"/>
  <c r="HE36" i="1" s="1"/>
  <c r="HK36" i="1" s="1"/>
  <c r="HD51" i="1"/>
  <c r="HE51" i="1" s="1"/>
  <c r="HK51" i="1" s="1"/>
  <c r="HD50" i="1"/>
  <c r="HE50" i="1" s="1"/>
  <c r="HK50" i="1" s="1"/>
  <c r="HD10" i="1"/>
  <c r="HE10" i="1" s="1"/>
  <c r="HK10" i="1" s="1"/>
  <c r="FN61" i="1"/>
  <c r="GA61" i="1" s="1"/>
  <c r="GI61" i="1" s="1"/>
  <c r="FN60" i="1"/>
  <c r="GA60" i="1" s="1"/>
  <c r="GI60" i="1" s="1"/>
  <c r="FN59" i="1"/>
  <c r="GA59" i="1" s="1"/>
  <c r="GI59" i="1" s="1"/>
  <c r="FN58" i="1"/>
  <c r="GA58" i="1" s="1"/>
  <c r="GI58" i="1" s="1"/>
  <c r="FN57" i="1"/>
  <c r="GA57" i="1" s="1"/>
  <c r="GI57" i="1" s="1"/>
  <c r="FN56" i="1"/>
  <c r="GA56" i="1" s="1"/>
  <c r="GI56" i="1" s="1"/>
  <c r="FN55" i="1"/>
  <c r="GA55" i="1" s="1"/>
  <c r="GI55" i="1" s="1"/>
  <c r="FN54" i="1"/>
  <c r="GA54" i="1" s="1"/>
  <c r="GI54" i="1" s="1"/>
  <c r="FN53" i="1"/>
  <c r="GA53" i="1" s="1"/>
  <c r="GI53" i="1" s="1"/>
  <c r="FN52" i="1"/>
  <c r="GA52" i="1" s="1"/>
  <c r="GI52" i="1" s="1"/>
  <c r="FN51" i="1"/>
  <c r="GA51" i="1" s="1"/>
  <c r="GI51" i="1" s="1"/>
  <c r="FN50" i="1"/>
  <c r="GA50" i="1" s="1"/>
  <c r="GI50" i="1" s="1"/>
  <c r="FN49" i="1"/>
  <c r="GA49" i="1" s="1"/>
  <c r="GI49" i="1" s="1"/>
  <c r="FN48" i="1"/>
  <c r="GA48" i="1" s="1"/>
  <c r="GI48" i="1" s="1"/>
  <c r="FN47" i="1"/>
  <c r="GA47" i="1" s="1"/>
  <c r="GI47" i="1" s="1"/>
  <c r="FN46" i="1"/>
  <c r="GA46" i="1" s="1"/>
  <c r="GI46" i="1" s="1"/>
  <c r="FN45" i="1"/>
  <c r="GA45" i="1" s="1"/>
  <c r="GI45" i="1" s="1"/>
  <c r="FN44" i="1"/>
  <c r="GA44" i="1" s="1"/>
  <c r="GI44" i="1" s="1"/>
  <c r="FN43" i="1"/>
  <c r="GA43" i="1" s="1"/>
  <c r="GI43" i="1" s="1"/>
  <c r="FN42" i="1"/>
  <c r="GA42" i="1" s="1"/>
  <c r="GI42" i="1" s="1"/>
  <c r="FN41" i="1"/>
  <c r="GA41" i="1" s="1"/>
  <c r="GI41" i="1" s="1"/>
  <c r="FN40" i="1"/>
  <c r="GA40" i="1" s="1"/>
  <c r="GI40" i="1" s="1"/>
  <c r="FN39" i="1"/>
  <c r="GA39" i="1" s="1"/>
  <c r="GI39" i="1" s="1"/>
  <c r="FN38" i="1"/>
  <c r="GA38" i="1" s="1"/>
  <c r="GI38" i="1" s="1"/>
  <c r="FN37" i="1"/>
  <c r="GA37" i="1" s="1"/>
  <c r="GI37" i="1" s="1"/>
  <c r="FN36" i="1"/>
  <c r="GA36" i="1" s="1"/>
  <c r="GI36" i="1" s="1"/>
  <c r="FN35" i="1"/>
  <c r="GA35" i="1" s="1"/>
  <c r="GI35" i="1" s="1"/>
  <c r="FN34" i="1"/>
  <c r="GA34" i="1" s="1"/>
  <c r="GI34" i="1" s="1"/>
  <c r="FN33" i="1"/>
  <c r="GA33" i="1" s="1"/>
  <c r="GI33" i="1" s="1"/>
  <c r="FN32" i="1"/>
  <c r="GA32" i="1" s="1"/>
  <c r="GI32" i="1" s="1"/>
  <c r="FN31" i="1"/>
  <c r="GA31" i="1" s="1"/>
  <c r="GI31" i="1" s="1"/>
  <c r="FN30" i="1"/>
  <c r="GA30" i="1" s="1"/>
  <c r="GI30" i="1" s="1"/>
  <c r="FN29" i="1"/>
  <c r="GA29" i="1" s="1"/>
  <c r="GI29" i="1" s="1"/>
  <c r="FN28" i="1"/>
  <c r="GA28" i="1" s="1"/>
  <c r="GI28" i="1" s="1"/>
  <c r="FN27" i="1"/>
  <c r="GA27" i="1" s="1"/>
  <c r="GI27" i="1" s="1"/>
  <c r="FN26" i="1"/>
  <c r="GA26" i="1" s="1"/>
  <c r="GI26" i="1" s="1"/>
  <c r="FN25" i="1"/>
  <c r="GA25" i="1" s="1"/>
  <c r="GI25" i="1" s="1"/>
  <c r="FN24" i="1"/>
  <c r="GA24" i="1" s="1"/>
  <c r="GI24" i="1" s="1"/>
  <c r="FN23" i="1"/>
  <c r="GA23" i="1" s="1"/>
  <c r="GI23" i="1" s="1"/>
  <c r="FN22" i="1"/>
  <c r="GA22" i="1" s="1"/>
  <c r="GI22" i="1" s="1"/>
  <c r="FN21" i="1"/>
  <c r="GA21" i="1" s="1"/>
  <c r="GI21" i="1" s="1"/>
  <c r="FN20" i="1"/>
  <c r="GA20" i="1" s="1"/>
  <c r="GI20" i="1" s="1"/>
  <c r="FN19" i="1"/>
  <c r="GA19" i="1" s="1"/>
  <c r="GI19" i="1" s="1"/>
  <c r="FN18" i="1"/>
  <c r="GA18" i="1" s="1"/>
  <c r="GI18" i="1" s="1"/>
  <c r="FN17" i="1"/>
  <c r="GA17" i="1" s="1"/>
  <c r="GI17" i="1" s="1"/>
  <c r="FN16" i="1"/>
  <c r="GA16" i="1" s="1"/>
  <c r="GI16" i="1" s="1"/>
  <c r="FN15" i="1"/>
  <c r="GA15" i="1" s="1"/>
  <c r="GI15" i="1" s="1"/>
  <c r="FN14" i="1"/>
  <c r="GA14" i="1" s="1"/>
  <c r="GI14" i="1" s="1"/>
  <c r="FN13" i="1"/>
  <c r="GA13" i="1" s="1"/>
  <c r="GI13" i="1" s="1"/>
  <c r="FN12" i="1"/>
  <c r="GA12" i="1" s="1"/>
  <c r="GI12" i="1" s="1"/>
  <c r="FN11" i="1"/>
  <c r="GA11" i="1" s="1"/>
  <c r="GI11" i="1" s="1"/>
  <c r="FN10" i="1"/>
  <c r="GA10" i="1" s="1"/>
  <c r="GI10" i="1" s="1"/>
  <c r="FN9" i="1"/>
  <c r="GA9" i="1" s="1"/>
  <c r="GI9" i="1" s="1"/>
  <c r="FN8" i="1"/>
  <c r="GA8" i="1" s="1"/>
  <c r="GI8" i="1" s="1"/>
  <c r="FN7" i="1"/>
  <c r="GA7" i="1" s="1"/>
  <c r="GI7" i="1" s="1"/>
  <c r="FN6" i="1"/>
  <c r="GA6" i="1" s="1"/>
  <c r="GI6" i="1" s="1"/>
  <c r="FN5" i="1"/>
  <c r="GA5" i="1" s="1"/>
  <c r="GI5" i="1" s="1"/>
  <c r="FN4" i="1"/>
  <c r="GA4" i="1" s="1"/>
  <c r="GI4" i="1" s="1"/>
  <c r="FN3" i="1"/>
  <c r="GA3" i="1" s="1"/>
  <c r="GI3" i="1" s="1"/>
  <c r="FN2" i="1"/>
  <c r="FJ61" i="1" l="1"/>
  <c r="FZ61" i="1" s="1"/>
  <c r="FJ60" i="1"/>
  <c r="FZ60" i="1" s="1"/>
  <c r="FJ59" i="1"/>
  <c r="FZ59" i="1" s="1"/>
  <c r="FJ58" i="1"/>
  <c r="FZ58" i="1" s="1"/>
  <c r="FJ57" i="1"/>
  <c r="FZ57" i="1" s="1"/>
  <c r="FJ56" i="1"/>
  <c r="FZ56" i="1" s="1"/>
  <c r="FJ55" i="1"/>
  <c r="FZ55" i="1" s="1"/>
  <c r="FJ54" i="1"/>
  <c r="FZ54" i="1" s="1"/>
  <c r="FJ53" i="1"/>
  <c r="FZ53" i="1" s="1"/>
  <c r="FJ52" i="1"/>
  <c r="FZ52" i="1" s="1"/>
  <c r="FJ51" i="1"/>
  <c r="FZ51" i="1" s="1"/>
  <c r="FJ50" i="1"/>
  <c r="FZ50" i="1" s="1"/>
  <c r="FJ49" i="1"/>
  <c r="FZ49" i="1" s="1"/>
  <c r="FJ48" i="1"/>
  <c r="FZ48" i="1" s="1"/>
  <c r="FJ47" i="1"/>
  <c r="FZ47" i="1" s="1"/>
  <c r="FJ46" i="1"/>
  <c r="FZ46" i="1" s="1"/>
  <c r="FJ45" i="1"/>
  <c r="FZ45" i="1" s="1"/>
  <c r="FJ44" i="1"/>
  <c r="FZ44" i="1" s="1"/>
  <c r="FJ43" i="1"/>
  <c r="FZ43" i="1" s="1"/>
  <c r="FJ42" i="1"/>
  <c r="FZ42" i="1" s="1"/>
  <c r="FJ41" i="1"/>
  <c r="FZ41" i="1" s="1"/>
  <c r="FJ40" i="1"/>
  <c r="FZ40" i="1" s="1"/>
  <c r="FJ39" i="1"/>
  <c r="FZ39" i="1" s="1"/>
  <c r="FJ38" i="1"/>
  <c r="FZ38" i="1" s="1"/>
  <c r="FJ37" i="1"/>
  <c r="FZ37" i="1" s="1"/>
  <c r="FJ36" i="1"/>
  <c r="FZ36" i="1" s="1"/>
  <c r="FJ35" i="1"/>
  <c r="FZ35" i="1" s="1"/>
  <c r="FJ34" i="1"/>
  <c r="FZ34" i="1" s="1"/>
  <c r="FJ33" i="1"/>
  <c r="FZ33" i="1" s="1"/>
  <c r="FJ32" i="1"/>
  <c r="FZ32" i="1" s="1"/>
  <c r="FJ31" i="1"/>
  <c r="FZ31" i="1" s="1"/>
  <c r="FJ30" i="1"/>
  <c r="FZ30" i="1" s="1"/>
  <c r="FJ29" i="1"/>
  <c r="FZ29" i="1" s="1"/>
  <c r="FJ28" i="1"/>
  <c r="FZ28" i="1" s="1"/>
  <c r="FJ27" i="1"/>
  <c r="FZ27" i="1" s="1"/>
  <c r="FJ26" i="1"/>
  <c r="FZ26" i="1" s="1"/>
  <c r="FJ25" i="1"/>
  <c r="FZ25" i="1" s="1"/>
  <c r="FJ24" i="1"/>
  <c r="FZ24" i="1" s="1"/>
  <c r="FJ23" i="1"/>
  <c r="FZ23" i="1" s="1"/>
  <c r="FJ22" i="1"/>
  <c r="FZ22" i="1" s="1"/>
  <c r="FJ21" i="1"/>
  <c r="FZ21" i="1" s="1"/>
  <c r="FJ20" i="1"/>
  <c r="FZ20" i="1" s="1"/>
  <c r="FJ19" i="1"/>
  <c r="FZ19" i="1" s="1"/>
  <c r="FJ18" i="1"/>
  <c r="FZ18" i="1" s="1"/>
  <c r="FJ17" i="1"/>
  <c r="FZ17" i="1" s="1"/>
  <c r="FJ16" i="1"/>
  <c r="FZ16" i="1" s="1"/>
  <c r="FJ15" i="1"/>
  <c r="FZ15" i="1" s="1"/>
  <c r="FJ14" i="1"/>
  <c r="FZ14" i="1" s="1"/>
  <c r="FJ13" i="1"/>
  <c r="FZ13" i="1" s="1"/>
  <c r="FJ12" i="1"/>
  <c r="FZ12" i="1" s="1"/>
  <c r="FJ11" i="1"/>
  <c r="FZ11" i="1" s="1"/>
  <c r="FJ10" i="1"/>
  <c r="FZ10" i="1" s="1"/>
  <c r="FJ9" i="1"/>
  <c r="FZ9" i="1" s="1"/>
  <c r="FJ8" i="1"/>
  <c r="FZ8" i="1" s="1"/>
  <c r="FJ7" i="1"/>
  <c r="FZ7" i="1" s="1"/>
  <c r="FJ6" i="1"/>
  <c r="FZ6" i="1" s="1"/>
  <c r="FJ5" i="1"/>
  <c r="FZ5" i="1" s="1"/>
  <c r="FJ4" i="1"/>
  <c r="FZ4" i="1" s="1"/>
  <c r="FJ3" i="1"/>
  <c r="FZ3" i="1" s="1"/>
  <c r="FJ2" i="1"/>
  <c r="FZ2" i="1" s="1"/>
  <c r="GG2" i="1" s="1"/>
  <c r="GA2" i="1"/>
  <c r="GI2" i="1" s="1"/>
  <c r="GK2" i="1"/>
  <c r="GM2" i="1"/>
  <c r="GC2" i="1"/>
  <c r="FY2" i="1"/>
  <c r="DI60" i="1"/>
  <c r="DI58" i="1"/>
  <c r="DI56" i="1"/>
  <c r="DI54" i="1"/>
  <c r="DI52" i="1"/>
  <c r="DI50" i="1"/>
  <c r="DI48" i="1"/>
  <c r="DI46" i="1"/>
  <c r="DI44" i="1"/>
  <c r="DI42" i="1"/>
  <c r="DI40" i="1"/>
  <c r="DI38" i="1"/>
  <c r="DI36" i="1"/>
  <c r="DI34" i="1"/>
  <c r="DI32" i="1"/>
  <c r="DI30" i="1"/>
  <c r="DI28" i="1"/>
  <c r="DI26" i="1"/>
  <c r="DI24" i="1"/>
  <c r="DI22" i="1"/>
  <c r="DI20" i="1"/>
  <c r="DI18" i="1"/>
  <c r="DI16" i="1"/>
  <c r="DI14" i="1"/>
  <c r="DI12" i="1"/>
  <c r="DI10" i="1"/>
  <c r="DI8" i="1"/>
  <c r="DI6" i="1"/>
  <c r="DI4" i="1"/>
  <c r="DI2" i="1"/>
  <c r="ABP61" i="1"/>
  <c r="ABO61" i="1"/>
  <c r="ABP60" i="1"/>
  <c r="ABO60" i="1"/>
  <c r="ABP59" i="1"/>
  <c r="ABO59" i="1"/>
  <c r="ABP58" i="1"/>
  <c r="ABO58" i="1"/>
  <c r="ABP57" i="1"/>
  <c r="ABO57" i="1"/>
  <c r="ABP56" i="1"/>
  <c r="ABO56" i="1"/>
  <c r="ABP55" i="1"/>
  <c r="ABO55" i="1"/>
  <c r="ABP54" i="1"/>
  <c r="ABO54" i="1"/>
  <c r="ABP53" i="1"/>
  <c r="ABO53" i="1"/>
  <c r="ABP52" i="1"/>
  <c r="ABO52" i="1"/>
  <c r="ABP51" i="1"/>
  <c r="ABO51" i="1"/>
  <c r="ABP50" i="1"/>
  <c r="ABO50" i="1"/>
  <c r="ABP49" i="1"/>
  <c r="ABO49" i="1"/>
  <c r="ABP48" i="1"/>
  <c r="ABO48" i="1"/>
  <c r="ABP47" i="1"/>
  <c r="ABO47" i="1"/>
  <c r="ABP46" i="1"/>
  <c r="ABO46" i="1"/>
  <c r="ABP45" i="1"/>
  <c r="ABO45" i="1"/>
  <c r="ABP44" i="1"/>
  <c r="ABO44" i="1"/>
  <c r="ABP43" i="1"/>
  <c r="ABO43" i="1"/>
  <c r="ABP42" i="1"/>
  <c r="ABO42" i="1"/>
  <c r="ABP41" i="1"/>
  <c r="ABO41" i="1"/>
  <c r="ABP40" i="1"/>
  <c r="ABO40" i="1"/>
  <c r="ABP39" i="1"/>
  <c r="ABO39" i="1"/>
  <c r="ABP38" i="1"/>
  <c r="ABO38" i="1"/>
  <c r="ABP37" i="1"/>
  <c r="ABO37" i="1"/>
  <c r="ABP36" i="1"/>
  <c r="ABO36" i="1"/>
  <c r="ABP35" i="1"/>
  <c r="ABO35" i="1"/>
  <c r="ABP34" i="1"/>
  <c r="ABO34" i="1"/>
  <c r="ABP33" i="1"/>
  <c r="ABO33" i="1"/>
  <c r="ABP32" i="1"/>
  <c r="ABO32" i="1"/>
  <c r="ABP31" i="1"/>
  <c r="ABO31" i="1"/>
  <c r="ABP30" i="1"/>
  <c r="ABO30" i="1"/>
  <c r="ABP29" i="1"/>
  <c r="ABO29" i="1"/>
  <c r="ABP28" i="1"/>
  <c r="ABO28" i="1"/>
  <c r="ABP27" i="1"/>
  <c r="ABO27" i="1"/>
  <c r="ABP26" i="1"/>
  <c r="ABO26" i="1"/>
  <c r="ABP25" i="1"/>
  <c r="ABO25" i="1"/>
  <c r="ABP24" i="1"/>
  <c r="ABO24" i="1"/>
  <c r="ABP23" i="1"/>
  <c r="ABO23" i="1"/>
  <c r="ABP22" i="1"/>
  <c r="ABO22" i="1"/>
  <c r="ABP21" i="1"/>
  <c r="ABO21" i="1"/>
  <c r="ABP20" i="1"/>
  <c r="ABO20" i="1"/>
  <c r="ABP19" i="1"/>
  <c r="ABO19" i="1"/>
  <c r="ABP18" i="1"/>
  <c r="ABO18" i="1"/>
  <c r="ABP17" i="1"/>
  <c r="ABO17" i="1"/>
  <c r="ABP16" i="1"/>
  <c r="ABO16" i="1"/>
  <c r="ABP15" i="1"/>
  <c r="ABO15" i="1"/>
  <c r="ABP14" i="1"/>
  <c r="ABO14" i="1"/>
  <c r="ABP13" i="1"/>
  <c r="ABO13" i="1"/>
  <c r="ABP12" i="1"/>
  <c r="ABO12" i="1"/>
  <c r="ABP11" i="1"/>
  <c r="ABO11" i="1"/>
  <c r="ABP10" i="1"/>
  <c r="ABO10" i="1"/>
  <c r="ABP9" i="1"/>
  <c r="ABO9" i="1"/>
  <c r="ABP8" i="1"/>
  <c r="ABO8" i="1"/>
  <c r="ABP7" i="1"/>
  <c r="ABO7" i="1"/>
  <c r="ABP6" i="1"/>
  <c r="ABO6" i="1"/>
  <c r="ABP5" i="1"/>
  <c r="ABO5" i="1"/>
  <c r="ABP4" i="1"/>
  <c r="ABO4" i="1"/>
  <c r="ABP3" i="1"/>
  <c r="ABO3" i="1"/>
  <c r="ABP2" i="1"/>
  <c r="ABO2" i="1"/>
  <c r="ZI61" i="1"/>
  <c r="ZH61" i="1"/>
  <c r="ZI60" i="1"/>
  <c r="ZH60" i="1"/>
  <c r="ZI59" i="1"/>
  <c r="ZH59" i="1"/>
  <c r="ZI58" i="1"/>
  <c r="ZH58" i="1"/>
  <c r="ZI57" i="1"/>
  <c r="ZH57" i="1"/>
  <c r="ZI56" i="1"/>
  <c r="ZH56" i="1"/>
  <c r="ZI55" i="1"/>
  <c r="ZH55" i="1"/>
  <c r="ZI54" i="1"/>
  <c r="ZH54" i="1"/>
  <c r="ZI53" i="1"/>
  <c r="ZH53" i="1"/>
  <c r="ZI52" i="1"/>
  <c r="ZH52" i="1"/>
  <c r="ZI51" i="1"/>
  <c r="ZH51" i="1"/>
  <c r="ZI50" i="1"/>
  <c r="ZH50" i="1"/>
  <c r="ZI49" i="1"/>
  <c r="ZH49" i="1"/>
  <c r="ZI48" i="1"/>
  <c r="ZH48" i="1"/>
  <c r="ZI47" i="1"/>
  <c r="ZH47" i="1"/>
  <c r="ZI46" i="1"/>
  <c r="ZH46" i="1"/>
  <c r="ZI45" i="1"/>
  <c r="ZH45" i="1"/>
  <c r="ZI44" i="1"/>
  <c r="ZH44" i="1"/>
  <c r="ZI43" i="1"/>
  <c r="ZH43" i="1"/>
  <c r="ZI42" i="1"/>
  <c r="ZH42" i="1"/>
  <c r="ZI41" i="1"/>
  <c r="ZH41" i="1"/>
  <c r="ZI40" i="1"/>
  <c r="ZH40" i="1"/>
  <c r="ZI39" i="1"/>
  <c r="ZH39" i="1"/>
  <c r="ZI38" i="1"/>
  <c r="ZH38" i="1"/>
  <c r="ZI37" i="1"/>
  <c r="ZH37" i="1"/>
  <c r="ZI36" i="1"/>
  <c r="ZH36" i="1"/>
  <c r="ZI35" i="1"/>
  <c r="ZH35" i="1"/>
  <c r="ZI34" i="1"/>
  <c r="ZH34" i="1"/>
  <c r="ZI33" i="1"/>
  <c r="ZH33" i="1"/>
  <c r="ZI32" i="1"/>
  <c r="ZH32" i="1"/>
  <c r="ZI31" i="1"/>
  <c r="ZH31" i="1"/>
  <c r="ZI30" i="1"/>
  <c r="ZH30" i="1"/>
  <c r="ZI29" i="1"/>
  <c r="ZH29" i="1"/>
  <c r="ZI28" i="1"/>
  <c r="ZH28" i="1"/>
  <c r="ZI27" i="1"/>
  <c r="ZH27" i="1"/>
  <c r="ZI26" i="1"/>
  <c r="ZH26" i="1"/>
  <c r="ZI25" i="1"/>
  <c r="ZH25" i="1"/>
  <c r="ZI24" i="1"/>
  <c r="ZH24" i="1"/>
  <c r="ZI23" i="1"/>
  <c r="ZH23" i="1"/>
  <c r="ZI22" i="1"/>
  <c r="ZH22" i="1"/>
  <c r="ZI21" i="1"/>
  <c r="ZH21" i="1"/>
  <c r="ZI20" i="1"/>
  <c r="ZH20" i="1"/>
  <c r="ZI19" i="1"/>
  <c r="ZH19" i="1"/>
  <c r="ZI18" i="1"/>
  <c r="ZH18" i="1"/>
  <c r="ZI17" i="1"/>
  <c r="ZH17" i="1"/>
  <c r="ZI16" i="1"/>
  <c r="ZH16" i="1"/>
  <c r="ZI15" i="1"/>
  <c r="ZH15" i="1"/>
  <c r="ZI14" i="1"/>
  <c r="ZH14" i="1"/>
  <c r="ZI13" i="1"/>
  <c r="ZH13" i="1"/>
  <c r="ZI12" i="1"/>
  <c r="ZH12" i="1"/>
  <c r="ZI11" i="1"/>
  <c r="ZH11" i="1"/>
  <c r="ZI10" i="1"/>
  <c r="ZH10" i="1"/>
  <c r="ZI9" i="1"/>
  <c r="ZH9" i="1"/>
  <c r="ZI8" i="1"/>
  <c r="ZH8" i="1"/>
  <c r="ZI7" i="1"/>
  <c r="ZH7" i="1"/>
  <c r="ZI6" i="1"/>
  <c r="ZH6" i="1"/>
  <c r="ZI5" i="1"/>
  <c r="ZH5" i="1"/>
  <c r="ZI4" i="1"/>
  <c r="ZH4" i="1"/>
  <c r="ZI3" i="1"/>
  <c r="ZH3" i="1"/>
  <c r="ZI2" i="1"/>
  <c r="ZH2" i="1"/>
  <c r="XB61" i="1"/>
  <c r="XA61" i="1"/>
  <c r="XB60" i="1"/>
  <c r="XA60" i="1"/>
  <c r="XB59" i="1"/>
  <c r="XA59" i="1"/>
  <c r="XB58" i="1"/>
  <c r="XA58" i="1"/>
  <c r="XB57" i="1"/>
  <c r="XA57" i="1"/>
  <c r="XB56" i="1"/>
  <c r="XA56" i="1"/>
  <c r="XB55" i="1"/>
  <c r="XA55" i="1"/>
  <c r="XB54" i="1"/>
  <c r="XA54" i="1"/>
  <c r="XB53" i="1"/>
  <c r="XA53" i="1"/>
  <c r="XB52" i="1"/>
  <c r="XA52" i="1"/>
  <c r="XB51" i="1"/>
  <c r="XA51" i="1"/>
  <c r="XB50" i="1"/>
  <c r="XA50" i="1"/>
  <c r="XB49" i="1"/>
  <c r="XA49" i="1"/>
  <c r="XB48" i="1"/>
  <c r="XA48" i="1"/>
  <c r="XB47" i="1"/>
  <c r="XA47" i="1"/>
  <c r="XB46" i="1"/>
  <c r="XA46" i="1"/>
  <c r="XB45" i="1"/>
  <c r="XA45" i="1"/>
  <c r="XB44" i="1"/>
  <c r="XA44" i="1"/>
  <c r="XB43" i="1"/>
  <c r="XA43" i="1"/>
  <c r="XB42" i="1"/>
  <c r="XA42" i="1"/>
  <c r="XB41" i="1"/>
  <c r="XA41" i="1"/>
  <c r="XB40" i="1"/>
  <c r="XA40" i="1"/>
  <c r="XB39" i="1"/>
  <c r="XA39" i="1"/>
  <c r="XB38" i="1"/>
  <c r="XA38" i="1"/>
  <c r="XB37" i="1"/>
  <c r="XA37" i="1"/>
  <c r="XB36" i="1"/>
  <c r="XA36" i="1"/>
  <c r="XB35" i="1"/>
  <c r="XA35" i="1"/>
  <c r="XB34" i="1"/>
  <c r="XA34" i="1"/>
  <c r="XB33" i="1"/>
  <c r="XA33" i="1"/>
  <c r="XB32" i="1"/>
  <c r="XA32" i="1"/>
  <c r="XB31" i="1"/>
  <c r="XA31" i="1"/>
  <c r="XB30" i="1"/>
  <c r="XA30" i="1"/>
  <c r="XB29" i="1"/>
  <c r="XA29" i="1"/>
  <c r="XB28" i="1"/>
  <c r="XA28" i="1"/>
  <c r="XB27" i="1"/>
  <c r="XA27" i="1"/>
  <c r="XB26" i="1"/>
  <c r="XA26" i="1"/>
  <c r="XB25" i="1"/>
  <c r="XA25" i="1"/>
  <c r="XB24" i="1"/>
  <c r="XA24" i="1"/>
  <c r="XB23" i="1"/>
  <c r="XA23" i="1"/>
  <c r="XB22" i="1"/>
  <c r="XA22" i="1"/>
  <c r="XB21" i="1"/>
  <c r="XA21" i="1"/>
  <c r="XB20" i="1"/>
  <c r="XA20" i="1"/>
  <c r="XB19" i="1"/>
  <c r="XA19" i="1"/>
  <c r="XB18" i="1"/>
  <c r="XA18" i="1"/>
  <c r="XB17" i="1"/>
  <c r="XA17" i="1"/>
  <c r="XB16" i="1"/>
  <c r="XA16" i="1"/>
  <c r="XB15" i="1"/>
  <c r="XA15" i="1"/>
  <c r="XB14" i="1"/>
  <c r="XA14" i="1"/>
  <c r="XB13" i="1"/>
  <c r="XA13" i="1"/>
  <c r="XB12" i="1"/>
  <c r="XA12" i="1"/>
  <c r="XB11" i="1"/>
  <c r="XA11" i="1"/>
  <c r="XB10" i="1"/>
  <c r="XA10" i="1"/>
  <c r="XB9" i="1"/>
  <c r="XA9" i="1"/>
  <c r="XB8" i="1"/>
  <c r="XA8" i="1"/>
  <c r="XB7" i="1"/>
  <c r="XA7" i="1"/>
  <c r="XB6" i="1"/>
  <c r="XA6" i="1"/>
  <c r="XB5" i="1"/>
  <c r="XA5" i="1"/>
  <c r="XB4" i="1"/>
  <c r="XA4" i="1"/>
  <c r="XB3" i="1"/>
  <c r="XA3" i="1"/>
  <c r="XB2" i="1"/>
  <c r="XA2" i="1"/>
  <c r="VZ61" i="1"/>
  <c r="VZ60" i="1"/>
  <c r="VZ59" i="1"/>
  <c r="VZ58" i="1"/>
  <c r="VZ57" i="1"/>
  <c r="VZ56" i="1"/>
  <c r="VZ55" i="1"/>
  <c r="VZ54" i="1"/>
  <c r="VZ53" i="1"/>
  <c r="VZ52" i="1"/>
  <c r="VZ51" i="1"/>
  <c r="VZ50" i="1"/>
  <c r="VZ49" i="1"/>
  <c r="VZ48" i="1"/>
  <c r="VZ47" i="1"/>
  <c r="VZ46" i="1"/>
  <c r="VZ45" i="1"/>
  <c r="VZ44" i="1"/>
  <c r="VZ43" i="1"/>
  <c r="VZ42" i="1"/>
  <c r="VZ41" i="1"/>
  <c r="VZ40" i="1"/>
  <c r="VZ39" i="1"/>
  <c r="VZ38" i="1"/>
  <c r="VZ37" i="1"/>
  <c r="VZ36" i="1"/>
  <c r="VZ35" i="1"/>
  <c r="VZ34" i="1"/>
  <c r="VZ33" i="1"/>
  <c r="VZ32" i="1"/>
  <c r="VZ31" i="1"/>
  <c r="VZ30" i="1"/>
  <c r="VZ29" i="1"/>
  <c r="VZ28" i="1"/>
  <c r="VZ27" i="1"/>
  <c r="VZ26" i="1"/>
  <c r="VZ25" i="1"/>
  <c r="VZ24" i="1"/>
  <c r="VZ23" i="1"/>
  <c r="VZ22" i="1"/>
  <c r="VZ21" i="1"/>
  <c r="VZ20" i="1"/>
  <c r="VZ19" i="1"/>
  <c r="VZ18" i="1"/>
  <c r="VZ17" i="1"/>
  <c r="VZ16" i="1"/>
  <c r="VZ15" i="1"/>
  <c r="VZ14" i="1"/>
  <c r="VZ13" i="1"/>
  <c r="VZ12" i="1"/>
  <c r="VZ11" i="1"/>
  <c r="VZ10" i="1"/>
  <c r="VZ9" i="1"/>
  <c r="VZ8" i="1"/>
  <c r="VZ7" i="1"/>
  <c r="VZ6" i="1"/>
  <c r="VZ5" i="1"/>
  <c r="VZ4" i="1"/>
  <c r="VZ3" i="1"/>
  <c r="VZ2" i="1"/>
  <c r="UN61" i="1"/>
  <c r="UM61" i="1"/>
  <c r="UN60" i="1"/>
  <c r="UM60" i="1"/>
  <c r="UN59" i="1"/>
  <c r="UM59" i="1"/>
  <c r="UN58" i="1"/>
  <c r="UM58" i="1"/>
  <c r="UN57" i="1"/>
  <c r="UM57" i="1"/>
  <c r="UN56" i="1"/>
  <c r="UM56" i="1"/>
  <c r="UN55" i="1"/>
  <c r="UM55" i="1"/>
  <c r="UN54" i="1"/>
  <c r="UM54" i="1"/>
  <c r="UN53" i="1"/>
  <c r="UM53" i="1"/>
  <c r="UN52" i="1"/>
  <c r="UM52" i="1"/>
  <c r="UN51" i="1"/>
  <c r="UM51" i="1"/>
  <c r="UN50" i="1"/>
  <c r="UM50" i="1"/>
  <c r="UN49" i="1"/>
  <c r="UM49" i="1"/>
  <c r="UN48" i="1"/>
  <c r="UM48" i="1"/>
  <c r="UN47" i="1"/>
  <c r="UM47" i="1"/>
  <c r="UN46" i="1"/>
  <c r="UM46" i="1"/>
  <c r="UN45" i="1"/>
  <c r="UM45" i="1"/>
  <c r="UN44" i="1"/>
  <c r="UM44" i="1"/>
  <c r="UN43" i="1"/>
  <c r="UM43" i="1"/>
  <c r="UN42" i="1"/>
  <c r="UM42" i="1"/>
  <c r="UN41" i="1"/>
  <c r="UM41" i="1"/>
  <c r="UN40" i="1"/>
  <c r="UM40" i="1"/>
  <c r="UN39" i="1"/>
  <c r="UM39" i="1"/>
  <c r="UN38" i="1"/>
  <c r="UM38" i="1"/>
  <c r="UN37" i="1"/>
  <c r="UM37" i="1"/>
  <c r="UN36" i="1"/>
  <c r="UM36" i="1"/>
  <c r="UN35" i="1"/>
  <c r="UM35" i="1"/>
  <c r="UN34" i="1"/>
  <c r="UM34" i="1"/>
  <c r="UN33" i="1"/>
  <c r="UM33" i="1"/>
  <c r="UN32" i="1"/>
  <c r="UM32" i="1"/>
  <c r="UN31" i="1"/>
  <c r="UM31" i="1"/>
  <c r="UN30" i="1"/>
  <c r="UM30" i="1"/>
  <c r="UN29" i="1"/>
  <c r="UM29" i="1"/>
  <c r="UN28" i="1"/>
  <c r="UM28" i="1"/>
  <c r="UN27" i="1"/>
  <c r="UM27" i="1"/>
  <c r="UN26" i="1"/>
  <c r="UM26" i="1"/>
  <c r="UN25" i="1"/>
  <c r="UM25" i="1"/>
  <c r="UN24" i="1"/>
  <c r="UM24" i="1"/>
  <c r="UN23" i="1"/>
  <c r="UM23" i="1"/>
  <c r="UN22" i="1"/>
  <c r="UM22" i="1"/>
  <c r="UN21" i="1"/>
  <c r="UM21" i="1"/>
  <c r="UN20" i="1"/>
  <c r="UM20" i="1"/>
  <c r="UN19" i="1"/>
  <c r="UM19" i="1"/>
  <c r="UN18" i="1"/>
  <c r="UM18" i="1"/>
  <c r="UN17" i="1"/>
  <c r="UM17" i="1"/>
  <c r="UN16" i="1"/>
  <c r="UM16" i="1"/>
  <c r="UN15" i="1"/>
  <c r="UM15" i="1"/>
  <c r="UN14" i="1"/>
  <c r="UM14" i="1"/>
  <c r="UO14" i="1" s="1"/>
  <c r="UN13" i="1"/>
  <c r="UM13" i="1"/>
  <c r="UN12" i="1"/>
  <c r="UM12" i="1"/>
  <c r="UN11" i="1"/>
  <c r="UM11" i="1"/>
  <c r="UN10" i="1"/>
  <c r="UM10" i="1"/>
  <c r="UO10" i="1" s="1"/>
  <c r="UN9" i="1"/>
  <c r="UM9" i="1"/>
  <c r="UN8" i="1"/>
  <c r="UM8" i="1"/>
  <c r="UN7" i="1"/>
  <c r="UM7" i="1"/>
  <c r="UN6" i="1"/>
  <c r="UM6" i="1"/>
  <c r="UO6" i="1" s="1"/>
  <c r="UN5" i="1"/>
  <c r="UM5" i="1"/>
  <c r="UN4" i="1"/>
  <c r="UM4" i="1"/>
  <c r="UN3" i="1"/>
  <c r="UM3" i="1"/>
  <c r="UN2" i="1"/>
  <c r="UM2" i="1"/>
  <c r="UO2" i="1" s="1"/>
  <c r="SG61" i="1"/>
  <c r="SF61" i="1"/>
  <c r="SG60" i="1"/>
  <c r="SF60" i="1"/>
  <c r="SG59" i="1"/>
  <c r="SF59" i="1"/>
  <c r="SG58" i="1"/>
  <c r="SF58" i="1"/>
  <c r="SG57" i="1"/>
  <c r="SF57" i="1"/>
  <c r="SG56" i="1"/>
  <c r="SF56" i="1"/>
  <c r="SG55" i="1"/>
  <c r="SF55" i="1"/>
  <c r="SG54" i="1"/>
  <c r="SF54" i="1"/>
  <c r="SG53" i="1"/>
  <c r="SF53" i="1"/>
  <c r="SG52" i="1"/>
  <c r="SF52" i="1"/>
  <c r="SG51" i="1"/>
  <c r="SF51" i="1"/>
  <c r="SG50" i="1"/>
  <c r="SF50" i="1"/>
  <c r="SG49" i="1"/>
  <c r="SF49" i="1"/>
  <c r="SG48" i="1"/>
  <c r="SF48" i="1"/>
  <c r="SG47" i="1"/>
  <c r="SF47" i="1"/>
  <c r="SG46" i="1"/>
  <c r="SF46" i="1"/>
  <c r="SG45" i="1"/>
  <c r="SF45" i="1"/>
  <c r="SG44" i="1"/>
  <c r="SF44" i="1"/>
  <c r="SG43" i="1"/>
  <c r="SF43" i="1"/>
  <c r="SG42" i="1"/>
  <c r="SF42" i="1"/>
  <c r="SG41" i="1"/>
  <c r="SF41" i="1"/>
  <c r="SG40" i="1"/>
  <c r="SF40" i="1"/>
  <c r="SG39" i="1"/>
  <c r="SF39" i="1"/>
  <c r="SG38" i="1"/>
  <c r="SF38" i="1"/>
  <c r="SG37" i="1"/>
  <c r="SF37" i="1"/>
  <c r="SG36" i="1"/>
  <c r="SF36" i="1"/>
  <c r="SG35" i="1"/>
  <c r="SF35" i="1"/>
  <c r="SG34" i="1"/>
  <c r="SF34" i="1"/>
  <c r="SG33" i="1"/>
  <c r="SF33" i="1"/>
  <c r="SG32" i="1"/>
  <c r="SF32" i="1"/>
  <c r="SG31" i="1"/>
  <c r="SF31" i="1"/>
  <c r="SG30" i="1"/>
  <c r="SF30" i="1"/>
  <c r="SG29" i="1"/>
  <c r="SF29" i="1"/>
  <c r="SG28" i="1"/>
  <c r="SF28" i="1"/>
  <c r="SG27" i="1"/>
  <c r="SF27" i="1"/>
  <c r="SG26" i="1"/>
  <c r="SF26" i="1"/>
  <c r="SG25" i="1"/>
  <c r="SF25" i="1"/>
  <c r="SG24" i="1"/>
  <c r="SF24" i="1"/>
  <c r="SG23" i="1"/>
  <c r="SF23" i="1"/>
  <c r="SG22" i="1"/>
  <c r="SF22" i="1"/>
  <c r="SG21" i="1"/>
  <c r="SF21" i="1"/>
  <c r="SG20" i="1"/>
  <c r="SF20" i="1"/>
  <c r="SG19" i="1"/>
  <c r="SF19" i="1"/>
  <c r="SG18" i="1"/>
  <c r="SF18" i="1"/>
  <c r="SG17" i="1"/>
  <c r="SF17" i="1"/>
  <c r="SG16" i="1"/>
  <c r="SF16" i="1"/>
  <c r="SG15" i="1"/>
  <c r="SF15" i="1"/>
  <c r="SG14" i="1"/>
  <c r="SF14" i="1"/>
  <c r="SG13" i="1"/>
  <c r="SF13" i="1"/>
  <c r="SG12" i="1"/>
  <c r="SF12" i="1"/>
  <c r="SG11" i="1"/>
  <c r="SF11" i="1"/>
  <c r="SG10" i="1"/>
  <c r="SF10" i="1"/>
  <c r="SG9" i="1"/>
  <c r="SF9" i="1"/>
  <c r="SG8" i="1"/>
  <c r="SF8" i="1"/>
  <c r="SG7" i="1"/>
  <c r="SF7" i="1"/>
  <c r="SG6" i="1"/>
  <c r="SF6" i="1"/>
  <c r="SG5" i="1"/>
  <c r="SF5" i="1"/>
  <c r="SG4" i="1"/>
  <c r="SF4" i="1"/>
  <c r="SG3" i="1"/>
  <c r="SF3" i="1"/>
  <c r="SG2" i="1"/>
  <c r="SF2" i="1"/>
  <c r="PX61" i="1"/>
  <c r="PW61" i="1"/>
  <c r="PX60" i="1"/>
  <c r="PW60" i="1"/>
  <c r="PX59" i="1"/>
  <c r="PW59" i="1"/>
  <c r="PX58" i="1"/>
  <c r="PW58" i="1"/>
  <c r="PY58" i="1" s="1"/>
  <c r="PX57" i="1"/>
  <c r="PW57" i="1"/>
  <c r="PX56" i="1"/>
  <c r="PW56" i="1"/>
  <c r="PX55" i="1"/>
  <c r="PW55" i="1"/>
  <c r="PX54" i="1"/>
  <c r="PW54" i="1"/>
  <c r="PY54" i="1" s="1"/>
  <c r="PX53" i="1"/>
  <c r="PW53" i="1"/>
  <c r="PX52" i="1"/>
  <c r="PW52" i="1"/>
  <c r="PX51" i="1"/>
  <c r="PW51" i="1"/>
  <c r="PX50" i="1"/>
  <c r="PW50" i="1"/>
  <c r="PY50" i="1" s="1"/>
  <c r="PX49" i="1"/>
  <c r="PW49" i="1"/>
  <c r="PX48" i="1"/>
  <c r="PW48" i="1"/>
  <c r="PX47" i="1"/>
  <c r="PW47" i="1"/>
  <c r="PX46" i="1"/>
  <c r="PW46" i="1"/>
  <c r="PY46" i="1" s="1"/>
  <c r="PX45" i="1"/>
  <c r="PW45" i="1"/>
  <c r="PX44" i="1"/>
  <c r="PW44" i="1"/>
  <c r="PX43" i="1"/>
  <c r="PW43" i="1"/>
  <c r="PX42" i="1"/>
  <c r="PW42" i="1"/>
  <c r="PY42" i="1" s="1"/>
  <c r="PX41" i="1"/>
  <c r="PW41" i="1"/>
  <c r="PX40" i="1"/>
  <c r="PW40" i="1"/>
  <c r="PX39" i="1"/>
  <c r="PW39" i="1"/>
  <c r="PX38" i="1"/>
  <c r="PW38" i="1"/>
  <c r="PY38" i="1" s="1"/>
  <c r="PX37" i="1"/>
  <c r="PW37" i="1"/>
  <c r="PX36" i="1"/>
  <c r="PW36" i="1"/>
  <c r="PX35" i="1"/>
  <c r="PW35" i="1"/>
  <c r="PX34" i="1"/>
  <c r="PW34" i="1"/>
  <c r="PY34" i="1" s="1"/>
  <c r="PX33" i="1"/>
  <c r="PW33" i="1"/>
  <c r="PX32" i="1"/>
  <c r="PW32" i="1"/>
  <c r="PX31" i="1"/>
  <c r="PW31" i="1"/>
  <c r="PX30" i="1"/>
  <c r="PW30" i="1"/>
  <c r="PY30" i="1" s="1"/>
  <c r="PX29" i="1"/>
  <c r="PW29" i="1"/>
  <c r="PX28" i="1"/>
  <c r="PW28" i="1"/>
  <c r="PX27" i="1"/>
  <c r="PW27" i="1"/>
  <c r="PX26" i="1"/>
  <c r="PW26" i="1"/>
  <c r="PY26" i="1" s="1"/>
  <c r="PX25" i="1"/>
  <c r="PW25" i="1"/>
  <c r="PX24" i="1"/>
  <c r="PW24" i="1"/>
  <c r="PX23" i="1"/>
  <c r="PW23" i="1"/>
  <c r="PX22" i="1"/>
  <c r="PW22" i="1"/>
  <c r="PY22" i="1" s="1"/>
  <c r="PX21" i="1"/>
  <c r="PW21" i="1"/>
  <c r="PX20" i="1"/>
  <c r="PW20" i="1"/>
  <c r="PX19" i="1"/>
  <c r="PW19" i="1"/>
  <c r="PX18" i="1"/>
  <c r="PW18" i="1"/>
  <c r="PY18" i="1" s="1"/>
  <c r="PX17" i="1"/>
  <c r="PW17" i="1"/>
  <c r="PX16" i="1"/>
  <c r="PW16" i="1"/>
  <c r="PX15" i="1"/>
  <c r="PW15" i="1"/>
  <c r="PX14" i="1"/>
  <c r="PW14" i="1"/>
  <c r="PY14" i="1" s="1"/>
  <c r="PX13" i="1"/>
  <c r="PW13" i="1"/>
  <c r="PX12" i="1"/>
  <c r="PW12" i="1"/>
  <c r="PX11" i="1"/>
  <c r="PW11" i="1"/>
  <c r="PX10" i="1"/>
  <c r="PW10" i="1"/>
  <c r="PY10" i="1" s="1"/>
  <c r="PX9" i="1"/>
  <c r="PW9" i="1"/>
  <c r="PX8" i="1"/>
  <c r="PW8" i="1"/>
  <c r="PX7" i="1"/>
  <c r="PW7" i="1"/>
  <c r="PX6" i="1"/>
  <c r="PW6" i="1"/>
  <c r="PY6" i="1" s="1"/>
  <c r="PX5" i="1"/>
  <c r="PW5" i="1"/>
  <c r="PX4" i="1"/>
  <c r="PW4" i="1"/>
  <c r="PX3" i="1"/>
  <c r="PW3" i="1"/>
  <c r="PX2" i="1"/>
  <c r="PW2" i="1"/>
  <c r="PY2" i="1" s="1"/>
  <c r="NQ61" i="1"/>
  <c r="NQ60" i="1"/>
  <c r="NQ59" i="1"/>
  <c r="NQ58" i="1"/>
  <c r="NQ57" i="1"/>
  <c r="NQ56" i="1"/>
  <c r="NQ55" i="1"/>
  <c r="NQ54" i="1"/>
  <c r="NQ53" i="1"/>
  <c r="NQ52" i="1"/>
  <c r="NQ51" i="1"/>
  <c r="NQ50" i="1"/>
  <c r="NQ49" i="1"/>
  <c r="NQ48" i="1"/>
  <c r="NQ47" i="1"/>
  <c r="NQ46" i="1"/>
  <c r="NQ45" i="1"/>
  <c r="NQ44" i="1"/>
  <c r="NQ43" i="1"/>
  <c r="NQ42" i="1"/>
  <c r="NQ41" i="1"/>
  <c r="NQ40" i="1"/>
  <c r="NQ39" i="1"/>
  <c r="NQ38" i="1"/>
  <c r="NQ37" i="1"/>
  <c r="NQ36" i="1"/>
  <c r="NQ35" i="1"/>
  <c r="NQ34" i="1"/>
  <c r="NQ33" i="1"/>
  <c r="NQ32" i="1"/>
  <c r="NQ31" i="1"/>
  <c r="NQ30" i="1"/>
  <c r="NQ29" i="1"/>
  <c r="NQ28" i="1"/>
  <c r="NQ27" i="1"/>
  <c r="NQ26" i="1"/>
  <c r="NQ25" i="1"/>
  <c r="NQ24" i="1"/>
  <c r="NQ23" i="1"/>
  <c r="NQ22" i="1"/>
  <c r="NQ21" i="1"/>
  <c r="NQ20" i="1"/>
  <c r="NQ19" i="1"/>
  <c r="NQ18" i="1"/>
  <c r="NQ17" i="1"/>
  <c r="NQ16" i="1"/>
  <c r="NQ15" i="1"/>
  <c r="NQ14" i="1"/>
  <c r="NQ13" i="1"/>
  <c r="NQ12" i="1"/>
  <c r="NQ11" i="1"/>
  <c r="NQ10" i="1"/>
  <c r="NQ9" i="1"/>
  <c r="NQ8" i="1"/>
  <c r="NQ7" i="1"/>
  <c r="NQ6" i="1"/>
  <c r="NQ5" i="1"/>
  <c r="NQ4" i="1"/>
  <c r="NQ3" i="1"/>
  <c r="NQ2" i="1"/>
  <c r="LL61" i="1"/>
  <c r="LL60" i="1"/>
  <c r="LL59" i="1"/>
  <c r="LL58" i="1"/>
  <c r="LL57" i="1"/>
  <c r="LL56" i="1"/>
  <c r="LL55" i="1"/>
  <c r="LL54" i="1"/>
  <c r="LL53" i="1"/>
  <c r="LL52" i="1"/>
  <c r="LL51" i="1"/>
  <c r="LL50" i="1"/>
  <c r="LL49" i="1"/>
  <c r="LL48" i="1"/>
  <c r="LL47" i="1"/>
  <c r="LL46" i="1"/>
  <c r="LL45" i="1"/>
  <c r="LL44" i="1"/>
  <c r="LL43" i="1"/>
  <c r="LL42" i="1"/>
  <c r="LL41" i="1"/>
  <c r="LL40" i="1"/>
  <c r="LL39" i="1"/>
  <c r="LL38" i="1"/>
  <c r="LL37" i="1"/>
  <c r="LL36" i="1"/>
  <c r="LL35" i="1"/>
  <c r="LL34" i="1"/>
  <c r="LL33" i="1"/>
  <c r="LL32" i="1"/>
  <c r="LL31" i="1"/>
  <c r="LL30" i="1"/>
  <c r="LL29" i="1"/>
  <c r="LL28" i="1"/>
  <c r="LL27" i="1"/>
  <c r="LL26" i="1"/>
  <c r="LL25" i="1"/>
  <c r="LL24" i="1"/>
  <c r="LL23" i="1"/>
  <c r="LL22" i="1"/>
  <c r="LL21" i="1"/>
  <c r="LL20" i="1"/>
  <c r="LL19" i="1"/>
  <c r="LL18" i="1"/>
  <c r="LL17" i="1"/>
  <c r="LL16" i="1"/>
  <c r="LL15" i="1"/>
  <c r="LL14" i="1"/>
  <c r="LL13" i="1"/>
  <c r="LL12" i="1"/>
  <c r="LL11" i="1"/>
  <c r="LL10" i="1"/>
  <c r="LL9" i="1"/>
  <c r="LL8" i="1"/>
  <c r="LL7" i="1"/>
  <c r="LL6" i="1"/>
  <c r="LL5" i="1"/>
  <c r="LL4" i="1"/>
  <c r="LL3" i="1"/>
  <c r="LL2" i="1"/>
  <c r="CC61" i="1"/>
  <c r="CB61" i="1"/>
  <c r="CA61" i="1"/>
  <c r="BW61" i="1"/>
  <c r="BX61" i="1" s="1"/>
  <c r="CC60" i="1"/>
  <c r="CB60" i="1"/>
  <c r="CA60" i="1"/>
  <c r="BW60" i="1"/>
  <c r="BX60" i="1" s="1"/>
  <c r="BY60" i="1" s="1"/>
  <c r="CC59" i="1"/>
  <c r="CB59" i="1"/>
  <c r="CA59" i="1"/>
  <c r="BW59" i="1"/>
  <c r="BX59" i="1" s="1"/>
  <c r="BY59" i="1" s="1"/>
  <c r="CC58" i="1"/>
  <c r="CB58" i="1"/>
  <c r="CA58" i="1"/>
  <c r="BW58" i="1"/>
  <c r="BX58" i="1" s="1"/>
  <c r="CC57" i="1"/>
  <c r="CB57" i="1"/>
  <c r="CA57" i="1"/>
  <c r="BW57" i="1"/>
  <c r="BX57" i="1" s="1"/>
  <c r="BY57" i="1" s="1"/>
  <c r="CC56" i="1"/>
  <c r="CB56" i="1"/>
  <c r="CA56" i="1"/>
  <c r="BW56" i="1"/>
  <c r="BX56" i="1" s="1"/>
  <c r="BY56" i="1" s="1"/>
  <c r="CC55" i="1"/>
  <c r="CB55" i="1"/>
  <c r="CA55" i="1"/>
  <c r="BW55" i="1"/>
  <c r="BX55" i="1" s="1"/>
  <c r="BY55" i="1" s="1"/>
  <c r="CC54" i="1"/>
  <c r="CB54" i="1"/>
  <c r="CA54" i="1"/>
  <c r="BW54" i="1"/>
  <c r="BX54" i="1" s="1"/>
  <c r="CC53" i="1"/>
  <c r="CB53" i="1"/>
  <c r="CA53" i="1"/>
  <c r="BW53" i="1"/>
  <c r="BX53" i="1" s="1"/>
  <c r="BY53" i="1" s="1"/>
  <c r="CC52" i="1"/>
  <c r="CB52" i="1"/>
  <c r="CA52" i="1"/>
  <c r="BW52" i="1"/>
  <c r="BX52" i="1" s="1"/>
  <c r="CC51" i="1"/>
  <c r="CB51" i="1"/>
  <c r="CA51" i="1"/>
  <c r="BW51" i="1"/>
  <c r="BX51" i="1" s="1"/>
  <c r="CC50" i="1"/>
  <c r="CB50" i="1"/>
  <c r="CA50" i="1"/>
  <c r="BW50" i="1"/>
  <c r="BX50" i="1" s="1"/>
  <c r="BY50" i="1" s="1"/>
  <c r="CC49" i="1"/>
  <c r="CB49" i="1"/>
  <c r="CA49" i="1"/>
  <c r="BW49" i="1"/>
  <c r="BX49" i="1" s="1"/>
  <c r="CC48" i="1"/>
  <c r="CB48" i="1"/>
  <c r="CA48" i="1"/>
  <c r="BW48" i="1"/>
  <c r="BX48" i="1" s="1"/>
  <c r="BY48" i="1" s="1"/>
  <c r="CC47" i="1"/>
  <c r="CB47" i="1"/>
  <c r="CA47" i="1"/>
  <c r="BW47" i="1"/>
  <c r="BX47" i="1" s="1"/>
  <c r="BY47" i="1" s="1"/>
  <c r="CC46" i="1"/>
  <c r="CB46" i="1"/>
  <c r="CA46" i="1"/>
  <c r="BW46" i="1"/>
  <c r="BX46" i="1" s="1"/>
  <c r="CC45" i="1"/>
  <c r="CB45" i="1"/>
  <c r="CA45" i="1"/>
  <c r="BW45" i="1"/>
  <c r="BX45" i="1" s="1"/>
  <c r="BY45" i="1" s="1"/>
  <c r="CC44" i="1"/>
  <c r="CB44" i="1"/>
  <c r="CA44" i="1"/>
  <c r="BW44" i="1"/>
  <c r="BX44" i="1" s="1"/>
  <c r="CC43" i="1"/>
  <c r="CB43" i="1"/>
  <c r="CA43" i="1"/>
  <c r="BW43" i="1"/>
  <c r="BX43" i="1" s="1"/>
  <c r="CC42" i="1"/>
  <c r="CB42" i="1"/>
  <c r="CA42" i="1"/>
  <c r="BW42" i="1"/>
  <c r="BX42" i="1" s="1"/>
  <c r="BY42" i="1" s="1"/>
  <c r="CC41" i="1"/>
  <c r="CB41" i="1"/>
  <c r="CA41" i="1"/>
  <c r="BW41" i="1"/>
  <c r="BX41" i="1" s="1"/>
  <c r="BY41" i="1" s="1"/>
  <c r="CC40" i="1"/>
  <c r="CB40" i="1"/>
  <c r="CA40" i="1"/>
  <c r="BW40" i="1"/>
  <c r="BX40" i="1" s="1"/>
  <c r="BY40" i="1" s="1"/>
  <c r="CC39" i="1"/>
  <c r="CB39" i="1"/>
  <c r="CA39" i="1"/>
  <c r="BW39" i="1"/>
  <c r="BX39" i="1" s="1"/>
  <c r="BY39" i="1" s="1"/>
  <c r="CC38" i="1"/>
  <c r="CB38" i="1"/>
  <c r="CA38" i="1"/>
  <c r="BW38" i="1"/>
  <c r="BX38" i="1" s="1"/>
  <c r="BY38" i="1" s="1"/>
  <c r="CC37" i="1"/>
  <c r="CB37" i="1"/>
  <c r="CA37" i="1"/>
  <c r="BW37" i="1"/>
  <c r="BX37" i="1" s="1"/>
  <c r="CC36" i="1"/>
  <c r="CB36" i="1"/>
  <c r="CA36" i="1"/>
  <c r="BW36" i="1"/>
  <c r="BX36" i="1" s="1"/>
  <c r="BY36" i="1" s="1"/>
  <c r="CC35" i="1"/>
  <c r="CB35" i="1"/>
  <c r="CA35" i="1"/>
  <c r="BW35" i="1"/>
  <c r="BX35" i="1" s="1"/>
  <c r="BY35" i="1" s="1"/>
  <c r="CC34" i="1"/>
  <c r="CB34" i="1"/>
  <c r="CA34" i="1"/>
  <c r="BW34" i="1"/>
  <c r="BX34" i="1" s="1"/>
  <c r="BY34" i="1" s="1"/>
  <c r="CC33" i="1"/>
  <c r="CB33" i="1"/>
  <c r="CA33" i="1"/>
  <c r="BW33" i="1"/>
  <c r="BX33" i="1" s="1"/>
  <c r="CC32" i="1"/>
  <c r="CB32" i="1"/>
  <c r="CA32" i="1"/>
  <c r="BW32" i="1"/>
  <c r="BX32" i="1" s="1"/>
  <c r="BY32" i="1" s="1"/>
  <c r="CC31" i="1"/>
  <c r="CB31" i="1"/>
  <c r="CA31" i="1"/>
  <c r="BW31" i="1"/>
  <c r="BX31" i="1" s="1"/>
  <c r="CC30" i="1"/>
  <c r="CB30" i="1"/>
  <c r="CA30" i="1"/>
  <c r="BW30" i="1"/>
  <c r="BX30" i="1" s="1"/>
  <c r="BY30" i="1" s="1"/>
  <c r="CC29" i="1"/>
  <c r="CB29" i="1"/>
  <c r="CA29" i="1"/>
  <c r="BW29" i="1"/>
  <c r="BX29" i="1" s="1"/>
  <c r="CC28" i="1"/>
  <c r="CB28" i="1"/>
  <c r="CA28" i="1"/>
  <c r="BW28" i="1"/>
  <c r="BX28" i="1" s="1"/>
  <c r="CC27" i="1"/>
  <c r="CB27" i="1"/>
  <c r="CA27" i="1"/>
  <c r="BW27" i="1"/>
  <c r="BX27" i="1" s="1"/>
  <c r="CC26" i="1"/>
  <c r="CB26" i="1"/>
  <c r="CA26" i="1"/>
  <c r="BW26" i="1"/>
  <c r="BX26" i="1" s="1"/>
  <c r="BY26" i="1" s="1"/>
  <c r="CC25" i="1"/>
  <c r="CB25" i="1"/>
  <c r="CA25" i="1"/>
  <c r="BW25" i="1"/>
  <c r="BX25" i="1" s="1"/>
  <c r="BY25" i="1" s="1"/>
  <c r="CC24" i="1"/>
  <c r="CB24" i="1"/>
  <c r="CA24" i="1"/>
  <c r="BW24" i="1"/>
  <c r="BX24" i="1" s="1"/>
  <c r="BY24" i="1" s="1"/>
  <c r="CC23" i="1"/>
  <c r="CB23" i="1"/>
  <c r="CA23" i="1"/>
  <c r="BW23" i="1"/>
  <c r="BX23" i="1" s="1"/>
  <c r="BY23" i="1" s="1"/>
  <c r="CC22" i="1"/>
  <c r="CB22" i="1"/>
  <c r="CA22" i="1"/>
  <c r="BW22" i="1"/>
  <c r="BX22" i="1" s="1"/>
  <c r="BY22" i="1" s="1"/>
  <c r="CC21" i="1"/>
  <c r="CB21" i="1"/>
  <c r="CA21" i="1"/>
  <c r="BW21" i="1"/>
  <c r="BX21" i="1" s="1"/>
  <c r="CC20" i="1"/>
  <c r="CB20" i="1"/>
  <c r="CA20" i="1"/>
  <c r="BW20" i="1"/>
  <c r="BX20" i="1" s="1"/>
  <c r="BY20" i="1" s="1"/>
  <c r="CC19" i="1"/>
  <c r="CB19" i="1"/>
  <c r="CA19" i="1"/>
  <c r="BW19" i="1"/>
  <c r="BX19" i="1" s="1"/>
  <c r="CC18" i="1"/>
  <c r="CB18" i="1"/>
  <c r="CA18" i="1"/>
  <c r="BW18" i="1"/>
  <c r="BX18" i="1" s="1"/>
  <c r="BY18" i="1" s="1"/>
  <c r="CC17" i="1"/>
  <c r="CB17" i="1"/>
  <c r="CA17" i="1"/>
  <c r="BW17" i="1"/>
  <c r="BX17" i="1" s="1"/>
  <c r="CC16" i="1"/>
  <c r="CB16" i="1"/>
  <c r="CA16" i="1"/>
  <c r="BW16" i="1"/>
  <c r="BX16" i="1" s="1"/>
  <c r="BY16" i="1" s="1"/>
  <c r="CC15" i="1"/>
  <c r="CB15" i="1"/>
  <c r="CA15" i="1"/>
  <c r="BW15" i="1"/>
  <c r="BX15" i="1" s="1"/>
  <c r="CC14" i="1"/>
  <c r="CB14" i="1"/>
  <c r="CA14" i="1"/>
  <c r="BW14" i="1"/>
  <c r="BX14" i="1" s="1"/>
  <c r="CC13" i="1"/>
  <c r="CB13" i="1"/>
  <c r="CA13" i="1"/>
  <c r="BW13" i="1"/>
  <c r="BX13" i="1" s="1"/>
  <c r="CC12" i="1"/>
  <c r="CB12" i="1"/>
  <c r="CA12" i="1"/>
  <c r="BW12" i="1"/>
  <c r="BX12" i="1" s="1"/>
  <c r="CC11" i="1"/>
  <c r="CB11" i="1"/>
  <c r="CA11" i="1"/>
  <c r="BW11" i="1"/>
  <c r="BX11" i="1" s="1"/>
  <c r="CC10" i="1"/>
  <c r="CB10" i="1"/>
  <c r="CA10" i="1"/>
  <c r="BW10" i="1"/>
  <c r="BX10" i="1" s="1"/>
  <c r="CC9" i="1"/>
  <c r="CB9" i="1"/>
  <c r="CA9" i="1"/>
  <c r="BW9" i="1"/>
  <c r="BX9" i="1" s="1"/>
  <c r="BY9" i="1" s="1"/>
  <c r="CC8" i="1"/>
  <c r="CB8" i="1"/>
  <c r="CA8" i="1"/>
  <c r="BW8" i="1"/>
  <c r="BX8" i="1" s="1"/>
  <c r="CC7" i="1"/>
  <c r="CB7" i="1"/>
  <c r="CA7" i="1"/>
  <c r="BW7" i="1"/>
  <c r="BX7" i="1" s="1"/>
  <c r="BY7" i="1" s="1"/>
  <c r="CC6" i="1"/>
  <c r="CB6" i="1"/>
  <c r="CA6" i="1"/>
  <c r="BW6" i="1"/>
  <c r="BX6" i="1" s="1"/>
  <c r="CC5" i="1"/>
  <c r="CB5" i="1"/>
  <c r="CA5" i="1"/>
  <c r="BW5" i="1"/>
  <c r="BX5" i="1" s="1"/>
  <c r="CC4" i="1"/>
  <c r="CB4" i="1"/>
  <c r="CA4" i="1"/>
  <c r="BW4" i="1"/>
  <c r="BX4" i="1" s="1"/>
  <c r="BY4" i="1" s="1"/>
  <c r="CC3" i="1"/>
  <c r="CB3" i="1"/>
  <c r="CA3" i="1"/>
  <c r="BW3" i="1"/>
  <c r="BX3" i="1" s="1"/>
  <c r="BY3" i="1" s="1"/>
  <c r="CC2" i="1"/>
  <c r="CB2" i="1"/>
  <c r="CA2" i="1"/>
  <c r="BW2" i="1"/>
  <c r="BX2" i="1" s="1"/>
  <c r="BY2" i="1" s="1"/>
  <c r="BN61" i="1"/>
  <c r="BM61" i="1"/>
  <c r="BL61" i="1"/>
  <c r="BG61" i="1"/>
  <c r="BH61" i="1" s="1"/>
  <c r="BN60" i="1"/>
  <c r="BM60" i="1"/>
  <c r="BL60" i="1"/>
  <c r="BG60" i="1"/>
  <c r="BH60" i="1" s="1"/>
  <c r="BI60" i="1" s="1"/>
  <c r="BJ60" i="1" s="1"/>
  <c r="BK60" i="1" s="1"/>
  <c r="BN59" i="1"/>
  <c r="BM59" i="1"/>
  <c r="BL59" i="1"/>
  <c r="BG59" i="1"/>
  <c r="BH59" i="1" s="1"/>
  <c r="BN58" i="1"/>
  <c r="BM58" i="1"/>
  <c r="BL58" i="1"/>
  <c r="BG58" i="1"/>
  <c r="BH58" i="1" s="1"/>
  <c r="BI58" i="1" s="1"/>
  <c r="BJ58" i="1" s="1"/>
  <c r="BK58" i="1" s="1"/>
  <c r="BN57" i="1"/>
  <c r="BM57" i="1"/>
  <c r="BL57" i="1"/>
  <c r="BG57" i="1"/>
  <c r="BH57" i="1" s="1"/>
  <c r="BI57" i="1" s="1"/>
  <c r="BJ57" i="1" s="1"/>
  <c r="BK57" i="1" s="1"/>
  <c r="BN56" i="1"/>
  <c r="BM56" i="1"/>
  <c r="BL56" i="1"/>
  <c r="BG56" i="1"/>
  <c r="BH56" i="1" s="1"/>
  <c r="BI56" i="1" s="1"/>
  <c r="BJ56" i="1" s="1"/>
  <c r="BK56" i="1" s="1"/>
  <c r="BN55" i="1"/>
  <c r="BM55" i="1"/>
  <c r="BL55" i="1"/>
  <c r="BG55" i="1"/>
  <c r="BH55" i="1" s="1"/>
  <c r="BI55" i="1" s="1"/>
  <c r="BJ55" i="1" s="1"/>
  <c r="BK55" i="1" s="1"/>
  <c r="BN54" i="1"/>
  <c r="BM54" i="1"/>
  <c r="BL54" i="1"/>
  <c r="BG54" i="1"/>
  <c r="BH54" i="1" s="1"/>
  <c r="BN53" i="1"/>
  <c r="BM53" i="1"/>
  <c r="BL53" i="1"/>
  <c r="BG53" i="1"/>
  <c r="BH53" i="1" s="1"/>
  <c r="BI53" i="1" s="1"/>
  <c r="BJ53" i="1" s="1"/>
  <c r="BK53" i="1" s="1"/>
  <c r="BN52" i="1"/>
  <c r="BM52" i="1"/>
  <c r="BL52" i="1"/>
  <c r="BG52" i="1"/>
  <c r="BH52" i="1" s="1"/>
  <c r="BI52" i="1" s="1"/>
  <c r="BJ52" i="1" s="1"/>
  <c r="BK52" i="1" s="1"/>
  <c r="BN51" i="1"/>
  <c r="BM51" i="1"/>
  <c r="BL51" i="1"/>
  <c r="BG51" i="1"/>
  <c r="BH51" i="1" s="1"/>
  <c r="BI51" i="1" s="1"/>
  <c r="BJ51" i="1" s="1"/>
  <c r="BK51" i="1" s="1"/>
  <c r="BN50" i="1"/>
  <c r="BM50" i="1"/>
  <c r="BL50" i="1"/>
  <c r="BG50" i="1"/>
  <c r="BH50" i="1" s="1"/>
  <c r="BI50" i="1" s="1"/>
  <c r="BJ50" i="1" s="1"/>
  <c r="BK50" i="1" s="1"/>
  <c r="BN49" i="1"/>
  <c r="BM49" i="1"/>
  <c r="BL49" i="1"/>
  <c r="BG49" i="1"/>
  <c r="BH49" i="1" s="1"/>
  <c r="BI49" i="1" s="1"/>
  <c r="BJ49" i="1" s="1"/>
  <c r="BK49" i="1" s="1"/>
  <c r="BN48" i="1"/>
  <c r="BM48" i="1"/>
  <c r="BL48" i="1"/>
  <c r="BG48" i="1"/>
  <c r="BH48" i="1" s="1"/>
  <c r="BI48" i="1" s="1"/>
  <c r="BJ48" i="1" s="1"/>
  <c r="BK48" i="1" s="1"/>
  <c r="BN47" i="1"/>
  <c r="BM47" i="1"/>
  <c r="BL47" i="1"/>
  <c r="BG47" i="1"/>
  <c r="BH47" i="1" s="1"/>
  <c r="BI47" i="1" s="1"/>
  <c r="BJ47" i="1" s="1"/>
  <c r="BK47" i="1" s="1"/>
  <c r="BN46" i="1"/>
  <c r="BM46" i="1"/>
  <c r="BL46" i="1"/>
  <c r="BG46" i="1"/>
  <c r="BH46" i="1" s="1"/>
  <c r="BN45" i="1"/>
  <c r="BM45" i="1"/>
  <c r="BL45" i="1"/>
  <c r="BG45" i="1"/>
  <c r="BH45" i="1" s="1"/>
  <c r="BI45" i="1" s="1"/>
  <c r="BJ45" i="1" s="1"/>
  <c r="BK45" i="1" s="1"/>
  <c r="BN44" i="1"/>
  <c r="BM44" i="1"/>
  <c r="BL44" i="1"/>
  <c r="BG44" i="1"/>
  <c r="BH44" i="1" s="1"/>
  <c r="BI44" i="1" s="1"/>
  <c r="BJ44" i="1" s="1"/>
  <c r="BK44" i="1" s="1"/>
  <c r="BN43" i="1"/>
  <c r="BM43" i="1"/>
  <c r="BL43" i="1"/>
  <c r="BG43" i="1"/>
  <c r="BH43" i="1" s="1"/>
  <c r="BN42" i="1"/>
  <c r="BM42" i="1"/>
  <c r="BL42" i="1"/>
  <c r="BG42" i="1"/>
  <c r="BH42" i="1" s="1"/>
  <c r="BI42" i="1" s="1"/>
  <c r="BJ42" i="1" s="1"/>
  <c r="BK42" i="1" s="1"/>
  <c r="BN41" i="1"/>
  <c r="BM41" i="1"/>
  <c r="BL41" i="1"/>
  <c r="BG41" i="1"/>
  <c r="BH41" i="1" s="1"/>
  <c r="BN40" i="1"/>
  <c r="BM40" i="1"/>
  <c r="BL40" i="1"/>
  <c r="BG40" i="1"/>
  <c r="BH40" i="1" s="1"/>
  <c r="BI40" i="1" s="1"/>
  <c r="BJ40" i="1" s="1"/>
  <c r="BK40" i="1" s="1"/>
  <c r="BN39" i="1"/>
  <c r="BM39" i="1"/>
  <c r="BL39" i="1"/>
  <c r="BG39" i="1"/>
  <c r="BH39" i="1" s="1"/>
  <c r="BI39" i="1" s="1"/>
  <c r="BJ39" i="1" s="1"/>
  <c r="BK39" i="1" s="1"/>
  <c r="BN38" i="1"/>
  <c r="BM38" i="1"/>
  <c r="BL38" i="1"/>
  <c r="BG38" i="1"/>
  <c r="BH38" i="1" s="1"/>
  <c r="BI38" i="1" s="1"/>
  <c r="BJ38" i="1" s="1"/>
  <c r="BK38" i="1" s="1"/>
  <c r="BN37" i="1"/>
  <c r="BM37" i="1"/>
  <c r="BL37" i="1"/>
  <c r="BG37" i="1"/>
  <c r="BH37" i="1" s="1"/>
  <c r="BN36" i="1"/>
  <c r="BM36" i="1"/>
  <c r="BL36" i="1"/>
  <c r="BG36" i="1"/>
  <c r="BH36" i="1" s="1"/>
  <c r="BI36" i="1" s="1"/>
  <c r="BJ36" i="1" s="1"/>
  <c r="BK36" i="1" s="1"/>
  <c r="BN35" i="1"/>
  <c r="BM35" i="1"/>
  <c r="BL35" i="1"/>
  <c r="BG35" i="1"/>
  <c r="BH35" i="1" s="1"/>
  <c r="BI35" i="1" s="1"/>
  <c r="BJ35" i="1" s="1"/>
  <c r="BK35" i="1" s="1"/>
  <c r="BN34" i="1"/>
  <c r="BM34" i="1"/>
  <c r="BL34" i="1"/>
  <c r="BG34" i="1"/>
  <c r="BH34" i="1" s="1"/>
  <c r="BN33" i="1"/>
  <c r="BM33" i="1"/>
  <c r="BL33" i="1"/>
  <c r="BG33" i="1"/>
  <c r="BH33" i="1" s="1"/>
  <c r="BN32" i="1"/>
  <c r="BM32" i="1"/>
  <c r="BL32" i="1"/>
  <c r="BG32" i="1"/>
  <c r="BH32" i="1" s="1"/>
  <c r="BI32" i="1" s="1"/>
  <c r="BJ32" i="1" s="1"/>
  <c r="BK32" i="1" s="1"/>
  <c r="BN31" i="1"/>
  <c r="BM31" i="1"/>
  <c r="BL31" i="1"/>
  <c r="BG31" i="1"/>
  <c r="BH31" i="1" s="1"/>
  <c r="BI31" i="1" s="1"/>
  <c r="BJ31" i="1" s="1"/>
  <c r="BK31" i="1" s="1"/>
  <c r="BN30" i="1"/>
  <c r="BM30" i="1"/>
  <c r="BL30" i="1"/>
  <c r="BG30" i="1"/>
  <c r="BH30" i="1" s="1"/>
  <c r="BI30" i="1" s="1"/>
  <c r="BJ30" i="1" s="1"/>
  <c r="BK30" i="1" s="1"/>
  <c r="BN29" i="1"/>
  <c r="BM29" i="1"/>
  <c r="BL29" i="1"/>
  <c r="BG29" i="1"/>
  <c r="BH29" i="1" s="1"/>
  <c r="BI29" i="1" s="1"/>
  <c r="BJ29" i="1" s="1"/>
  <c r="BK29" i="1" s="1"/>
  <c r="BN28" i="1"/>
  <c r="BM28" i="1"/>
  <c r="BL28" i="1"/>
  <c r="BG28" i="1"/>
  <c r="BH28" i="1" s="1"/>
  <c r="BI28" i="1" s="1"/>
  <c r="BJ28" i="1" s="1"/>
  <c r="BK28" i="1" s="1"/>
  <c r="BN27" i="1"/>
  <c r="BM27" i="1"/>
  <c r="BL27" i="1"/>
  <c r="BG27" i="1"/>
  <c r="BH27" i="1" s="1"/>
  <c r="BI27" i="1" s="1"/>
  <c r="BJ27" i="1" s="1"/>
  <c r="BK27" i="1" s="1"/>
  <c r="BN26" i="1"/>
  <c r="BM26" i="1"/>
  <c r="BL26" i="1"/>
  <c r="BG26" i="1"/>
  <c r="BH26" i="1" s="1"/>
  <c r="BI26" i="1" s="1"/>
  <c r="BJ26" i="1" s="1"/>
  <c r="BK26" i="1" s="1"/>
  <c r="BN25" i="1"/>
  <c r="BM25" i="1"/>
  <c r="BL25" i="1"/>
  <c r="BG25" i="1"/>
  <c r="BH25" i="1" s="1"/>
  <c r="BN24" i="1"/>
  <c r="BM24" i="1"/>
  <c r="BL24" i="1"/>
  <c r="BG24" i="1"/>
  <c r="BH24" i="1" s="1"/>
  <c r="BI24" i="1" s="1"/>
  <c r="BJ24" i="1" s="1"/>
  <c r="BK24" i="1" s="1"/>
  <c r="BN23" i="1"/>
  <c r="BM23" i="1"/>
  <c r="BL23" i="1"/>
  <c r="BG23" i="1"/>
  <c r="BH23" i="1" s="1"/>
  <c r="BN22" i="1"/>
  <c r="BM22" i="1"/>
  <c r="BL22" i="1"/>
  <c r="BG22" i="1"/>
  <c r="BH22" i="1" s="1"/>
  <c r="BN21" i="1"/>
  <c r="BM21" i="1"/>
  <c r="BL21" i="1"/>
  <c r="BG21" i="1"/>
  <c r="BH21" i="1" s="1"/>
  <c r="BI21" i="1" s="1"/>
  <c r="BJ21" i="1" s="1"/>
  <c r="BK21" i="1" s="1"/>
  <c r="BN20" i="1"/>
  <c r="BM20" i="1"/>
  <c r="BL20" i="1"/>
  <c r="BG20" i="1"/>
  <c r="BH20" i="1" s="1"/>
  <c r="BN19" i="1"/>
  <c r="BM19" i="1"/>
  <c r="BL19" i="1"/>
  <c r="BG19" i="1"/>
  <c r="BH19" i="1" s="1"/>
  <c r="BI19" i="1" s="1"/>
  <c r="BJ19" i="1" s="1"/>
  <c r="BK19" i="1" s="1"/>
  <c r="BN18" i="1"/>
  <c r="BM18" i="1"/>
  <c r="BL18" i="1"/>
  <c r="BG18" i="1"/>
  <c r="BH18" i="1" s="1"/>
  <c r="BI18" i="1" s="1"/>
  <c r="BJ18" i="1" s="1"/>
  <c r="BK18" i="1" s="1"/>
  <c r="BN17" i="1"/>
  <c r="BM17" i="1"/>
  <c r="BL17" i="1"/>
  <c r="BG17" i="1"/>
  <c r="BH17" i="1" s="1"/>
  <c r="BN16" i="1"/>
  <c r="BM16" i="1"/>
  <c r="BL16" i="1"/>
  <c r="BG16" i="1"/>
  <c r="BH16" i="1" s="1"/>
  <c r="BI16" i="1" s="1"/>
  <c r="BJ16" i="1" s="1"/>
  <c r="BK16" i="1" s="1"/>
  <c r="BN15" i="1"/>
  <c r="BM15" i="1"/>
  <c r="BL15" i="1"/>
  <c r="BG15" i="1"/>
  <c r="BH15" i="1" s="1"/>
  <c r="BN14" i="1"/>
  <c r="BM14" i="1"/>
  <c r="BL14" i="1"/>
  <c r="BG14" i="1"/>
  <c r="BH14" i="1" s="1"/>
  <c r="BN13" i="1"/>
  <c r="BM13" i="1"/>
  <c r="BL13" i="1"/>
  <c r="BG13" i="1"/>
  <c r="BH13" i="1" s="1"/>
  <c r="BI13" i="1" s="1"/>
  <c r="BJ13" i="1" s="1"/>
  <c r="BK13" i="1" s="1"/>
  <c r="BN12" i="1"/>
  <c r="BM12" i="1"/>
  <c r="BL12" i="1"/>
  <c r="BG12" i="1"/>
  <c r="BH12" i="1" s="1"/>
  <c r="BI12" i="1" s="1"/>
  <c r="BJ12" i="1" s="1"/>
  <c r="BK12" i="1" s="1"/>
  <c r="BN11" i="1"/>
  <c r="BM11" i="1"/>
  <c r="BL11" i="1"/>
  <c r="BG11" i="1"/>
  <c r="BH11" i="1" s="1"/>
  <c r="BN10" i="1"/>
  <c r="BM10" i="1"/>
  <c r="BL10" i="1"/>
  <c r="BG10" i="1"/>
  <c r="BH10" i="1" s="1"/>
  <c r="BN9" i="1"/>
  <c r="BM9" i="1"/>
  <c r="BL9" i="1"/>
  <c r="BG9" i="1"/>
  <c r="BH9" i="1" s="1"/>
  <c r="BN8" i="1"/>
  <c r="BM8" i="1"/>
  <c r="BL8" i="1"/>
  <c r="BG8" i="1"/>
  <c r="BH8" i="1" s="1"/>
  <c r="BI8" i="1" s="1"/>
  <c r="BJ8" i="1" s="1"/>
  <c r="BK8" i="1" s="1"/>
  <c r="BN7" i="1"/>
  <c r="BM7" i="1"/>
  <c r="BL7" i="1"/>
  <c r="BG7" i="1"/>
  <c r="BH7" i="1" s="1"/>
  <c r="BN6" i="1"/>
  <c r="BM6" i="1"/>
  <c r="BL6" i="1"/>
  <c r="BG6" i="1"/>
  <c r="BH6" i="1" s="1"/>
  <c r="BI6" i="1" s="1"/>
  <c r="BJ6" i="1" s="1"/>
  <c r="BK6" i="1" s="1"/>
  <c r="BN5" i="1"/>
  <c r="BM5" i="1"/>
  <c r="BL5" i="1"/>
  <c r="BG5" i="1"/>
  <c r="BH5" i="1" s="1"/>
  <c r="BI5" i="1" s="1"/>
  <c r="BJ5" i="1" s="1"/>
  <c r="BK5" i="1" s="1"/>
  <c r="BN4" i="1"/>
  <c r="BM4" i="1"/>
  <c r="BL4" i="1"/>
  <c r="BG4" i="1"/>
  <c r="BH4" i="1" s="1"/>
  <c r="BN3" i="1"/>
  <c r="BM3" i="1"/>
  <c r="BL3" i="1"/>
  <c r="BG3" i="1"/>
  <c r="BH3" i="1" s="1"/>
  <c r="BN2" i="1"/>
  <c r="BM2" i="1"/>
  <c r="BL2" i="1"/>
  <c r="BG2" i="1"/>
  <c r="BH2" i="1" s="1"/>
  <c r="UO18" i="1" l="1"/>
  <c r="UO22" i="1"/>
  <c r="UO26" i="1"/>
  <c r="PY51" i="1"/>
  <c r="PY55" i="1"/>
  <c r="PY59" i="1"/>
  <c r="UO3" i="1"/>
  <c r="UO7" i="1"/>
  <c r="UO11" i="1"/>
  <c r="UO15" i="1"/>
  <c r="UO19" i="1"/>
  <c r="UO23" i="1"/>
  <c r="UO27" i="1"/>
  <c r="UO31" i="1"/>
  <c r="UO35" i="1"/>
  <c r="UO39" i="1"/>
  <c r="UO43" i="1"/>
  <c r="UO47" i="1"/>
  <c r="UO51" i="1"/>
  <c r="UO55" i="1"/>
  <c r="UO59" i="1"/>
  <c r="PY5" i="1"/>
  <c r="PY9" i="1"/>
  <c r="PY13" i="1"/>
  <c r="PY17" i="1"/>
  <c r="PY21" i="1"/>
  <c r="PY25" i="1"/>
  <c r="PY29" i="1"/>
  <c r="PY33" i="1"/>
  <c r="PY37" i="1"/>
  <c r="PY41" i="1"/>
  <c r="PY45" i="1"/>
  <c r="PY49" i="1"/>
  <c r="PY53" i="1"/>
  <c r="PY57" i="1"/>
  <c r="PY61" i="1"/>
  <c r="UO5" i="1"/>
  <c r="UO9" i="1"/>
  <c r="UO13" i="1"/>
  <c r="UO17" i="1"/>
  <c r="UO21" i="1"/>
  <c r="UO25" i="1"/>
  <c r="UO29" i="1"/>
  <c r="UO33" i="1"/>
  <c r="UO37" i="1"/>
  <c r="UO41" i="1"/>
  <c r="UO45" i="1"/>
  <c r="UO49" i="1"/>
  <c r="UO53" i="1"/>
  <c r="UO57" i="1"/>
  <c r="UO61" i="1"/>
  <c r="PY3" i="1"/>
  <c r="PY7" i="1"/>
  <c r="PY11" i="1"/>
  <c r="PY15" i="1"/>
  <c r="PY19" i="1"/>
  <c r="PY23" i="1"/>
  <c r="PY27" i="1"/>
  <c r="PY31" i="1"/>
  <c r="PY35" i="1"/>
  <c r="PY39" i="1"/>
  <c r="PY43" i="1"/>
  <c r="PY47" i="1"/>
  <c r="PY4" i="1"/>
  <c r="PY8" i="1"/>
  <c r="PY12" i="1"/>
  <c r="PY16" i="1"/>
  <c r="PY20" i="1"/>
  <c r="PY24" i="1"/>
  <c r="PY28" i="1"/>
  <c r="PY32" i="1"/>
  <c r="PY36" i="1"/>
  <c r="PY40" i="1"/>
  <c r="PY44" i="1"/>
  <c r="PY48" i="1"/>
  <c r="PY52" i="1"/>
  <c r="PY56" i="1"/>
  <c r="PY60" i="1"/>
  <c r="UO30" i="1"/>
  <c r="UO34" i="1"/>
  <c r="UO38" i="1"/>
  <c r="UO42" i="1"/>
  <c r="UO46" i="1"/>
  <c r="UO50" i="1"/>
  <c r="UO54" i="1"/>
  <c r="UO58" i="1"/>
  <c r="UO4" i="1"/>
  <c r="UO8" i="1"/>
  <c r="UO12" i="1"/>
  <c r="UO16" i="1"/>
  <c r="UO20" i="1"/>
  <c r="UO24" i="1"/>
  <c r="UO28" i="1"/>
  <c r="UO32" i="1"/>
  <c r="UO36" i="1"/>
  <c r="UO40" i="1"/>
  <c r="UO44" i="1"/>
  <c r="UO48" i="1"/>
  <c r="UO52" i="1"/>
  <c r="UO56" i="1"/>
  <c r="UO60" i="1"/>
  <c r="CD49" i="1"/>
  <c r="BZ49" i="1" s="1"/>
  <c r="CD51" i="1"/>
  <c r="CE51" i="1" s="1"/>
  <c r="CD15" i="1"/>
  <c r="CE15" i="1" s="1"/>
  <c r="CD19" i="1"/>
  <c r="CE19" i="1" s="1"/>
  <c r="CD21" i="1"/>
  <c r="BZ21" i="1" s="1"/>
  <c r="BO46" i="1"/>
  <c r="CD2" i="1"/>
  <c r="CE2" i="1" s="1"/>
  <c r="BO33" i="1"/>
  <c r="GN2" i="1"/>
  <c r="GO2" i="1" s="1"/>
  <c r="CD3" i="1"/>
  <c r="CE3" i="1" s="1"/>
  <c r="GD5" i="1"/>
  <c r="GG5" i="1"/>
  <c r="GN5" i="1" s="1"/>
  <c r="GO5" i="1" s="1"/>
  <c r="GD13" i="1"/>
  <c r="GG13" i="1"/>
  <c r="GN13" i="1" s="1"/>
  <c r="GO13" i="1" s="1"/>
  <c r="GD21" i="1"/>
  <c r="GG21" i="1"/>
  <c r="GN21" i="1" s="1"/>
  <c r="GO21" i="1" s="1"/>
  <c r="GD29" i="1"/>
  <c r="GG29" i="1"/>
  <c r="GN29" i="1" s="1"/>
  <c r="GO29" i="1" s="1"/>
  <c r="GD37" i="1"/>
  <c r="GG37" i="1"/>
  <c r="GN37" i="1" s="1"/>
  <c r="GO37" i="1" s="1"/>
  <c r="GD45" i="1"/>
  <c r="GG45" i="1"/>
  <c r="GN45" i="1" s="1"/>
  <c r="GO45" i="1" s="1"/>
  <c r="GD53" i="1"/>
  <c r="GG53" i="1"/>
  <c r="GN53" i="1" s="1"/>
  <c r="GO53" i="1" s="1"/>
  <c r="GD61" i="1"/>
  <c r="GG61" i="1"/>
  <c r="GN61" i="1" s="1"/>
  <c r="GO61" i="1" s="1"/>
  <c r="BO8" i="1"/>
  <c r="BO10" i="1"/>
  <c r="CD5" i="1"/>
  <c r="CE5" i="1" s="1"/>
  <c r="GD6" i="1"/>
  <c r="GG6" i="1"/>
  <c r="GN6" i="1" s="1"/>
  <c r="GO6" i="1" s="1"/>
  <c r="GD14" i="1"/>
  <c r="GG14" i="1"/>
  <c r="GN14" i="1" s="1"/>
  <c r="GO14" i="1" s="1"/>
  <c r="GD22" i="1"/>
  <c r="GG22" i="1"/>
  <c r="GN22" i="1" s="1"/>
  <c r="GO22" i="1" s="1"/>
  <c r="GD30" i="1"/>
  <c r="GG30" i="1"/>
  <c r="GN30" i="1" s="1"/>
  <c r="GO30" i="1" s="1"/>
  <c r="GD38" i="1"/>
  <c r="GG38" i="1"/>
  <c r="GN38" i="1" s="1"/>
  <c r="GO38" i="1" s="1"/>
  <c r="GD46" i="1"/>
  <c r="GG46" i="1"/>
  <c r="GN46" i="1" s="1"/>
  <c r="GO46" i="1" s="1"/>
  <c r="GD54" i="1"/>
  <c r="GG54" i="1"/>
  <c r="GN54" i="1" s="1"/>
  <c r="GO54" i="1" s="1"/>
  <c r="GD7" i="1"/>
  <c r="GG7" i="1"/>
  <c r="GN7" i="1" s="1"/>
  <c r="GO7" i="1" s="1"/>
  <c r="GD15" i="1"/>
  <c r="GG15" i="1"/>
  <c r="GN15" i="1" s="1"/>
  <c r="GO15" i="1" s="1"/>
  <c r="GD23" i="1"/>
  <c r="GG23" i="1"/>
  <c r="GN23" i="1" s="1"/>
  <c r="GO23" i="1" s="1"/>
  <c r="GD31" i="1"/>
  <c r="GG31" i="1"/>
  <c r="GN31" i="1" s="1"/>
  <c r="GO31" i="1" s="1"/>
  <c r="GD39" i="1"/>
  <c r="GG39" i="1"/>
  <c r="GN39" i="1" s="1"/>
  <c r="GO39" i="1" s="1"/>
  <c r="GD47" i="1"/>
  <c r="GG47" i="1"/>
  <c r="GN47" i="1" s="1"/>
  <c r="GO47" i="1" s="1"/>
  <c r="GD55" i="1"/>
  <c r="GG55" i="1"/>
  <c r="GN55" i="1" s="1"/>
  <c r="GO55" i="1" s="1"/>
  <c r="GD40" i="1"/>
  <c r="GG40" i="1"/>
  <c r="GN40" i="1" s="1"/>
  <c r="GO40" i="1" s="1"/>
  <c r="GD32" i="1"/>
  <c r="GG32" i="1"/>
  <c r="GN32" i="1" s="1"/>
  <c r="GO32" i="1" s="1"/>
  <c r="GD24" i="1"/>
  <c r="GG24" i="1"/>
  <c r="GN24" i="1" s="1"/>
  <c r="GO24" i="1" s="1"/>
  <c r="GD8" i="1"/>
  <c r="GG8" i="1"/>
  <c r="GN8" i="1" s="1"/>
  <c r="GO8" i="1" s="1"/>
  <c r="GD16" i="1"/>
  <c r="GG16" i="1"/>
  <c r="GN16" i="1" s="1"/>
  <c r="GO16" i="1" s="1"/>
  <c r="GD48" i="1"/>
  <c r="GG48" i="1"/>
  <c r="GN48" i="1" s="1"/>
  <c r="GO48" i="1" s="1"/>
  <c r="GD41" i="1"/>
  <c r="GG41" i="1"/>
  <c r="GN41" i="1" s="1"/>
  <c r="GO41" i="1" s="1"/>
  <c r="GD49" i="1"/>
  <c r="GG49" i="1"/>
  <c r="GN49" i="1" s="1"/>
  <c r="GO49" i="1" s="1"/>
  <c r="GD10" i="1"/>
  <c r="GG10" i="1"/>
  <c r="GN10" i="1" s="1"/>
  <c r="GO10" i="1" s="1"/>
  <c r="GD26" i="1"/>
  <c r="GG26" i="1"/>
  <c r="GN26" i="1" s="1"/>
  <c r="GO26" i="1" s="1"/>
  <c r="GD42" i="1"/>
  <c r="GG42" i="1"/>
  <c r="GN42" i="1" s="1"/>
  <c r="GO42" i="1" s="1"/>
  <c r="GD50" i="1"/>
  <c r="GG50" i="1"/>
  <c r="GN50" i="1" s="1"/>
  <c r="GO50" i="1" s="1"/>
  <c r="BO17" i="1"/>
  <c r="GD3" i="1"/>
  <c r="GG3" i="1"/>
  <c r="GN3" i="1" s="1"/>
  <c r="GO3" i="1" s="1"/>
  <c r="GD11" i="1"/>
  <c r="GG11" i="1"/>
  <c r="GN11" i="1" s="1"/>
  <c r="GO11" i="1" s="1"/>
  <c r="GD19" i="1"/>
  <c r="GG19" i="1"/>
  <c r="GN19" i="1" s="1"/>
  <c r="GO19" i="1" s="1"/>
  <c r="GD27" i="1"/>
  <c r="GG27" i="1"/>
  <c r="GN27" i="1" s="1"/>
  <c r="GO27" i="1" s="1"/>
  <c r="GD35" i="1"/>
  <c r="GG35" i="1"/>
  <c r="GN35" i="1" s="1"/>
  <c r="GO35" i="1" s="1"/>
  <c r="GD43" i="1"/>
  <c r="GG43" i="1"/>
  <c r="GN43" i="1" s="1"/>
  <c r="GO43" i="1" s="1"/>
  <c r="GD51" i="1"/>
  <c r="GG51" i="1"/>
  <c r="GN51" i="1" s="1"/>
  <c r="GO51" i="1" s="1"/>
  <c r="GD59" i="1"/>
  <c r="GG59" i="1"/>
  <c r="GN59" i="1" s="1"/>
  <c r="GO59" i="1" s="1"/>
  <c r="GD56" i="1"/>
  <c r="GG56" i="1"/>
  <c r="GN56" i="1" s="1"/>
  <c r="GO56" i="1" s="1"/>
  <c r="GD9" i="1"/>
  <c r="GG9" i="1"/>
  <c r="GN9" i="1" s="1"/>
  <c r="GO9" i="1" s="1"/>
  <c r="GD17" i="1"/>
  <c r="GG17" i="1"/>
  <c r="GN17" i="1" s="1"/>
  <c r="GO17" i="1" s="1"/>
  <c r="GD25" i="1"/>
  <c r="GG25" i="1"/>
  <c r="GN25" i="1" s="1"/>
  <c r="GO25" i="1" s="1"/>
  <c r="GD33" i="1"/>
  <c r="GG33" i="1"/>
  <c r="GN33" i="1" s="1"/>
  <c r="GO33" i="1" s="1"/>
  <c r="GD57" i="1"/>
  <c r="GG57" i="1"/>
  <c r="GN57" i="1" s="1"/>
  <c r="GO57" i="1" s="1"/>
  <c r="BO32" i="1"/>
  <c r="GD18" i="1"/>
  <c r="GG18" i="1"/>
  <c r="GN18" i="1" s="1"/>
  <c r="GO18" i="1" s="1"/>
  <c r="GD34" i="1"/>
  <c r="GG34" i="1"/>
  <c r="GN34" i="1" s="1"/>
  <c r="GO34" i="1" s="1"/>
  <c r="GD58" i="1"/>
  <c r="GG58" i="1"/>
  <c r="GN58" i="1" s="1"/>
  <c r="GO58" i="1" s="1"/>
  <c r="BO15" i="1"/>
  <c r="BO31" i="1"/>
  <c r="CD8" i="1"/>
  <c r="BZ8" i="1" s="1"/>
  <c r="CD10" i="1"/>
  <c r="CE10" i="1" s="1"/>
  <c r="CD22" i="1"/>
  <c r="CE22" i="1" s="1"/>
  <c r="GD4" i="1"/>
  <c r="GG4" i="1"/>
  <c r="GN4" i="1" s="1"/>
  <c r="GO4" i="1" s="1"/>
  <c r="GD12" i="1"/>
  <c r="GG12" i="1"/>
  <c r="GN12" i="1" s="1"/>
  <c r="GO12" i="1" s="1"/>
  <c r="GD20" i="1"/>
  <c r="GG20" i="1"/>
  <c r="GN20" i="1" s="1"/>
  <c r="GO20" i="1" s="1"/>
  <c r="GD28" i="1"/>
  <c r="GG28" i="1"/>
  <c r="GN28" i="1" s="1"/>
  <c r="GO28" i="1" s="1"/>
  <c r="GD36" i="1"/>
  <c r="GG36" i="1"/>
  <c r="GN36" i="1" s="1"/>
  <c r="GO36" i="1" s="1"/>
  <c r="GD44" i="1"/>
  <c r="GG44" i="1"/>
  <c r="GN44" i="1" s="1"/>
  <c r="GO44" i="1" s="1"/>
  <c r="GD52" i="1"/>
  <c r="GG52" i="1"/>
  <c r="GN52" i="1" s="1"/>
  <c r="GO52" i="1" s="1"/>
  <c r="GD60" i="1"/>
  <c r="GG60" i="1"/>
  <c r="GN60" i="1" s="1"/>
  <c r="GO60" i="1" s="1"/>
  <c r="CD20" i="1"/>
  <c r="BZ20" i="1" s="1"/>
  <c r="BO14" i="1"/>
  <c r="BO16" i="1"/>
  <c r="BO54" i="1"/>
  <c r="CD35" i="1"/>
  <c r="BZ35" i="1" s="1"/>
  <c r="CD37" i="1"/>
  <c r="BZ37" i="1" s="1"/>
  <c r="CD43" i="1"/>
  <c r="CE43" i="1" s="1"/>
  <c r="CD52" i="1"/>
  <c r="CE52" i="1" s="1"/>
  <c r="CD54" i="1"/>
  <c r="BZ54" i="1" s="1"/>
  <c r="CD58" i="1"/>
  <c r="CE58" i="1" s="1"/>
  <c r="CD16" i="1"/>
  <c r="CE16" i="1" s="1"/>
  <c r="BO9" i="1"/>
  <c r="BO18" i="1"/>
  <c r="BO20" i="1"/>
  <c r="BO22" i="1"/>
  <c r="CD26" i="1"/>
  <c r="BZ26" i="1" s="1"/>
  <c r="BO25" i="1"/>
  <c r="BO55" i="1"/>
  <c r="CD6" i="1"/>
  <c r="CE6" i="1" s="1"/>
  <c r="CD47" i="1"/>
  <c r="CE47" i="1" s="1"/>
  <c r="BO57" i="1"/>
  <c r="BY52" i="1"/>
  <c r="CD59" i="1"/>
  <c r="BZ59" i="1" s="1"/>
  <c r="CD61" i="1"/>
  <c r="BZ61" i="1" s="1"/>
  <c r="CD41" i="1"/>
  <c r="CE41" i="1" s="1"/>
  <c r="BO56" i="1"/>
  <c r="CD60" i="1"/>
  <c r="BZ60" i="1" s="1"/>
  <c r="CD13" i="1"/>
  <c r="CE13" i="1" s="1"/>
  <c r="BO60" i="1"/>
  <c r="BO4" i="1"/>
  <c r="BO6" i="1"/>
  <c r="BO26" i="1"/>
  <c r="BO41" i="1"/>
  <c r="BO52" i="1"/>
  <c r="BO61" i="1"/>
  <c r="CD25" i="1"/>
  <c r="CE25" i="1" s="1"/>
  <c r="CD30" i="1"/>
  <c r="BZ30" i="1" s="1"/>
  <c r="CD34" i="1"/>
  <c r="CE34" i="1" s="1"/>
  <c r="CD38" i="1"/>
  <c r="BZ38" i="1" s="1"/>
  <c r="BO58" i="1"/>
  <c r="CD46" i="1"/>
  <c r="BZ46" i="1" s="1"/>
  <c r="BO28" i="1"/>
  <c r="BO45" i="1"/>
  <c r="CD42" i="1"/>
  <c r="BZ42" i="1" s="1"/>
  <c r="BI4" i="1"/>
  <c r="BJ4" i="1" s="1"/>
  <c r="BK4" i="1" s="1"/>
  <c r="BO51" i="1"/>
  <c r="BI41" i="1"/>
  <c r="BJ41" i="1" s="1"/>
  <c r="BK41" i="1" s="1"/>
  <c r="BI34" i="1"/>
  <c r="BJ34" i="1" s="1"/>
  <c r="BK34" i="1" s="1"/>
  <c r="BY11" i="1"/>
  <c r="BI20" i="1"/>
  <c r="BJ20" i="1" s="1"/>
  <c r="BK20" i="1" s="1"/>
  <c r="BO23" i="1"/>
  <c r="BO34" i="1"/>
  <c r="BO48" i="1"/>
  <c r="CD11" i="1"/>
  <c r="CE11" i="1" s="1"/>
  <c r="CD29" i="1"/>
  <c r="BZ29" i="1" s="1"/>
  <c r="BI61" i="1"/>
  <c r="BJ61" i="1" s="1"/>
  <c r="BK61" i="1" s="1"/>
  <c r="BO11" i="1"/>
  <c r="BO13" i="1"/>
  <c r="BO27" i="1"/>
  <c r="BO29" i="1"/>
  <c r="BO38" i="1"/>
  <c r="BO40" i="1"/>
  <c r="BO43" i="1"/>
  <c r="BO47" i="1"/>
  <c r="BO24" i="1"/>
  <c r="BO59" i="1"/>
  <c r="BY19" i="1"/>
  <c r="CD17" i="1"/>
  <c r="CE17" i="1" s="1"/>
  <c r="CD31" i="1"/>
  <c r="CE31" i="1" s="1"/>
  <c r="CD12" i="1"/>
  <c r="CE12" i="1" s="1"/>
  <c r="CD32" i="1"/>
  <c r="CE32" i="1" s="1"/>
  <c r="CD48" i="1"/>
  <c r="BZ48" i="1" s="1"/>
  <c r="BO2" i="1"/>
  <c r="BO50" i="1"/>
  <c r="BO5" i="1"/>
  <c r="BO21" i="1"/>
  <c r="BO30" i="1"/>
  <c r="BO37" i="1"/>
  <c r="BO49" i="1"/>
  <c r="CD4" i="1"/>
  <c r="CE4" i="1" s="1"/>
  <c r="CD23" i="1"/>
  <c r="CE23" i="1" s="1"/>
  <c r="BI33" i="1"/>
  <c r="BJ33" i="1" s="1"/>
  <c r="BK33" i="1" s="1"/>
  <c r="BO7" i="1"/>
  <c r="BO42" i="1"/>
  <c r="BO44" i="1"/>
  <c r="BO53" i="1"/>
  <c r="CD9" i="1"/>
  <c r="BZ9" i="1" s="1"/>
  <c r="CD39" i="1"/>
  <c r="BZ39" i="1" s="1"/>
  <c r="CD44" i="1"/>
  <c r="CE44" i="1" s="1"/>
  <c r="CD57" i="1"/>
  <c r="BZ57" i="1" s="1"/>
  <c r="BI10" i="1"/>
  <c r="BJ10" i="1" s="1"/>
  <c r="BK10" i="1" s="1"/>
  <c r="BY27" i="1"/>
  <c r="BI22" i="1"/>
  <c r="BJ22" i="1" s="1"/>
  <c r="BK22" i="1" s="1"/>
  <c r="BI54" i="1"/>
  <c r="BJ54" i="1" s="1"/>
  <c r="BK54" i="1" s="1"/>
  <c r="BY17" i="1"/>
  <c r="BI3" i="1"/>
  <c r="BJ3" i="1" s="1"/>
  <c r="BK3" i="1" s="1"/>
  <c r="BY14" i="1"/>
  <c r="BI7" i="1"/>
  <c r="BJ7" i="1" s="1"/>
  <c r="BK7" i="1" s="1"/>
  <c r="BY49" i="1"/>
  <c r="BI23" i="1"/>
  <c r="BJ23" i="1" s="1"/>
  <c r="BK23" i="1" s="1"/>
  <c r="BY28" i="1"/>
  <c r="CD45" i="1"/>
  <c r="CE45" i="1" s="1"/>
  <c r="BI46" i="1"/>
  <c r="BJ46" i="1" s="1"/>
  <c r="BK46" i="1" s="1"/>
  <c r="BY8" i="1"/>
  <c r="BY5" i="1"/>
  <c r="BI2" i="1"/>
  <c r="BJ2" i="1" s="1"/>
  <c r="BK2" i="1" s="1"/>
  <c r="BI43" i="1"/>
  <c r="BJ43" i="1" s="1"/>
  <c r="BK43" i="1" s="1"/>
  <c r="BY12" i="1"/>
  <c r="BY21" i="1"/>
  <c r="CD55" i="1"/>
  <c r="CE55" i="1" s="1"/>
  <c r="BI17" i="1"/>
  <c r="BJ17" i="1" s="1"/>
  <c r="BK17" i="1" s="1"/>
  <c r="BO36" i="1"/>
  <c r="BI59" i="1"/>
  <c r="BJ59" i="1" s="1"/>
  <c r="BK59" i="1" s="1"/>
  <c r="BY37" i="1"/>
  <c r="CD7" i="1"/>
  <c r="CE7" i="1" s="1"/>
  <c r="BY29" i="1"/>
  <c r="CD50" i="1"/>
  <c r="BZ50" i="1" s="1"/>
  <c r="BY54" i="1"/>
  <c r="BI37" i="1"/>
  <c r="BJ37" i="1" s="1"/>
  <c r="BK37" i="1" s="1"/>
  <c r="BY13" i="1"/>
  <c r="CD33" i="1"/>
  <c r="BZ33" i="1" s="1"/>
  <c r="BI11" i="1"/>
  <c r="BJ11" i="1" s="1"/>
  <c r="BK11" i="1" s="1"/>
  <c r="BI25" i="1"/>
  <c r="BJ25" i="1" s="1"/>
  <c r="BK25" i="1" s="1"/>
  <c r="CD40" i="1"/>
  <c r="BZ40" i="1" s="1"/>
  <c r="BY10" i="1"/>
  <c r="BY15" i="1"/>
  <c r="CD18" i="1"/>
  <c r="BZ18" i="1" s="1"/>
  <c r="BY46" i="1"/>
  <c r="CD53" i="1"/>
  <c r="BZ53" i="1" s="1"/>
  <c r="BY58" i="1"/>
  <c r="BI14" i="1"/>
  <c r="BJ14" i="1" s="1"/>
  <c r="BK14" i="1" s="1"/>
  <c r="BY6" i="1"/>
  <c r="BY51" i="1"/>
  <c r="BY44" i="1"/>
  <c r="BI15" i="1"/>
  <c r="BJ15" i="1" s="1"/>
  <c r="BK15" i="1" s="1"/>
  <c r="CD28" i="1"/>
  <c r="BZ28" i="1" s="1"/>
  <c r="BY61" i="1"/>
  <c r="BO3" i="1"/>
  <c r="BO35" i="1"/>
  <c r="BY33" i="1"/>
  <c r="BY43" i="1"/>
  <c r="CD14" i="1"/>
  <c r="CE14" i="1" s="1"/>
  <c r="CD27" i="1"/>
  <c r="CE27" i="1" s="1"/>
  <c r="BI9" i="1"/>
  <c r="BJ9" i="1" s="1"/>
  <c r="BK9" i="1" s="1"/>
  <c r="BO12" i="1"/>
  <c r="BO39" i="1"/>
  <c r="CD24" i="1"/>
  <c r="BZ24" i="1" s="1"/>
  <c r="BY31" i="1"/>
  <c r="CD56" i="1"/>
  <c r="BZ56" i="1" s="1"/>
  <c r="CD36" i="1"/>
  <c r="BZ36" i="1" s="1"/>
  <c r="BO19" i="1"/>
  <c r="GD2" i="1"/>
  <c r="BZ51" i="1" l="1"/>
  <c r="CE49" i="1"/>
  <c r="BZ22" i="1"/>
  <c r="BZ58" i="1"/>
  <c r="BZ3" i="1"/>
  <c r="BZ10" i="1"/>
  <c r="CE8" i="1"/>
  <c r="CE30" i="1"/>
  <c r="BZ52" i="1"/>
  <c r="CE21" i="1"/>
  <c r="BZ19" i="1"/>
  <c r="BZ15" i="1"/>
  <c r="BZ5" i="1"/>
  <c r="CE18" i="1"/>
  <c r="BZ13" i="1"/>
  <c r="CE61" i="1"/>
  <c r="BZ2" i="1"/>
  <c r="CE46" i="1"/>
  <c r="CE26" i="1"/>
  <c r="BZ45" i="1"/>
  <c r="CE54" i="1"/>
  <c r="CE59" i="1"/>
  <c r="CE20" i="1"/>
  <c r="CE29" i="1"/>
  <c r="CE38" i="1"/>
  <c r="BZ16" i="1"/>
  <c r="CE48" i="1"/>
  <c r="BZ27" i="1"/>
  <c r="BZ17" i="1"/>
  <c r="CE42" i="1"/>
  <c r="BZ34" i="1"/>
  <c r="BZ43" i="1"/>
  <c r="BZ6" i="1"/>
  <c r="BZ31" i="1"/>
  <c r="CE37" i="1"/>
  <c r="BZ7" i="1"/>
  <c r="BZ44" i="1"/>
  <c r="BZ47" i="1"/>
  <c r="BZ25" i="1"/>
  <c r="CE35" i="1"/>
  <c r="CE36" i="1"/>
  <c r="BZ41" i="1"/>
  <c r="CE53" i="1"/>
  <c r="CE60" i="1"/>
  <c r="CE33" i="1"/>
  <c r="CE39" i="1"/>
  <c r="BZ11" i="1"/>
  <c r="BZ55" i="1"/>
  <c r="BZ23" i="1"/>
  <c r="CE24" i="1"/>
  <c r="CE50" i="1"/>
  <c r="BZ32" i="1"/>
  <c r="BZ4" i="1"/>
  <c r="BZ12" i="1"/>
  <c r="CE9" i="1"/>
  <c r="CE57" i="1"/>
  <c r="CE28" i="1"/>
  <c r="BZ14" i="1"/>
  <c r="CE40" i="1"/>
  <c r="CE56" i="1"/>
</calcChain>
</file>

<file path=xl/sharedStrings.xml><?xml version="1.0" encoding="utf-8"?>
<sst xmlns="http://schemas.openxmlformats.org/spreadsheetml/2006/main" count="2535" uniqueCount="1079">
  <si>
    <t>GPSpoint</t>
  </si>
  <si>
    <t>Plot_no</t>
  </si>
  <si>
    <t>Treat_no</t>
  </si>
  <si>
    <t>Rep</t>
  </si>
  <si>
    <t>Easting</t>
  </si>
  <si>
    <t>Northing</t>
  </si>
  <si>
    <t>pcntN_A</t>
  </si>
  <si>
    <t>pcntC_A</t>
  </si>
  <si>
    <t>N_Rateha</t>
  </si>
  <si>
    <t>Zero</t>
  </si>
  <si>
    <t>STB</t>
  </si>
  <si>
    <t>Ref</t>
  </si>
  <si>
    <t>N_Treat</t>
  </si>
  <si>
    <t>Neutron</t>
  </si>
  <si>
    <t>Yes</t>
  </si>
  <si>
    <t>Sample ID</t>
  </si>
  <si>
    <t>1:1 Soil pH</t>
  </si>
  <si>
    <t>WDRF Buffer pH</t>
  </si>
  <si>
    <t>1:1 S Salts mmho/cm</t>
  </si>
  <si>
    <t>Excess Lime</t>
  </si>
  <si>
    <t>Texture No</t>
  </si>
  <si>
    <t>Organic Matter LOI %</t>
  </si>
  <si>
    <t>Nitrate-N ppm N</t>
  </si>
  <si>
    <t>lbs N/A</t>
  </si>
  <si>
    <t>Potassium ppm K</t>
  </si>
  <si>
    <t>Sulfate-S ppm S</t>
  </si>
  <si>
    <t>Zinc ppm Zn</t>
  </si>
  <si>
    <t>Iron ppm Fe</t>
  </si>
  <si>
    <t>Manganese ppm Mn</t>
  </si>
  <si>
    <t>Copper ppm Cu</t>
  </si>
  <si>
    <t>Calcium ppm Ca</t>
  </si>
  <si>
    <t>Magnesium ppm Mg</t>
  </si>
  <si>
    <t>Sodium ppm Na</t>
  </si>
  <si>
    <t>CEC/Sum of Cations me/100g</t>
  </si>
  <si>
    <t>%H Sat</t>
  </si>
  <si>
    <t>%K Sat</t>
  </si>
  <si>
    <t>%Ca Sat</t>
  </si>
  <si>
    <t>%Mg Sat</t>
  </si>
  <si>
    <t>%Na Sat</t>
  </si>
  <si>
    <t>1A</t>
  </si>
  <si>
    <t>HIGH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</si>
  <si>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</si>
  <si>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</si>
  <si>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</si>
  <si>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</si>
  <si>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</si>
  <si>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</si>
  <si>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</si>
  <si>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</si>
  <si>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</si>
  <si>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</si>
  <si>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</si>
  <si>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</si>
  <si>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</si>
  <si>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</si>
  <si>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</si>
  <si>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</si>
  <si>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</si>
  <si>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</si>
  <si>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</si>
  <si>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</si>
  <si>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</si>
  <si>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</si>
  <si>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</si>
  <si>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</si>
  <si>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</si>
  <si>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</si>
  <si>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</si>
  <si>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</si>
  <si>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</si>
  <si>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</si>
  <si>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</si>
  <si>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</si>
  <si>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</si>
  <si>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</si>
  <si>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</si>
  <si>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</si>
  <si>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</si>
  <si>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</si>
  <si>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</si>
  <si>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</si>
  <si>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</si>
  <si>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</si>
  <si>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</si>
  <si>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</si>
  <si>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</si>
  <si>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</si>
  <si>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</si>
  <si>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</si>
  <si>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</si>
  <si>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</si>
  <si>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</si>
  <si>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</si>
  <si>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</si>
  <si>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</si>
  <si>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</t>
  </si>
  <si>
    <t>57A</t>
  </si>
  <si>
    <t>58A</t>
  </si>
  <si>
    <t>59A</t>
  </si>
  <si>
    <t>60A</t>
  </si>
  <si>
    <t>Mehlich_3_P</t>
  </si>
  <si>
    <t>NO3ppm_0_12</t>
  </si>
  <si>
    <t>NO3ppm_12_24</t>
  </si>
  <si>
    <t>NO3ppm_24_36</t>
  </si>
  <si>
    <t>NO3ppm_36_48</t>
  </si>
  <si>
    <t>NO3ppm_48_60</t>
  </si>
  <si>
    <t>NO3ppm_60_72</t>
  </si>
  <si>
    <t>NO3_0_24</t>
  </si>
  <si>
    <t>NO3_0_36</t>
  </si>
  <si>
    <t>NO3_0_48</t>
  </si>
  <si>
    <t>NO3_0_72</t>
  </si>
  <si>
    <t>NO3_36_48</t>
  </si>
  <si>
    <t>NO3_48_60</t>
  </si>
  <si>
    <t>NO3_60_72</t>
  </si>
  <si>
    <t>NO3_36_72</t>
  </si>
  <si>
    <t>NO3ppm_72_84</t>
  </si>
  <si>
    <t>NH4ppm_A</t>
  </si>
  <si>
    <t>NH4ppm_B</t>
  </si>
  <si>
    <t>NH4ppm_C</t>
  </si>
  <si>
    <t>NH4ppm_D</t>
  </si>
  <si>
    <t>NH4ppm_E</t>
  </si>
  <si>
    <t>NH4ppm_F</t>
  </si>
  <si>
    <t>NH4_0_24</t>
  </si>
  <si>
    <t>NH4_0_36</t>
  </si>
  <si>
    <t>NH4_0_48</t>
  </si>
  <si>
    <t>NH4_36_48</t>
  </si>
  <si>
    <t>NH4_48_60</t>
  </si>
  <si>
    <t>NH4_60_72</t>
  </si>
  <si>
    <t>NH4_36_72</t>
  </si>
  <si>
    <t>NH4ppm_72_84</t>
  </si>
  <si>
    <t>TDR_147</t>
  </si>
  <si>
    <t>TDR_144</t>
  </si>
  <si>
    <t>TDR_140</t>
  </si>
  <si>
    <t>TDR_138</t>
  </si>
  <si>
    <t>TDR_133</t>
  </si>
  <si>
    <t>TDR_123</t>
  </si>
  <si>
    <t>Irr_treat</t>
  </si>
  <si>
    <t>r550_1_153</t>
  </si>
  <si>
    <t>MTCI_R_153</t>
  </si>
  <si>
    <t>MTCI_L_153</t>
  </si>
  <si>
    <t>CIRE_R_153</t>
  </si>
  <si>
    <t>CIRE_L_153</t>
  </si>
  <si>
    <t>CCCIA_R_153</t>
  </si>
  <si>
    <t>CCCIA_L_153</t>
  </si>
  <si>
    <t>r670_1_153_153</t>
  </si>
  <si>
    <t>r530_1_153</t>
  </si>
  <si>
    <t>r590_2_153</t>
  </si>
  <si>
    <t>r800_2_153</t>
  </si>
  <si>
    <t>r730_2_153</t>
  </si>
  <si>
    <t>r590_4_153</t>
  </si>
  <si>
    <t>r800_4_153</t>
  </si>
  <si>
    <t>r730_4_153</t>
  </si>
  <si>
    <t>r550_5_153</t>
  </si>
  <si>
    <t>r670_5_153</t>
  </si>
  <si>
    <t>r530_5_153</t>
  </si>
  <si>
    <t>Ptemp_153</t>
  </si>
  <si>
    <t>Air_153</t>
  </si>
  <si>
    <t>Rh_153</t>
  </si>
  <si>
    <t>TargTemp_1_153</t>
  </si>
  <si>
    <t>TargTemp_2_153</t>
  </si>
  <si>
    <t>SBTemp_120_153</t>
  </si>
  <si>
    <t>SBTemp_121_153</t>
  </si>
  <si>
    <t>TmV_1200_153</t>
  </si>
  <si>
    <t>TmV_1201_153</t>
  </si>
  <si>
    <t>Honey_cm_153</t>
  </si>
  <si>
    <t>HoneyVolts_153</t>
  </si>
  <si>
    <t>Honey_bed_cm_153</t>
  </si>
  <si>
    <t>CropHeight_153</t>
  </si>
  <si>
    <t>NDVIA_L_153</t>
  </si>
  <si>
    <t>NDVIA_R_153</t>
  </si>
  <si>
    <t>NDARE_L_153</t>
  </si>
  <si>
    <t>NDARE_R_153</t>
  </si>
  <si>
    <t>NDVIR_L_153</t>
  </si>
  <si>
    <t>NDVIR_R_153</t>
  </si>
  <si>
    <t>NDRRE_L_153</t>
  </si>
  <si>
    <t>NDRRE_R_153</t>
  </si>
  <si>
    <t>NDRE_L_153</t>
  </si>
  <si>
    <t>NDRE_R_153</t>
  </si>
  <si>
    <t>NDVIG2_L_153</t>
  </si>
  <si>
    <t>NDVIG2_R_153</t>
  </si>
  <si>
    <t>NDVIG_L_153</t>
  </si>
  <si>
    <t>NDVIG_R_153</t>
  </si>
  <si>
    <t>PRI_L_153</t>
  </si>
  <si>
    <t>PRI_R_153</t>
  </si>
  <si>
    <t>CI_L_153</t>
  </si>
  <si>
    <t>CI_R_153</t>
  </si>
  <si>
    <t>CCCI_L_153</t>
  </si>
  <si>
    <t>CCCI_R_153</t>
  </si>
  <si>
    <t>DATT_L_153</t>
  </si>
  <si>
    <t>DATT_R_153</t>
  </si>
  <si>
    <t>DATTA_L_153</t>
  </si>
  <si>
    <t>DATTA_R_153</t>
  </si>
  <si>
    <t>0.380664311493104_153</t>
  </si>
  <si>
    <t>r550_1_159</t>
  </si>
  <si>
    <t>r670_1_159</t>
  </si>
  <si>
    <t>r530_1_159</t>
  </si>
  <si>
    <t>r590_2_159</t>
  </si>
  <si>
    <t>r800_2_159</t>
  </si>
  <si>
    <t>r730_2_159</t>
  </si>
  <si>
    <t>r590_4_159</t>
  </si>
  <si>
    <t>r800_4_159</t>
  </si>
  <si>
    <t>r730_4_159</t>
  </si>
  <si>
    <t>r550_5_159</t>
  </si>
  <si>
    <t>r670_5_159</t>
  </si>
  <si>
    <t>r530_5_159</t>
  </si>
  <si>
    <t>Ptemp_159</t>
  </si>
  <si>
    <t>Air_159</t>
  </si>
  <si>
    <t>Rh_159</t>
  </si>
  <si>
    <t>TargTemp_1_159</t>
  </si>
  <si>
    <t>TargTemp_2_159</t>
  </si>
  <si>
    <t>SBTemp_120_159</t>
  </si>
  <si>
    <t>SBTemp_121_159</t>
  </si>
  <si>
    <t>TmV_1200_159</t>
  </si>
  <si>
    <t>TmV_1201_159</t>
  </si>
  <si>
    <t>Honey_cm_159</t>
  </si>
  <si>
    <t>HoneyVolts_159</t>
  </si>
  <si>
    <t>CropHeight_159</t>
  </si>
  <si>
    <t>NDVIA_L_159</t>
  </si>
  <si>
    <t>Honey_bed_cm_159</t>
  </si>
  <si>
    <t>NDVIA_R_159</t>
  </si>
  <si>
    <t>NDARE_L_159</t>
  </si>
  <si>
    <t>NDARE_R_159</t>
  </si>
  <si>
    <t>NDVIR_L_159</t>
  </si>
  <si>
    <t>NDVIR_R_159</t>
  </si>
  <si>
    <t>NDRRE_L_159</t>
  </si>
  <si>
    <t>NDRRE_R_159</t>
  </si>
  <si>
    <t>NDRE_L_159</t>
  </si>
  <si>
    <t>NDRE_R_159</t>
  </si>
  <si>
    <t>NDVIG2_L_159</t>
  </si>
  <si>
    <t>NDVIG2_R_159</t>
  </si>
  <si>
    <t>NDVIG_L_159</t>
  </si>
  <si>
    <t>NDVIG_R_159</t>
  </si>
  <si>
    <t>PRI_L_159</t>
  </si>
  <si>
    <t>PRI_R_159</t>
  </si>
  <si>
    <t>CI_L_159</t>
  </si>
  <si>
    <t>CI_R_159</t>
  </si>
  <si>
    <t>CCCI_L_159</t>
  </si>
  <si>
    <t>CCCI_R_159</t>
  </si>
  <si>
    <t>DATT_L_159</t>
  </si>
  <si>
    <t>DATT_R_159</t>
  </si>
  <si>
    <t>DATTA_L_159</t>
  </si>
  <si>
    <t>DATTA_R_159</t>
  </si>
  <si>
    <t>CCCIA_L_159</t>
  </si>
  <si>
    <t>CCCIA_R_159</t>
  </si>
  <si>
    <t>CIRE_L_159</t>
  </si>
  <si>
    <t>CIRE_R_159</t>
  </si>
  <si>
    <t>MTCI_L_159</t>
  </si>
  <si>
    <t>MTCI_R_159</t>
  </si>
  <si>
    <t>r550_1_166</t>
  </si>
  <si>
    <t>MTCI_R_166</t>
  </si>
  <si>
    <t>r670_1_166</t>
  </si>
  <si>
    <t>r530_1_166</t>
  </si>
  <si>
    <t>r590_2_166</t>
  </si>
  <si>
    <t>r800_2_166</t>
  </si>
  <si>
    <t>r730_2_166</t>
  </si>
  <si>
    <t>r590_4_166</t>
  </si>
  <si>
    <t>r800_4_166</t>
  </si>
  <si>
    <t>r730_4_166</t>
  </si>
  <si>
    <t>r550_5_166</t>
  </si>
  <si>
    <t>r670_5_166</t>
  </si>
  <si>
    <t>r530_5_166</t>
  </si>
  <si>
    <t>Ptemp_166</t>
  </si>
  <si>
    <t>Air_166</t>
  </si>
  <si>
    <t>Rh_166</t>
  </si>
  <si>
    <t>TargTemp_1_166</t>
  </si>
  <si>
    <t>TargTemp_2_166</t>
  </si>
  <si>
    <t>SBTemp_120_166</t>
  </si>
  <si>
    <t>SBTemp_121_166</t>
  </si>
  <si>
    <t>TmV_1200_166</t>
  </si>
  <si>
    <t>TmV_1201_166</t>
  </si>
  <si>
    <t>Honey_cm_166</t>
  </si>
  <si>
    <t>Honey_cm2_166</t>
  </si>
  <si>
    <t>HoneyVolts_166</t>
  </si>
  <si>
    <t>HoneyVol_1_166</t>
  </si>
  <si>
    <t>NDVIA_L_166</t>
  </si>
  <si>
    <t>NDVIA_R_166</t>
  </si>
  <si>
    <t>NDARE_L_166</t>
  </si>
  <si>
    <t>NDARE_R_166</t>
  </si>
  <si>
    <t>NDVIR_L_166</t>
  </si>
  <si>
    <t>NDVIR_R_166</t>
  </si>
  <si>
    <t>NDRRE_L_166</t>
  </si>
  <si>
    <t>NDRRE_R_166</t>
  </si>
  <si>
    <t>NDRE_L_166</t>
  </si>
  <si>
    <t>NDRE_R_166</t>
  </si>
  <si>
    <t>NDVIG2_L_166</t>
  </si>
  <si>
    <t>NDVIG2_R_166</t>
  </si>
  <si>
    <t>NDVIG_L_166</t>
  </si>
  <si>
    <t>NDVIG_R_166</t>
  </si>
  <si>
    <t>PRI_L_166</t>
  </si>
  <si>
    <t>PRI_R_166</t>
  </si>
  <si>
    <t>CI_L_166</t>
  </si>
  <si>
    <t>CI_R_166</t>
  </si>
  <si>
    <t>CCCI_L_166</t>
  </si>
  <si>
    <t>CCCI_R_166</t>
  </si>
  <si>
    <t>DATT_L_166</t>
  </si>
  <si>
    <t>DATT_R_166</t>
  </si>
  <si>
    <t>DATTA_L_166</t>
  </si>
  <si>
    <t>DATTA_R_166</t>
  </si>
  <si>
    <t>CCCIA_L_166</t>
  </si>
  <si>
    <t>CCCIA_R_166</t>
  </si>
  <si>
    <t>CIRE_L_166</t>
  </si>
  <si>
    <t>CIRE_R_166</t>
  </si>
  <si>
    <t>MTCI_L_166</t>
  </si>
  <si>
    <t>SPAD_139</t>
  </si>
  <si>
    <t>SPAD_153</t>
  </si>
  <si>
    <t>SPAD_160</t>
  </si>
  <si>
    <t>SPAD_167</t>
  </si>
  <si>
    <t>SPAD_146</t>
  </si>
  <si>
    <t>Honey_bed_cm_166</t>
  </si>
  <si>
    <t>r550_1_149</t>
  </si>
  <si>
    <t>r670_1_149</t>
  </si>
  <si>
    <t>r530_1_149</t>
  </si>
  <si>
    <t>r590_2_149</t>
  </si>
  <si>
    <t>r800_2_149</t>
  </si>
  <si>
    <t>r730_2_149</t>
  </si>
  <si>
    <t>r590_4_149</t>
  </si>
  <si>
    <t>r800_4_149</t>
  </si>
  <si>
    <t>r730_4_149</t>
  </si>
  <si>
    <t>r550_5_149</t>
  </si>
  <si>
    <t>r670_5_149</t>
  </si>
  <si>
    <t>r530_5_149</t>
  </si>
  <si>
    <t>NDVIA_L_149</t>
  </si>
  <si>
    <t>NDVIA_R_149</t>
  </si>
  <si>
    <t>NDARE_L_149</t>
  </si>
  <si>
    <t>NDARE_R_149</t>
  </si>
  <si>
    <t>NDVIR_L_149</t>
  </si>
  <si>
    <t>NDVIR_R_149</t>
  </si>
  <si>
    <t>NDRRE_L_149</t>
  </si>
  <si>
    <t>NDRRE_R_149</t>
  </si>
  <si>
    <t>NDRE_L_149</t>
  </si>
  <si>
    <t>NDRE_R_149</t>
  </si>
  <si>
    <t>NDVIG2_L_149</t>
  </si>
  <si>
    <t>NDVIG2_R_149</t>
  </si>
  <si>
    <t>NDVIG_L_149</t>
  </si>
  <si>
    <t>NDVIG_R_149</t>
  </si>
  <si>
    <t>PRI_L_149</t>
  </si>
  <si>
    <t>PRI_R_149</t>
  </si>
  <si>
    <t>CI_L_149</t>
  </si>
  <si>
    <t>CI_R_149</t>
  </si>
  <si>
    <t>CCCI_L_149</t>
  </si>
  <si>
    <t>CCCI_R_149</t>
  </si>
  <si>
    <t>DATT_L_149</t>
  </si>
  <si>
    <t>DATT_R_149</t>
  </si>
  <si>
    <t>DATTA_L_149</t>
  </si>
  <si>
    <t>DATTA_R_149</t>
  </si>
  <si>
    <t>CCCIA_L_149</t>
  </si>
  <si>
    <t>CCCIA_R_149</t>
  </si>
  <si>
    <t>CIRE_L_149</t>
  </si>
  <si>
    <t>CIRE_R_149</t>
  </si>
  <si>
    <t>MTCI_L_149</t>
  </si>
  <si>
    <t>MTCI_R_149</t>
  </si>
  <si>
    <t>Sand_A</t>
  </si>
  <si>
    <t>Silt_A</t>
  </si>
  <si>
    <t>Clay_A</t>
  </si>
  <si>
    <t>Sand_B</t>
  </si>
  <si>
    <t>Silt_B</t>
  </si>
  <si>
    <t>Clay_B</t>
  </si>
  <si>
    <t>Sand_C</t>
  </si>
  <si>
    <t>Silt_C</t>
  </si>
  <si>
    <t>Clay_C</t>
  </si>
  <si>
    <t>Sand_D</t>
  </si>
  <si>
    <t>Silt_D</t>
  </si>
  <si>
    <t>Clay_D</t>
  </si>
  <si>
    <t>r550_1_173</t>
  </si>
  <si>
    <t>r670_1_173</t>
  </si>
  <si>
    <t>r530_1_173</t>
  </si>
  <si>
    <t>Honey_bed_173</t>
  </si>
  <si>
    <t>CropHeight_1_166</t>
  </si>
  <si>
    <t>CropHeight_2_166</t>
  </si>
  <si>
    <t>CropHeight_1_173</t>
  </si>
  <si>
    <t>CropHeight_2_173</t>
  </si>
  <si>
    <t>r590_2_173</t>
  </si>
  <si>
    <t>r800_2_173</t>
  </si>
  <si>
    <t>r730_2_173</t>
  </si>
  <si>
    <t>r590_4_173</t>
  </si>
  <si>
    <t>r800_4_173</t>
  </si>
  <si>
    <t>r730_4_173</t>
  </si>
  <si>
    <t>r550_5_173</t>
  </si>
  <si>
    <t>r670_5_173</t>
  </si>
  <si>
    <t>r530_5_173</t>
  </si>
  <si>
    <t>Ptemp_173</t>
  </si>
  <si>
    <t>Air_173</t>
  </si>
  <si>
    <t>Rh_173</t>
  </si>
  <si>
    <t>TargTemp_1_173</t>
  </si>
  <si>
    <t>TargTemp_2_173</t>
  </si>
  <si>
    <t>SBTemp_120_173</t>
  </si>
  <si>
    <t>SBTemp_121_173</t>
  </si>
  <si>
    <t>TmV_1200_173</t>
  </si>
  <si>
    <t>TmV_1201_173</t>
  </si>
  <si>
    <t>Honey_cm_173</t>
  </si>
  <si>
    <t>Honey_cm2_173</t>
  </si>
  <si>
    <t>HoneyVolts_173</t>
  </si>
  <si>
    <t>HoneyVol_1_173</t>
  </si>
  <si>
    <t>NDVIA_L_173</t>
  </si>
  <si>
    <t>NDVIA_R_173</t>
  </si>
  <si>
    <t>NDARE_L_173</t>
  </si>
  <si>
    <t>NDARE_R_173</t>
  </si>
  <si>
    <t>NDVIR_L_173</t>
  </si>
  <si>
    <t>NDVIR_R_173</t>
  </si>
  <si>
    <t>NDRRE_L_173</t>
  </si>
  <si>
    <t>NDRRE_R_713</t>
  </si>
  <si>
    <t>NDRE_L_173</t>
  </si>
  <si>
    <t>NDRE_R_173</t>
  </si>
  <si>
    <t>NDVIG2_L_173</t>
  </si>
  <si>
    <t>NDVIG2_R_173</t>
  </si>
  <si>
    <t>NDVIG_L_173</t>
  </si>
  <si>
    <t>NDVIG_R_173</t>
  </si>
  <si>
    <t>PRI_L_173</t>
  </si>
  <si>
    <t>PRI_R_173</t>
  </si>
  <si>
    <t>CI_L_173</t>
  </si>
  <si>
    <t>CI_R_173</t>
  </si>
  <si>
    <t>CCCI_L_173</t>
  </si>
  <si>
    <t>CCCI_R_173</t>
  </si>
  <si>
    <t>DATT_L_173</t>
  </si>
  <si>
    <t>DATT_R_173</t>
  </si>
  <si>
    <t>DATTA_L_173</t>
  </si>
  <si>
    <t>DATTA_R_173</t>
  </si>
  <si>
    <t>CCCIA_L_173</t>
  </si>
  <si>
    <t>CCCIA_R_173</t>
  </si>
  <si>
    <t>CIRE_L_173</t>
  </si>
  <si>
    <t>CIRE_R_173</t>
  </si>
  <si>
    <t>MTCI_L_173</t>
  </si>
  <si>
    <t>MTCI_R_173</t>
  </si>
  <si>
    <t>r550_1_180</t>
  </si>
  <si>
    <t>Honey_bed_180</t>
  </si>
  <si>
    <t>CropHeight_1_180</t>
  </si>
  <si>
    <t>CropHeight_2_180</t>
  </si>
  <si>
    <t>MTCI_R_180</t>
  </si>
  <si>
    <t>MTCI_L_180</t>
  </si>
  <si>
    <t>CIRE_R_180</t>
  </si>
  <si>
    <t>CIRE_L_180</t>
  </si>
  <si>
    <t>CCCIA_R_180</t>
  </si>
  <si>
    <t>CCCIA_L_180</t>
  </si>
  <si>
    <t>DATTA_R_180</t>
  </si>
  <si>
    <t>DATTA_L_180</t>
  </si>
  <si>
    <t>DATT_R_180</t>
  </si>
  <si>
    <t>DATT_L_180</t>
  </si>
  <si>
    <t>CCCI_R_180</t>
  </si>
  <si>
    <t>CCCI_L_180</t>
  </si>
  <si>
    <t>CI_R_180</t>
  </si>
  <si>
    <t>CI_L_180</t>
  </si>
  <si>
    <t>PRI_R_180</t>
  </si>
  <si>
    <t>PRI_L_180</t>
  </si>
  <si>
    <t>NDVIG_R_180</t>
  </si>
  <si>
    <t>NDVIG_L_180</t>
  </si>
  <si>
    <t>NDVIG2_R_180</t>
  </si>
  <si>
    <t>NDVIG2_L_180</t>
  </si>
  <si>
    <t>NDRE_R_180</t>
  </si>
  <si>
    <t>NDRE_L_180</t>
  </si>
  <si>
    <t>NDRRE_R_180</t>
  </si>
  <si>
    <t>NDRRE_L_180</t>
  </si>
  <si>
    <t>NDVIR_R_180</t>
  </si>
  <si>
    <t>NDVIR_L_180</t>
  </si>
  <si>
    <t>NDARE_R_180</t>
  </si>
  <si>
    <t>NDARE_L_180</t>
  </si>
  <si>
    <t>NDVIA_R_180</t>
  </si>
  <si>
    <t>NDVIA_L_180</t>
  </si>
  <si>
    <t>HoneyVol_1_180</t>
  </si>
  <si>
    <t>HoneyVolts_180</t>
  </si>
  <si>
    <t>Honey_cm2_180</t>
  </si>
  <si>
    <t>Honey_cm_180</t>
  </si>
  <si>
    <t>TmV_1201_180</t>
  </si>
  <si>
    <t>TmV_1200_180</t>
  </si>
  <si>
    <t>SBTemp_121_180</t>
  </si>
  <si>
    <t>SBTemp_120_180</t>
  </si>
  <si>
    <t>TargTemp_2_180</t>
  </si>
  <si>
    <t>TargTemp_1_180</t>
  </si>
  <si>
    <t>Rh_180</t>
  </si>
  <si>
    <t>Air_180</t>
  </si>
  <si>
    <t>PTemp_180</t>
  </si>
  <si>
    <t>r530_5_180</t>
  </si>
  <si>
    <t>r670_5_180</t>
  </si>
  <si>
    <t>r550_5_180</t>
  </si>
  <si>
    <t>r730_4_180</t>
  </si>
  <si>
    <t>r800_4_180_180</t>
  </si>
  <si>
    <t>r590_4_180</t>
  </si>
  <si>
    <t>r730_2_180</t>
  </si>
  <si>
    <t>r800_2_180</t>
  </si>
  <si>
    <t>r590_2_180</t>
  </si>
  <si>
    <t>r530_1_180</t>
  </si>
  <si>
    <t>r670_1_180</t>
  </si>
  <si>
    <t>NDVIR_181</t>
  </si>
  <si>
    <t>NIR_181</t>
  </si>
  <si>
    <t>RED_181</t>
  </si>
  <si>
    <t>D_Ratio_181</t>
  </si>
  <si>
    <t>SPAD_174</t>
  </si>
  <si>
    <t>SPAD_181</t>
  </si>
  <si>
    <t>DNDVIR_181</t>
  </si>
  <si>
    <t>r550_1_187</t>
  </si>
  <si>
    <t>r670_1_187</t>
  </si>
  <si>
    <t>r530_1_187</t>
  </si>
  <si>
    <t>r590_2_187</t>
  </si>
  <si>
    <t>r800_2_187</t>
  </si>
  <si>
    <t>r730_2_187</t>
  </si>
  <si>
    <t>r590_4_187</t>
  </si>
  <si>
    <t>r800_4_187</t>
  </si>
  <si>
    <t>r730_4_187</t>
  </si>
  <si>
    <t>r550_5_187</t>
  </si>
  <si>
    <t>r670_5_187</t>
  </si>
  <si>
    <t>r530_5_187</t>
  </si>
  <si>
    <t>PTemp_187</t>
  </si>
  <si>
    <t>Air_187</t>
  </si>
  <si>
    <t>Rh_187</t>
  </si>
  <si>
    <t>TargTemp_1_187</t>
  </si>
  <si>
    <t>TargTemp_2_187</t>
  </si>
  <si>
    <t>SBTemp_120_187</t>
  </si>
  <si>
    <t>SBTemp_121_187</t>
  </si>
  <si>
    <t>TmV_1200_187</t>
  </si>
  <si>
    <t>TmV_1201_187</t>
  </si>
  <si>
    <t>Honey_cm_187</t>
  </si>
  <si>
    <t>Honey_cm2_187</t>
  </si>
  <si>
    <t>HoneyVolts_187</t>
  </si>
  <si>
    <t>HoneyVol_1_187</t>
  </si>
  <si>
    <t>NDVIA_L_187</t>
  </si>
  <si>
    <t>NDVIA_R_187</t>
  </si>
  <si>
    <t>NDARE_L_187</t>
  </si>
  <si>
    <t>NDARE_R_187</t>
  </si>
  <si>
    <t>NDVIR_L_187</t>
  </si>
  <si>
    <t>NDVIR_R_187</t>
  </si>
  <si>
    <t>NDRRE_L_187</t>
  </si>
  <si>
    <t>NDRRE_R_187</t>
  </si>
  <si>
    <t>NDRE_L_187</t>
  </si>
  <si>
    <t>NDRE_R_187</t>
  </si>
  <si>
    <t>NDVIG2_L_187</t>
  </si>
  <si>
    <t>NDVIG2_R_187</t>
  </si>
  <si>
    <t>NDVIG_L_187</t>
  </si>
  <si>
    <t>NDVIG_R_187</t>
  </si>
  <si>
    <t>PRI_L_187</t>
  </si>
  <si>
    <t>PRI_R_187</t>
  </si>
  <si>
    <t>CI_L_187</t>
  </si>
  <si>
    <t>CI_R_187</t>
  </si>
  <si>
    <t>CCCI_L_187</t>
  </si>
  <si>
    <t>CCCI_R_187</t>
  </si>
  <si>
    <t>DATT_L_187</t>
  </si>
  <si>
    <t>DATT_R_187</t>
  </si>
  <si>
    <t>DATTA_L_187</t>
  </si>
  <si>
    <t>DATTA_R_187</t>
  </si>
  <si>
    <t>CCCIA_L_187</t>
  </si>
  <si>
    <t>CCCIA_R_187</t>
  </si>
  <si>
    <t>CIRE_L_187</t>
  </si>
  <si>
    <t>CIRE_R_187</t>
  </si>
  <si>
    <t>MTCI_L_187</t>
  </si>
  <si>
    <t>MTCI_R_187</t>
  </si>
  <si>
    <t>Honey_bed_187</t>
  </si>
  <si>
    <t>CropHeight_1_187</t>
  </si>
  <si>
    <t>CropHeight_2_187</t>
  </si>
  <si>
    <t>HoneyVol_1</t>
  </si>
  <si>
    <t>r550_1_194</t>
  </si>
  <si>
    <t>Honey_bed_194</t>
  </si>
  <si>
    <t>CropHeight_1_194</t>
  </si>
  <si>
    <t>CropHeight_2_194</t>
  </si>
  <si>
    <t>r670_1_194</t>
  </si>
  <si>
    <t>r530_1_194</t>
  </si>
  <si>
    <t>r590_2_194</t>
  </si>
  <si>
    <t>r800_2_194</t>
  </si>
  <si>
    <t>r730_2_194</t>
  </si>
  <si>
    <t>r590_4_194</t>
  </si>
  <si>
    <t>r800_4_194</t>
  </si>
  <si>
    <t>r730_4_194</t>
  </si>
  <si>
    <t>r550_5_194</t>
  </si>
  <si>
    <t>r670_5_194</t>
  </si>
  <si>
    <t>r530_5_194</t>
  </si>
  <si>
    <t>PTemp_194</t>
  </si>
  <si>
    <t>Air_194</t>
  </si>
  <si>
    <t>Rh_194</t>
  </si>
  <si>
    <t>TargTemp_1_194</t>
  </si>
  <si>
    <t>TargTemp_2_194</t>
  </si>
  <si>
    <t>SBTemp_120_194</t>
  </si>
  <si>
    <t>SBTemp_121_194</t>
  </si>
  <si>
    <t>TmV_1200_194</t>
  </si>
  <si>
    <t>TmV_1201_194</t>
  </si>
  <si>
    <t>Honey_cm_194</t>
  </si>
  <si>
    <t>Honey_cm2_194</t>
  </si>
  <si>
    <t>HoneyVolts_194</t>
  </si>
  <si>
    <t>NDVIA_L_194</t>
  </si>
  <si>
    <t>NDVIA_R_194</t>
  </si>
  <si>
    <t>NDARE_L_194</t>
  </si>
  <si>
    <t>NDARE_R_194</t>
  </si>
  <si>
    <t>NDVIR_L_194</t>
  </si>
  <si>
    <t>NDVIR_R_194</t>
  </si>
  <si>
    <t>NDRRE_L_194</t>
  </si>
  <si>
    <t>NDRRE_R_194</t>
  </si>
  <si>
    <t>NDRE_L_194</t>
  </si>
  <si>
    <t>NDRE_R_194</t>
  </si>
  <si>
    <t>NDVIG2_L_194</t>
  </si>
  <si>
    <t>NDVIG2_R_194</t>
  </si>
  <si>
    <t>NDVIG_L_194</t>
  </si>
  <si>
    <t>NDVIG_R_194</t>
  </si>
  <si>
    <t>PRI_L_194</t>
  </si>
  <si>
    <t>PRI_R_194</t>
  </si>
  <si>
    <t>CI_L_194</t>
  </si>
  <si>
    <t>CI_R_194</t>
  </si>
  <si>
    <t>CCCI_L_194</t>
  </si>
  <si>
    <t>CCCI_R_194</t>
  </si>
  <si>
    <t>DATT_L_194</t>
  </si>
  <si>
    <t>DATT_R_194</t>
  </si>
  <si>
    <t>DATTA_L_194</t>
  </si>
  <si>
    <t>DATTA_R_194</t>
  </si>
  <si>
    <t>CCCIA_L_194</t>
  </si>
  <si>
    <t>CCCIA_R_194</t>
  </si>
  <si>
    <t>CIRE_L_194</t>
  </si>
  <si>
    <t>CIRE_R_194</t>
  </si>
  <si>
    <t>MTCI_L_194</t>
  </si>
  <si>
    <t>MTCI_R_194</t>
  </si>
  <si>
    <t>Petiole_139</t>
  </si>
  <si>
    <t>Petiole_146</t>
  </si>
  <si>
    <t>Petiole_153</t>
  </si>
  <si>
    <t>Petiole_160</t>
  </si>
  <si>
    <t>Petiole_167</t>
  </si>
  <si>
    <t>Petiole_174</t>
  </si>
  <si>
    <t>Petiole_181</t>
  </si>
  <si>
    <t>Petiole_188</t>
  </si>
  <si>
    <t>SPAD_188</t>
  </si>
  <si>
    <t>SPAD_195</t>
  </si>
  <si>
    <t>r550_1_201</t>
  </si>
  <si>
    <t>MTCI_R_201</t>
  </si>
  <si>
    <t>r670_1_201</t>
  </si>
  <si>
    <t>r530_1_201</t>
  </si>
  <si>
    <t>r590_2_201</t>
  </si>
  <si>
    <t>r800_2_201</t>
  </si>
  <si>
    <t>r730_2_201</t>
  </si>
  <si>
    <t>r590_4_201</t>
  </si>
  <si>
    <t>r800_4_201</t>
  </si>
  <si>
    <t>r730_4_201</t>
  </si>
  <si>
    <t>r550_5_201</t>
  </si>
  <si>
    <t>r670_5_201</t>
  </si>
  <si>
    <t>r530_5_201</t>
  </si>
  <si>
    <t>PTemp_201</t>
  </si>
  <si>
    <t>Air_201</t>
  </si>
  <si>
    <t>Rh_201</t>
  </si>
  <si>
    <t>TargTemp_1_201</t>
  </si>
  <si>
    <t>TargTemp_2_201</t>
  </si>
  <si>
    <t>SBTemp_120_201</t>
  </si>
  <si>
    <t>SBTemp_121_201</t>
  </si>
  <si>
    <t>TmV_1200_201</t>
  </si>
  <si>
    <t>TmV_1201_201</t>
  </si>
  <si>
    <t>Honey_cm_201</t>
  </si>
  <si>
    <t>Honey_cm2_201</t>
  </si>
  <si>
    <t>HoneyVolts_201</t>
  </si>
  <si>
    <t>HoneyVol_1_201</t>
  </si>
  <si>
    <t>NDVIA_L_201</t>
  </si>
  <si>
    <t>NDVIA_R_201</t>
  </si>
  <si>
    <t>NDARE_L_201</t>
  </si>
  <si>
    <t>NDARE_R_201</t>
  </si>
  <si>
    <t>NDVIR_L_201</t>
  </si>
  <si>
    <t>NDVIR_R_201</t>
  </si>
  <si>
    <t>NDRRE_L_201</t>
  </si>
  <si>
    <t>NDRRE_R_201</t>
  </si>
  <si>
    <t>NDRE_L_201</t>
  </si>
  <si>
    <t>NDRE_R_201</t>
  </si>
  <si>
    <t>NDVIG2_L_201</t>
  </si>
  <si>
    <t>NDVIG2_R_201</t>
  </si>
  <si>
    <t>NDVIG_L_201</t>
  </si>
  <si>
    <t>NDVIG_R_201</t>
  </si>
  <si>
    <t>PRI_L_201</t>
  </si>
  <si>
    <t>PRI_R_201</t>
  </si>
  <si>
    <t>CI_L_201</t>
  </si>
  <si>
    <t>CI_R_201</t>
  </si>
  <si>
    <t>CCCI_L_201</t>
  </si>
  <si>
    <t>CCCI_R_201</t>
  </si>
  <si>
    <t>DATT_L_201</t>
  </si>
  <si>
    <t>DATT_R_201</t>
  </si>
  <si>
    <t>DATTA_L_201</t>
  </si>
  <si>
    <t>DATTA_R_201</t>
  </si>
  <si>
    <t>CCCIA_L_201</t>
  </si>
  <si>
    <t>CCCIA_R_201</t>
  </si>
  <si>
    <t>CIRE_L_201</t>
  </si>
  <si>
    <t>CIRE_R_201</t>
  </si>
  <si>
    <t>MTCI_L_201</t>
  </si>
  <si>
    <t>CropHeight_2_201</t>
  </si>
  <si>
    <t>CropHeight_1_201</t>
  </si>
  <si>
    <t>Honey_bed_201</t>
  </si>
  <si>
    <t>SPAD_202</t>
  </si>
  <si>
    <t>Plant_ht_139</t>
  </si>
  <si>
    <t>Plant_ht_144</t>
  </si>
  <si>
    <t>Plant_ht_152</t>
  </si>
  <si>
    <t>Plant_ht_159</t>
  </si>
  <si>
    <t>Plant_ht_166</t>
  </si>
  <si>
    <t>Plant_ht_173</t>
  </si>
  <si>
    <t>Plant_ht_180</t>
  </si>
  <si>
    <t>Plant_ht_188</t>
  </si>
  <si>
    <t>Plant_ht_195</t>
  </si>
  <si>
    <t>Plant_ht_201</t>
  </si>
  <si>
    <t>TDR_152</t>
  </si>
  <si>
    <t>TDR_154</t>
  </si>
  <si>
    <t>TDR_159</t>
  </si>
  <si>
    <t>TDR_161</t>
  </si>
  <si>
    <t>TDR_166</t>
  </si>
  <si>
    <t>TDR_168</t>
  </si>
  <si>
    <t>TDR_173</t>
  </si>
  <si>
    <t>TDR_175</t>
  </si>
  <si>
    <t>TDR_180</t>
  </si>
  <si>
    <t>TDR_182</t>
  </si>
  <si>
    <t>TDR_187</t>
  </si>
  <si>
    <t>TDR_189</t>
  </si>
  <si>
    <t>TDR_194</t>
  </si>
  <si>
    <t>TDR_196</t>
  </si>
  <si>
    <t>TDR_201</t>
  </si>
  <si>
    <t>TDR_203</t>
  </si>
  <si>
    <t>TDR_208</t>
  </si>
  <si>
    <t>LeafN_139</t>
  </si>
  <si>
    <t>LeafN_146</t>
  </si>
  <si>
    <t>LeafN_153</t>
  </si>
  <si>
    <t>LeafN_160</t>
  </si>
  <si>
    <t>LeafN_167</t>
  </si>
  <si>
    <t>LeafN_174</t>
  </si>
  <si>
    <t>LeafN_181</t>
  </si>
  <si>
    <t>LeafN_188</t>
  </si>
  <si>
    <t>LeafN_195</t>
  </si>
  <si>
    <t>LeafN_202</t>
  </si>
  <si>
    <t>Petiole_195</t>
  </si>
  <si>
    <t>Petiole_202</t>
  </si>
  <si>
    <t>Stem_bag_g</t>
  </si>
  <si>
    <t>FOB_TDM_kgha</t>
  </si>
  <si>
    <t>lvs_g_215</t>
  </si>
  <si>
    <t>stm_ct_215</t>
  </si>
  <si>
    <t>stm_g_215</t>
  </si>
  <si>
    <t>Bol_ct_215</t>
  </si>
  <si>
    <t>Bur_g_215</t>
  </si>
  <si>
    <t>Sdlntg_215</t>
  </si>
  <si>
    <t>Sed_g_215</t>
  </si>
  <si>
    <t>lnt_g_215</t>
  </si>
  <si>
    <t>lntha215</t>
  </si>
  <si>
    <t>lintac_215</t>
  </si>
  <si>
    <t>lvsha215</t>
  </si>
  <si>
    <t>stmha215</t>
  </si>
  <si>
    <t>Burha215</t>
  </si>
  <si>
    <t>Sdltha215</t>
  </si>
  <si>
    <t>Sedha215</t>
  </si>
  <si>
    <t>lvsN_215</t>
  </si>
  <si>
    <t>lvsNha215</t>
  </si>
  <si>
    <t>STMN_215</t>
  </si>
  <si>
    <t>STMNha215</t>
  </si>
  <si>
    <t>BurN_215</t>
  </si>
  <si>
    <t>BurNha215</t>
  </si>
  <si>
    <t>SedN_215</t>
  </si>
  <si>
    <t>SedNha215</t>
  </si>
  <si>
    <t>leaf_bag_g</t>
  </si>
  <si>
    <t>leaf_gross_215</t>
  </si>
  <si>
    <t>Stem_gross_g</t>
  </si>
  <si>
    <t>Bur_gross_g_215</t>
  </si>
  <si>
    <t>Burr_bag_g</t>
  </si>
  <si>
    <t>Sdlntg_gross_215</t>
  </si>
  <si>
    <t>sdlnt_bag_g</t>
  </si>
  <si>
    <t>2-row_har_length_ft</t>
  </si>
  <si>
    <t>SedLnt_kg17ft</t>
  </si>
  <si>
    <t>Seedlnt_bag_kg</t>
  </si>
  <si>
    <t>sedLnt_ac</t>
  </si>
  <si>
    <t>Lntkg20ft</t>
  </si>
  <si>
    <t>pcnt_Lnt</t>
  </si>
  <si>
    <t>Lint_ac</t>
  </si>
  <si>
    <t>2-row_har_length_ft_hand</t>
  </si>
  <si>
    <t>SedLnt_kg13.5ft</t>
  </si>
  <si>
    <t>sedLnt_ac_hand</t>
  </si>
  <si>
    <t>Lint_ac_hand</t>
  </si>
  <si>
    <t>Lint_ha</t>
  </si>
  <si>
    <t>Hand_ht_cm_201</t>
  </si>
  <si>
    <t>Hand_ht_cm_195</t>
  </si>
  <si>
    <t>Hand_ht_cm_188</t>
  </si>
  <si>
    <t>Hand_ht_cm_180</t>
  </si>
  <si>
    <t>Hand_ht_cm_173</t>
  </si>
  <si>
    <t>Hand_ht_cm_166</t>
  </si>
  <si>
    <t>Hand_ht_cm_159</t>
  </si>
  <si>
    <t>Hand_ht_cm_152</t>
  </si>
  <si>
    <t>Hand_ht_cm_139</t>
  </si>
  <si>
    <t>Hand_ht_cm_144</t>
  </si>
  <si>
    <t>Seedkg20ft</t>
  </si>
  <si>
    <t>pcnt_Seed</t>
  </si>
  <si>
    <t>Seed_ac</t>
  </si>
  <si>
    <t>Seed_ha</t>
  </si>
  <si>
    <t>N_Rateac</t>
  </si>
  <si>
    <t>Air_144</t>
  </si>
  <si>
    <t>Rh_144</t>
  </si>
  <si>
    <t>Honey_bed_cm_144</t>
  </si>
  <si>
    <t>CropHeight_144</t>
  </si>
  <si>
    <t>Honey_cm_144</t>
  </si>
  <si>
    <t>Pedro_seed_ct_ac</t>
  </si>
  <si>
    <t>Pedro_lint_ac</t>
  </si>
  <si>
    <t>NDVIA_144</t>
  </si>
  <si>
    <t>NDARE_144</t>
  </si>
  <si>
    <t>NDVIR_144</t>
  </si>
  <si>
    <t>NDRRE_144</t>
  </si>
  <si>
    <t>NDRE_144</t>
  </si>
  <si>
    <t>PRI_144</t>
  </si>
  <si>
    <t>CCCI_144</t>
  </si>
  <si>
    <t>DATT_144</t>
  </si>
  <si>
    <t>DATTA_144</t>
  </si>
  <si>
    <t>CCCIA_144</t>
  </si>
  <si>
    <t>CIRE_144</t>
  </si>
  <si>
    <t>MTCI_144</t>
  </si>
  <si>
    <t>NDVIG_144</t>
  </si>
  <si>
    <t>NDVIG2_144</t>
  </si>
  <si>
    <t>CI_144</t>
  </si>
  <si>
    <t>NDVIA_134</t>
  </si>
  <si>
    <t>NDARE_134</t>
  </si>
  <si>
    <t>NDVIR_134</t>
  </si>
  <si>
    <t>NDRRE_134</t>
  </si>
  <si>
    <t>NDRE_134</t>
  </si>
  <si>
    <t>NDVIG2_134</t>
  </si>
  <si>
    <t>NDVIG_134</t>
  </si>
  <si>
    <t>PRI_134</t>
  </si>
  <si>
    <t>CI_134</t>
  </si>
  <si>
    <t>CCCI_134</t>
  </si>
  <si>
    <t>DATT_134</t>
  </si>
  <si>
    <t>DATTA_134</t>
  </si>
  <si>
    <t>CCCIA_134</t>
  </si>
  <si>
    <t>CIRE_134</t>
  </si>
  <si>
    <t>MTCI_134</t>
  </si>
  <si>
    <t>TargTemp_144</t>
  </si>
  <si>
    <t>TNUha215</t>
  </si>
  <si>
    <t>TNUac215</t>
  </si>
  <si>
    <t>Dec_NO3ppm_0_12</t>
  </si>
  <si>
    <t>Dec_NO3ppm_12_24</t>
  </si>
  <si>
    <t>Dec_NO3ppm_24_36</t>
  </si>
  <si>
    <t>Dec_NO3ppm_36_48</t>
  </si>
  <si>
    <t>Dec_NO3ppm_48_60</t>
  </si>
  <si>
    <t>Dec_NO3ppm_60_72</t>
  </si>
  <si>
    <t>Dec_NO3ppm_72_84</t>
  </si>
  <si>
    <t>Dec_NO3_0_24</t>
  </si>
  <si>
    <t>Dec_NO3_0_36</t>
  </si>
  <si>
    <t>Dec_NO3_0_48</t>
  </si>
  <si>
    <t>Dec_NO3_0_72</t>
  </si>
  <si>
    <t>Dec_NO3_36_48</t>
  </si>
  <si>
    <t>Dec_NO3_48_60</t>
  </si>
  <si>
    <t>Dec_NO3_60_72</t>
  </si>
  <si>
    <t>Dec_NO3_36_72</t>
  </si>
  <si>
    <t>Dec_NO3_0_60</t>
  </si>
  <si>
    <t>NO3_0_60</t>
  </si>
  <si>
    <t>Seed_wt_40_g</t>
  </si>
  <si>
    <t>MIC</t>
  </si>
  <si>
    <t>UHM</t>
  </si>
  <si>
    <t>UI</t>
  </si>
  <si>
    <t>STR</t>
  </si>
  <si>
    <t>ELO</t>
  </si>
  <si>
    <t>SFC_PER</t>
  </si>
  <si>
    <t>Ratio_Clay_B_Clay_A</t>
  </si>
  <si>
    <t>LeafN_153_Wards</t>
  </si>
  <si>
    <t>Pedr_outlier</t>
  </si>
  <si>
    <t>HarSedN</t>
  </si>
  <si>
    <t>HarvSedNha</t>
  </si>
  <si>
    <t>NDVIR_166</t>
  </si>
  <si>
    <t>CropHeight_166</t>
  </si>
  <si>
    <t>CropHeight_180</t>
  </si>
  <si>
    <t>NDVIR_180</t>
  </si>
  <si>
    <t>Variable name</t>
  </si>
  <si>
    <t>Description</t>
  </si>
  <si>
    <t>Location point ascribed to a plot transect or sub-plot area of analysis</t>
  </si>
  <si>
    <t>Experimental replication or block number</t>
  </si>
  <si>
    <t>Nitrogen application treatment alpha code</t>
  </si>
  <si>
    <t>Nitrogen fertilizer rate applied per hectare</t>
  </si>
  <si>
    <t>Nitrogen fertilizer rate applied per acre</t>
  </si>
  <si>
    <t>UTM meters east in WGS84</t>
  </si>
  <si>
    <t>UTM meters north in WGS84</t>
  </si>
  <si>
    <t>% sand in the 0-30 cm soil zone</t>
  </si>
  <si>
    <t>% silt in the 0-30 cm soil zone</t>
  </si>
  <si>
    <t>% clay in the 0-30 cm soil zone</t>
  </si>
  <si>
    <t>Soil pH in 0-30 cm soil (1:1 soil:water)</t>
  </si>
  <si>
    <t>Woodruff buffer pH</t>
  </si>
  <si>
    <t>Soluble salts in 0-30 cm soil (1:1 soil:water)</t>
  </si>
  <si>
    <t>Soil lime indication</t>
  </si>
  <si>
    <t>Soil texture number</t>
  </si>
  <si>
    <t>Saturation is percent of CEC of in the 0-30 cm soil</t>
  </si>
  <si>
    <t>Saturation is percent of CEC of in in 0-30 cm soil</t>
  </si>
  <si>
    <t>Mehlich-3 extractable P in 0-30 cm soil</t>
  </si>
  <si>
    <t>mg/kg 1 M KCL-extractable NO3-N in 0 to 12 inches of soil</t>
  </si>
  <si>
    <t>mg/kg 1 M KCL-extractable NO3-N in 12 to 24 inches of soil</t>
  </si>
  <si>
    <t>mg/kg 1 M KCL-extractable NO3-N in 24 to 36 inches of soil</t>
  </si>
  <si>
    <t>mg/kg 1 M KCL-extractable NO3-N in 36 to 48 inches of soil</t>
  </si>
  <si>
    <t>mg/kg 1 M KCL-extractable NO3-N in 48 to 60 inches of soil</t>
  </si>
  <si>
    <t>mg/kg 1 M KCL-extractable NO3-N in 60 to 72 inches of soil</t>
  </si>
  <si>
    <t>Ammonium in the top 24 inches of soil</t>
  </si>
  <si>
    <t>Ammonium in the top 36 inches of soil</t>
  </si>
  <si>
    <t>Ammonium in the top 48 inches of soil</t>
  </si>
  <si>
    <t>Ammonium in the top 36 to 48 inches of soil</t>
  </si>
  <si>
    <t>Ammonium in the top 48 to 60 inches of soil</t>
  </si>
  <si>
    <t>Ammonium in the top 60 to 72 inches of soil</t>
  </si>
  <si>
    <t>Ammonium in the top 36 to 72 inches of soil</t>
  </si>
  <si>
    <t>Nitrate parts per million in the 0 to 12 inches of soil</t>
  </si>
  <si>
    <t>Nitrate parts per million in the 12 to 24 inches of soil</t>
  </si>
  <si>
    <t>Nitrate parts per million in the 24 to 36 inches of soil</t>
  </si>
  <si>
    <t>Nitrate parts per million in the 36 to 48 inches of soil</t>
  </si>
  <si>
    <t>Nitrate ppm in the 36 to 48 inches of soil</t>
  </si>
  <si>
    <t>Nitrate ppm in the 48 to 60 inches of soil</t>
  </si>
  <si>
    <t>Nitrate ppm in the 72 to 84 inches of soil</t>
  </si>
  <si>
    <t>Nitrate ppm in the 0 to 24 inches of soil</t>
  </si>
  <si>
    <t>Nitrate ppm in the 0 to 36 inches of soil</t>
  </si>
  <si>
    <t>Nitrate ppm in the 0 to 48 inches of soil</t>
  </si>
  <si>
    <t>Nitrate ppm in the 0 to 72 inches of soil</t>
  </si>
  <si>
    <t>calculated VI on DOY</t>
  </si>
  <si>
    <t>Microbiologically influenced corrosion</t>
  </si>
  <si>
    <t>Soil thermal resistivity</t>
  </si>
  <si>
    <t>Irrigation treatment designation</t>
  </si>
  <si>
    <t>Nitrogen treatment designation</t>
  </si>
  <si>
    <t>Yes tag present if neutron soil water measurements were collected</t>
  </si>
  <si>
    <t>Percent nitrogen in the top 0-30 cm soil</t>
  </si>
  <si>
    <t>Percent carbon in the top 0-30 cm soil</t>
  </si>
  <si>
    <t>% sand in the 30-60 cm soil zone</t>
  </si>
  <si>
    <t>% silt in the 30-60 cm soil zone</t>
  </si>
  <si>
    <t>% clay in the 30-60 cm soil zone</t>
  </si>
  <si>
    <t>Clay ratio between the top two soil layers</t>
  </si>
  <si>
    <t>% sand in the 60-90 cm soil zone</t>
  </si>
  <si>
    <t>% silt in the 60-90 cm soil zone</t>
  </si>
  <si>
    <t>% clay in the 60-90 cm soil zone</t>
  </si>
  <si>
    <t>% sand in the 90-120 cm soil zone</t>
  </si>
  <si>
    <t>% silt in the 90-120 cm soil zone</t>
  </si>
  <si>
    <t>% clay in the 90-120 cm soil zone</t>
  </si>
  <si>
    <t>Secondary label pointing back to the GPSpoint area of the field</t>
  </si>
  <si>
    <t>mg/kg 1 M KCL-extractable NO3-N in 72 to 84 inches of soil</t>
  </si>
  <si>
    <t>Ammonium ion ppm in the 0-30 cm soil zone</t>
  </si>
  <si>
    <t>Ammonium ion ppm in the 30-60 cm soil zone</t>
  </si>
  <si>
    <t>Ammonium ion ppm in the 60-90 cm soil zone</t>
  </si>
  <si>
    <t>Ammonium ion ppm in the 90-120 cm soil zone</t>
  </si>
  <si>
    <t>Ammonium ion ppm in the 120-150 cm soil zone</t>
  </si>
  <si>
    <t>Ammonium ion ppm in the 150-180 cm soil zone</t>
  </si>
  <si>
    <t>Nitrate in the top 60 to 72 inches of soil</t>
  </si>
  <si>
    <t>Nitrate in the top 36 to 72 inches of soil</t>
  </si>
  <si>
    <t>Ammonium ion ppm in the 72 to 84 inches soil zone</t>
  </si>
  <si>
    <t>Nitrate ppm in the 36 to 72 inches of soil</t>
  </si>
  <si>
    <t>Nitrate ppm in the 60 to 72 inches of soil</t>
  </si>
  <si>
    <t>Volumetric Soil Water percent on DOY 123</t>
  </si>
  <si>
    <t>Volumetric Soil Water percent on DOY 138</t>
  </si>
  <si>
    <t>Volumetric Soil Water percent on DOY 140</t>
  </si>
  <si>
    <t>Volumetric Soil Water percent on DOY 144</t>
  </si>
  <si>
    <t>Volumetric Soil Water percent on DOY 147</t>
  </si>
  <si>
    <t>Volumetric Soil Water percent on DOY 152</t>
  </si>
  <si>
    <t>Volumetric Soil Water percent on DOY 154</t>
  </si>
  <si>
    <t>Volumetric Soil Water percent on DOY 159</t>
  </si>
  <si>
    <t>Volumetric Soil Water percent on DOY 161</t>
  </si>
  <si>
    <t>Volumetric Soil Water percent on DOY 166</t>
  </si>
  <si>
    <t>Volumetric Soil Water percent on DOY 168</t>
  </si>
  <si>
    <t>Volumetric Soil Water percent on DOY 173</t>
  </si>
  <si>
    <t>Volumetric Soil Water percent on DOY 175</t>
  </si>
  <si>
    <t>Volumetric Soil Water percent on DOY 180</t>
  </si>
  <si>
    <t>Volumetric Soil Water percent on DOY 182</t>
  </si>
  <si>
    <t>Volumetric Soil Water percent on DOY 187</t>
  </si>
  <si>
    <t>Volumetric Soil Water percent on DOY 189</t>
  </si>
  <si>
    <t>Volumetric Soil Water percent on DOY 194</t>
  </si>
  <si>
    <t>Volumetric Soil Water percent on DOY 196</t>
  </si>
  <si>
    <t>Volumetric Soil Water percent on DOY 201</t>
  </si>
  <si>
    <t>Volumetric Soil Water percent on DOY 203</t>
  </si>
  <si>
    <t>Volumetric Soil Water percent on DOY 208</t>
  </si>
  <si>
    <t>SPAD value on DOY 139</t>
  </si>
  <si>
    <t>SPAD value on DOY 146</t>
  </si>
  <si>
    <t>SPAD value on DOY 153</t>
  </si>
  <si>
    <t>SPAD value on DOY 160</t>
  </si>
  <si>
    <t>SPAD value on DOY 167</t>
  </si>
  <si>
    <t>SPAD value on DOY 174</t>
  </si>
  <si>
    <t>SPAD value on DOY 181</t>
  </si>
  <si>
    <t>SPAD value on DOY 188</t>
  </si>
  <si>
    <t>SPAD value on DOY 195</t>
  </si>
  <si>
    <t>SPAD value on DOY 202</t>
  </si>
  <si>
    <t xml:space="preserve">Plant height measured on DOY </t>
  </si>
  <si>
    <t>Plant height measured on DOY 139</t>
  </si>
  <si>
    <t>Plant height measured on DOY 144</t>
  </si>
  <si>
    <t>Plant height measured on DOY 152</t>
  </si>
  <si>
    <t>Plant height measured on DOY 159</t>
  </si>
  <si>
    <t>Plant height measured on DOY 166</t>
  </si>
  <si>
    <t>Plant height measured on DOY 173</t>
  </si>
  <si>
    <t>Plant height measured on DOY 180</t>
  </si>
  <si>
    <t>Plant height measured on DOY 188</t>
  </si>
  <si>
    <t>Plant height measured on DOY 195</t>
  </si>
  <si>
    <t>Plant height measured on DOY 201</t>
  </si>
  <si>
    <t>Loss on ignition</t>
  </si>
  <si>
    <t>Parts per million of nitrate</t>
  </si>
  <si>
    <t>Pounds of nitrogen per acre</t>
  </si>
  <si>
    <t>Extractable K in ppm in 0-30 cm soil</t>
  </si>
  <si>
    <t>Extractable S in ppm in 0-30 cm soil</t>
  </si>
  <si>
    <t>Extractable Zn in ppm in 0-30 cm soil</t>
  </si>
  <si>
    <t>Extractable Fe in ppm in 0-30 cm soil</t>
  </si>
  <si>
    <t>Extractable Mn in ppm in 0-30 cm soil</t>
  </si>
  <si>
    <t>Extractable Cu in ppm in 0-30 cm soil</t>
  </si>
  <si>
    <t>Extractable Ca in ppm in 0-30 cm soil</t>
  </si>
  <si>
    <t>Extractable Mg in ppm in 0-30 cm soil</t>
  </si>
  <si>
    <t>Extractable Na in ppm in 0-30 cm soil</t>
  </si>
  <si>
    <t>Cation exchange over sum of cations in 100 gram</t>
  </si>
  <si>
    <t>Leaf sample bag weight in grams</t>
  </si>
  <si>
    <t>Leaf Nitrogen measured on DOY 153 from Wards comparison lab</t>
  </si>
  <si>
    <t>Leaf sample in grams on DOY 215</t>
  </si>
  <si>
    <t>Stem sample count on DOY 215</t>
  </si>
  <si>
    <t>Stem sample bag weight in grams</t>
  </si>
  <si>
    <t>Stem sample weight in grams on DOY 215</t>
  </si>
  <si>
    <t>Leaf nitrogen on DOY 215</t>
  </si>
  <si>
    <t xml:space="preserve"> Boll count on DOY 215</t>
  </si>
  <si>
    <t>Burr sample gross weight in grams on DOY 215</t>
  </si>
  <si>
    <t>Burr sample bag weight in grams</t>
  </si>
  <si>
    <t>Burr sample weight in grams on DOY 215</t>
  </si>
  <si>
    <t>Seed lint in grams gross weight on DOY 215</t>
  </si>
  <si>
    <t>Seed lint sample bag weight in grams</t>
  </si>
  <si>
    <t>Seed lint sample weight in grams on DOY 215</t>
  </si>
  <si>
    <t>Seed sample in grams on DOY 215</t>
  </si>
  <si>
    <t>Lint sample in grams on DOY 215</t>
  </si>
  <si>
    <t>Lint per hectare on DOY 215</t>
  </si>
  <si>
    <t>Lint per acre on DOY 215</t>
  </si>
  <si>
    <t>Leaf weight per hectare on DOY 215</t>
  </si>
  <si>
    <t>Stem per hectare on DOY 215</t>
  </si>
  <si>
    <t>Burr per hectare on DOY 215</t>
  </si>
  <si>
    <t>Seed lint per hectare on DOY 215</t>
  </si>
  <si>
    <t>First open boll total dry matter in kg per ha</t>
  </si>
  <si>
    <t>Seed per hectare on DOY 215</t>
  </si>
  <si>
    <t>Leaves per hectare on DOY 215</t>
  </si>
  <si>
    <t>Stem nitrogen on DOY 215</t>
  </si>
  <si>
    <t>Stem nitrogen per hectare on DOY 215</t>
  </si>
  <si>
    <t>Burr nitrogen on DOY 215</t>
  </si>
  <si>
    <t>Burr nitrogen per hectare on DOY 215</t>
  </si>
  <si>
    <t>Seed nitrogen on DOY 215</t>
  </si>
  <si>
    <t>Seed nitrogen per hectare on DOY 215</t>
  </si>
  <si>
    <t>Total nitrogen per acre on DOY 215</t>
  </si>
  <si>
    <t>Total nitrogen per hectare on DOY 215</t>
  </si>
  <si>
    <t>Length of two row hand harvest sub-plot</t>
  </si>
  <si>
    <t>Seed lint in kg per 13.5 feet</t>
  </si>
  <si>
    <t>Seed lint in kg per 17 feet</t>
  </si>
  <si>
    <t>Seed lint per acre from hand harvest</t>
  </si>
  <si>
    <t>Lint per acre from hand harvest</t>
  </si>
  <si>
    <t>Length of two row machine harvest in feet</t>
  </si>
  <si>
    <t>Seed lint bag weight in kg</t>
  </si>
  <si>
    <t>Seed lint per acre from machine harvest</t>
  </si>
  <si>
    <t>Lint in kg per 20 feet</t>
  </si>
  <si>
    <t>Percent lint</t>
  </si>
  <si>
    <t>Lint per acre</t>
  </si>
  <si>
    <t>Lint per hectare</t>
  </si>
  <si>
    <t>Seed weigh in kg per 20 feet</t>
  </si>
  <si>
    <t>Percent seed</t>
  </si>
  <si>
    <t>Seed per acre</t>
  </si>
  <si>
    <t>Seed per hectare</t>
  </si>
  <si>
    <t>Pedro comparison</t>
  </si>
  <si>
    <t>Pedro comparison seed count per acre</t>
  </si>
  <si>
    <t>Pedro comparison lint per acre</t>
  </si>
  <si>
    <t>Harvested seed nitrogen</t>
  </si>
  <si>
    <t>Harvested seed nitrogen per hectare</t>
  </si>
  <si>
    <t>Hand measured crop height in cm on DOY 139</t>
  </si>
  <si>
    <t>Hand measured crop height in cm on DOY 144</t>
  </si>
  <si>
    <t>Ambient Relative Humidity on DOY</t>
  </si>
  <si>
    <t>Ambient air temperature on DOY</t>
  </si>
  <si>
    <t>Surface temperature canopy target in C on DOY</t>
  </si>
  <si>
    <t>Hand measurement from Honeywell sensor to soil bed in cm on DOY</t>
  </si>
  <si>
    <t>Hand measurement of plan height in cm on DOY</t>
  </si>
  <si>
    <t>Raw detector channel wavelength on sensor number on DOY</t>
  </si>
  <si>
    <t>Calculated VI on left row on DOY</t>
  </si>
  <si>
    <t>Calculated VI on right row on DOY</t>
  </si>
  <si>
    <t>CS electronics panel temperature on DOY</t>
  </si>
  <si>
    <t>Left crop row surface temperature canopy target in C on DOY</t>
  </si>
  <si>
    <t>Right crop row surface temperature canopy target in C on DOY</t>
  </si>
  <si>
    <t>Left crop row sensor body temperature in C on DOY</t>
  </si>
  <si>
    <t>Right crop row sensor body temperature in C on DOY</t>
  </si>
  <si>
    <t>Right crop row sensor raw microvolts on DOY</t>
  </si>
  <si>
    <t>Left crop row sensor raw microvolts on DOY</t>
  </si>
  <si>
    <t>Honeywell ultrasonic raw sensor voltage on DOY</t>
  </si>
  <si>
    <t>Distance measured from the Honeywell sensor to soil bed on DOY</t>
  </si>
  <si>
    <t>Crop canopy height measured on DOY</t>
  </si>
  <si>
    <t>Hand measurements sample of plant height on DOY</t>
  </si>
  <si>
    <t>Hand measured plant heights in cm on DOY</t>
  </si>
  <si>
    <t>Plant height measured on DOY</t>
  </si>
  <si>
    <t>Plant height hand measured on DOY</t>
  </si>
  <si>
    <t>Calculated VI average on DOY</t>
  </si>
  <si>
    <t>Crop canopy height average on DOY</t>
  </si>
  <si>
    <t>Near IR return on DOY</t>
  </si>
  <si>
    <t>Red return on DOY</t>
  </si>
  <si>
    <t>Calculated test ratio on DOY</t>
  </si>
  <si>
    <t>Soil test result parameter</t>
  </si>
  <si>
    <t>Soil test result parameter percent</t>
  </si>
  <si>
    <t>Left side Honeywell ultrasonic raw sensor voltage on DOY</t>
  </si>
  <si>
    <t>Right side Honeywell ultrasonic raw sensor voltage on DOY</t>
  </si>
  <si>
    <t>Left side crop canopy height measured on DOY</t>
  </si>
  <si>
    <t>Right side crop canopy height measured on DOY</t>
  </si>
  <si>
    <t>Proximal platform sampling path or transect count across the field</t>
  </si>
  <si>
    <t>lb. NO3-N/ac per 0-24 inches soil profile</t>
  </si>
  <si>
    <t>lb. NO3-N/ac per 0-36 inches soil profile</t>
  </si>
  <si>
    <t>lb. NO3-N/ac per 0-48 inches soil profile</t>
  </si>
  <si>
    <t>lb. NO3-N/ac per 0-60 inches soil profile</t>
  </si>
  <si>
    <t>lb. NO3-N/ac per 0-72 inches soil profile</t>
  </si>
  <si>
    <t>lb. NO3-N/ac per 36-48 inches soil profile</t>
  </si>
  <si>
    <t>lb. NO3-N/ac per 48-60 inches soil profile</t>
  </si>
  <si>
    <t>lb. NO3-N/ac per 60-72 inches soil profile</t>
  </si>
  <si>
    <t>lb. NO3-N/ac per 36-72 inches soil profile</t>
  </si>
  <si>
    <t>Stem sample gross weight in grams</t>
  </si>
  <si>
    <t>Seed weigh of forty seeds in grams</t>
  </si>
  <si>
    <t>Honeywell ultrasonic displacement in cm on DOY</t>
  </si>
  <si>
    <t>Left side Honeywell ultrasonic displacement in cm on DOY</t>
  </si>
  <si>
    <t>Right side Honeywell ultrasonic displacement in cm on DOY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</si>
</sst>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/>
    <xf numFmtId="164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DOY 144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494399697024554E-2"/>
          <c:y val="2.5905999539523859E-2"/>
          <c:w val="0.87997644601363334"/>
          <c:h val="0.8678228213821953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MegaTable!$ED$2:$ED$60</c:f>
              <c:numCache>
                <c:formatCode>0</c:formatCode>
                <c:ptCount val="59"/>
                <c:pt idx="0" formatCode="0.00">
                  <c:v>19.5</c:v>
                </c:pt>
                <c:pt idx="1">
                  <c:v>-9999</c:v>
                </c:pt>
                <c:pt idx="2" formatCode="0.00">
                  <c:v>17</c:v>
                </c:pt>
                <c:pt idx="3">
                  <c:v>-9999</c:v>
                </c:pt>
                <c:pt idx="4" formatCode="0.00">
                  <c:v>19.5</c:v>
                </c:pt>
                <c:pt idx="5">
                  <c:v>-9999</c:v>
                </c:pt>
                <c:pt idx="6" formatCode="0.00">
                  <c:v>18.5</c:v>
                </c:pt>
                <c:pt idx="7">
                  <c:v>-9999</c:v>
                </c:pt>
                <c:pt idx="8" formatCode="0.00">
                  <c:v>17.5</c:v>
                </c:pt>
                <c:pt idx="9">
                  <c:v>-9999</c:v>
                </c:pt>
                <c:pt idx="10" formatCode="0.00">
                  <c:v>18.5</c:v>
                </c:pt>
                <c:pt idx="11">
                  <c:v>-9999</c:v>
                </c:pt>
                <c:pt idx="12" formatCode="0.00">
                  <c:v>21.5</c:v>
                </c:pt>
                <c:pt idx="13">
                  <c:v>-9999</c:v>
                </c:pt>
                <c:pt idx="14" formatCode="0.00">
                  <c:v>21</c:v>
                </c:pt>
                <c:pt idx="15">
                  <c:v>-9999</c:v>
                </c:pt>
                <c:pt idx="16" formatCode="0.00">
                  <c:v>23.5</c:v>
                </c:pt>
                <c:pt idx="17">
                  <c:v>-9999</c:v>
                </c:pt>
                <c:pt idx="18" formatCode="0.00">
                  <c:v>21.5</c:v>
                </c:pt>
                <c:pt idx="19">
                  <c:v>-9999</c:v>
                </c:pt>
                <c:pt idx="20" formatCode="0.00">
                  <c:v>20.5</c:v>
                </c:pt>
                <c:pt idx="21">
                  <c:v>-9999</c:v>
                </c:pt>
                <c:pt idx="22" formatCode="0.00">
                  <c:v>23.5</c:v>
                </c:pt>
                <c:pt idx="23">
                  <c:v>-9999</c:v>
                </c:pt>
                <c:pt idx="24" formatCode="0.00">
                  <c:v>21.5</c:v>
                </c:pt>
                <c:pt idx="25">
                  <c:v>-9999</c:v>
                </c:pt>
                <c:pt idx="26" formatCode="0.00">
                  <c:v>20.5</c:v>
                </c:pt>
                <c:pt idx="27">
                  <c:v>-9999</c:v>
                </c:pt>
                <c:pt idx="28" formatCode="0.00">
                  <c:v>19.5</c:v>
                </c:pt>
                <c:pt idx="29">
                  <c:v>-9999</c:v>
                </c:pt>
                <c:pt idx="30" formatCode="0.00">
                  <c:v>21.5</c:v>
                </c:pt>
                <c:pt idx="31">
                  <c:v>-9999</c:v>
                </c:pt>
                <c:pt idx="32" formatCode="0.00">
                  <c:v>21.5</c:v>
                </c:pt>
                <c:pt idx="33">
                  <c:v>-9999</c:v>
                </c:pt>
                <c:pt idx="34" formatCode="0.00">
                  <c:v>17.5</c:v>
                </c:pt>
                <c:pt idx="35">
                  <c:v>-9999</c:v>
                </c:pt>
                <c:pt idx="36" formatCode="0.00">
                  <c:v>21</c:v>
                </c:pt>
                <c:pt idx="37">
                  <c:v>-9999</c:v>
                </c:pt>
                <c:pt idx="38" formatCode="0.00">
                  <c:v>22</c:v>
                </c:pt>
                <c:pt idx="39">
                  <c:v>-9999</c:v>
                </c:pt>
                <c:pt idx="40" formatCode="0.00">
                  <c:v>23.5</c:v>
                </c:pt>
                <c:pt idx="41">
                  <c:v>-9999</c:v>
                </c:pt>
                <c:pt idx="42" formatCode="0.00">
                  <c:v>22.5</c:v>
                </c:pt>
                <c:pt idx="43">
                  <c:v>-9999</c:v>
                </c:pt>
                <c:pt idx="44" formatCode="0.00">
                  <c:v>20.5</c:v>
                </c:pt>
                <c:pt idx="45">
                  <c:v>-9999</c:v>
                </c:pt>
                <c:pt idx="46" formatCode="0.00">
                  <c:v>19</c:v>
                </c:pt>
                <c:pt idx="47">
                  <c:v>-9999</c:v>
                </c:pt>
                <c:pt idx="48" formatCode="0.00">
                  <c:v>21.5</c:v>
                </c:pt>
                <c:pt idx="49">
                  <c:v>-9999</c:v>
                </c:pt>
                <c:pt idx="50" formatCode="0.00">
                  <c:v>23.5</c:v>
                </c:pt>
                <c:pt idx="51">
                  <c:v>-9999</c:v>
                </c:pt>
                <c:pt idx="52" formatCode="0.00">
                  <c:v>17.5</c:v>
                </c:pt>
                <c:pt idx="53">
                  <c:v>-9999</c:v>
                </c:pt>
                <c:pt idx="54" formatCode="0.00">
                  <c:v>21.5</c:v>
                </c:pt>
                <c:pt idx="55">
                  <c:v>-9999</c:v>
                </c:pt>
                <c:pt idx="56" formatCode="0.00">
                  <c:v>21.5</c:v>
                </c:pt>
                <c:pt idx="57">
                  <c:v>-9999</c:v>
                </c:pt>
                <c:pt idx="58" formatCode="0.00">
                  <c:v>20</c:v>
                </c:pt>
              </c:numCache>
            </c:numRef>
          </c:xVal>
          <c:yVal>
            <c:numRef>
              <c:f>MegaTable!$IW$2:$IW$61</c:f>
              <c:numCache>
                <c:formatCode>General</c:formatCode>
                <c:ptCount val="60"/>
                <c:pt idx="0">
                  <c:v>13.470991686363703</c:v>
                </c:pt>
                <c:pt idx="1">
                  <c:v>14.221420618181803</c:v>
                </c:pt>
                <c:pt idx="2">
                  <c:v>13.0196059863637</c:v>
                </c:pt>
                <c:pt idx="3">
                  <c:v>13.571527618181797</c:v>
                </c:pt>
                <c:pt idx="4">
                  <c:v>13.147444354651199</c:v>
                </c:pt>
                <c:pt idx="5">
                  <c:v>13.691043227678598</c:v>
                </c:pt>
                <c:pt idx="6">
                  <c:v>13.950471149122798</c:v>
                </c:pt>
                <c:pt idx="7">
                  <c:v>13.831621915094303</c:v>
                </c:pt>
                <c:pt idx="8">
                  <c:v>13.732536250000003</c:v>
                </c:pt>
                <c:pt idx="9">
                  <c:v>15.343527941176397</c:v>
                </c:pt>
                <c:pt idx="10">
                  <c:v>12.365878572727198</c:v>
                </c:pt>
                <c:pt idx="11">
                  <c:v>14.490798683962197</c:v>
                </c:pt>
                <c:pt idx="12">
                  <c:v>16.0772045324074</c:v>
                </c:pt>
                <c:pt idx="13">
                  <c:v>16.637614374999998</c:v>
                </c:pt>
                <c:pt idx="14">
                  <c:v>15.650702634259197</c:v>
                </c:pt>
                <c:pt idx="15">
                  <c:v>16.100054208333397</c:v>
                </c:pt>
                <c:pt idx="16">
                  <c:v>15.126753518518498</c:v>
                </c:pt>
                <c:pt idx="17">
                  <c:v>16.196265157407403</c:v>
                </c:pt>
                <c:pt idx="18">
                  <c:v>13.5947681160714</c:v>
                </c:pt>
                <c:pt idx="19">
                  <c:v>12.319615509259194</c:v>
                </c:pt>
                <c:pt idx="20">
                  <c:v>12.490060499999998</c:v>
                </c:pt>
                <c:pt idx="21">
                  <c:v>16.491064663636401</c:v>
                </c:pt>
                <c:pt idx="22">
                  <c:v>18.188620113207499</c:v>
                </c:pt>
                <c:pt idx="23">
                  <c:v>17.829431125000099</c:v>
                </c:pt>
                <c:pt idx="24">
                  <c:v>15.134947643518501</c:v>
                </c:pt>
                <c:pt idx="25">
                  <c:v>15.6497320657895</c:v>
                </c:pt>
                <c:pt idx="26">
                  <c:v>12.446711131578994</c:v>
                </c:pt>
                <c:pt idx="27">
                  <c:v>14.419321584821503</c:v>
                </c:pt>
                <c:pt idx="28" formatCode="0">
                  <c:v>-9999</c:v>
                </c:pt>
                <c:pt idx="29">
                  <c:v>15.3580283055556</c:v>
                </c:pt>
                <c:pt idx="30">
                  <c:v>16.615634325471703</c:v>
                </c:pt>
                <c:pt idx="31">
                  <c:v>17.704953592592602</c:v>
                </c:pt>
                <c:pt idx="32">
                  <c:v>16.274905699073997</c:v>
                </c:pt>
                <c:pt idx="33">
                  <c:v>16.141537604545398</c:v>
                </c:pt>
                <c:pt idx="34">
                  <c:v>14.834921904545503</c:v>
                </c:pt>
                <c:pt idx="35">
                  <c:v>13.865252477272797</c:v>
                </c:pt>
                <c:pt idx="36">
                  <c:v>14.5014514583333</c:v>
                </c:pt>
                <c:pt idx="37">
                  <c:v>15.3600356909091</c:v>
                </c:pt>
                <c:pt idx="38">
                  <c:v>16.419482810185201</c:v>
                </c:pt>
                <c:pt idx="39">
                  <c:v>17.776688218750003</c:v>
                </c:pt>
                <c:pt idx="40">
                  <c:v>16.337885013636402</c:v>
                </c:pt>
                <c:pt idx="41">
                  <c:v>16.629640490740698</c:v>
                </c:pt>
                <c:pt idx="42">
                  <c:v>15.470902143518501</c:v>
                </c:pt>
                <c:pt idx="43">
                  <c:v>14.4144519166666</c:v>
                </c:pt>
                <c:pt idx="44">
                  <c:v>12.6555028254717</c:v>
                </c:pt>
                <c:pt idx="45">
                  <c:v>17.614869294642901</c:v>
                </c:pt>
                <c:pt idx="46">
                  <c:v>16.3269783409091</c:v>
                </c:pt>
                <c:pt idx="47">
                  <c:v>16.339805633928599</c:v>
                </c:pt>
                <c:pt idx="48">
                  <c:v>15.161361258928501</c:v>
                </c:pt>
                <c:pt idx="49">
                  <c:v>17.138959700000001</c:v>
                </c:pt>
                <c:pt idx="50">
                  <c:v>15.445034792452802</c:v>
                </c:pt>
                <c:pt idx="51">
                  <c:v>13.265033527272699</c:v>
                </c:pt>
                <c:pt idx="52">
                  <c:v>14.756604254545401</c:v>
                </c:pt>
                <c:pt idx="53">
                  <c:v>17.588116290178597</c:v>
                </c:pt>
                <c:pt idx="54">
                  <c:v>16.929235870689702</c:v>
                </c:pt>
                <c:pt idx="55">
                  <c:v>16.607683433035703</c:v>
                </c:pt>
                <c:pt idx="56">
                  <c:v>15.458033833333303</c:v>
                </c:pt>
                <c:pt idx="57">
                  <c:v>15.735331301886802</c:v>
                </c:pt>
                <c:pt idx="58">
                  <c:v>13.9943779318182</c:v>
                </c:pt>
                <c:pt idx="59">
                  <c:v>13.380255690909102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DA-4337-AE49-B6FB0EDA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619536"/>
        <c:axId val="405616400"/>
      </c:scatterChart>
      <c:valAx>
        <c:axId val="405619536"/>
        <c:scaling>
          <c:orientation val="minMax"/>
          <c:min val="1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616400"/>
        <c:crosses val="autoZero"/>
        <c:crossBetween val="midCat"/>
        <c:majorUnit val="1"/>
      </c:valAx>
      <c:valAx>
        <c:axId val="405616400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619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Lint_ac - control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MegaTable!$GZ$1</c:f>
              <c:strCache>
                <c:ptCount val="1"/>
                <c:pt idx="0">
                  <c:v>Lint_ac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MegaTable!$HH$2:$HH$61</c:f>
              <c:numCache>
                <c:formatCode>General</c:formatCode>
                <c:ptCount val="60"/>
                <c:pt idx="0">
                  <c:v>1786.9050129198972</c:v>
                </c:pt>
                <c:pt idx="1">
                  <c:v>1701.8685823754772</c:v>
                </c:pt>
                <c:pt idx="2">
                  <c:v>1716.5586481113319</c:v>
                </c:pt>
                <c:pt idx="3">
                  <c:v>1607.0142592592588</c:v>
                </c:pt>
                <c:pt idx="4">
                  <c:v>1090.8107142857136</c:v>
                </c:pt>
                <c:pt idx="5">
                  <c:v>998.08918269230765</c:v>
                </c:pt>
                <c:pt idx="6">
                  <c:v>1065.7453598484851</c:v>
                </c:pt>
                <c:pt idx="7">
                  <c:v>881.50545454545443</c:v>
                </c:pt>
                <c:pt idx="8">
                  <c:v>662.29366576819461</c:v>
                </c:pt>
                <c:pt idx="9">
                  <c:v>745.72427536231874</c:v>
                </c:pt>
                <c:pt idx="10">
                  <c:v>649.80219780219602</c:v>
                </c:pt>
                <c:pt idx="11">
                  <c:v>740.12745327102812</c:v>
                </c:pt>
                <c:pt idx="12">
                  <c:v>1528.8567060085836</c:v>
                </c:pt>
                <c:pt idx="13">
                  <c:v>1509.5689824945293</c:v>
                </c:pt>
                <c:pt idx="14">
                  <c:v>1687.0151187904969</c:v>
                </c:pt>
                <c:pt idx="15">
                  <c:v>1658.8822869955156</c:v>
                </c:pt>
                <c:pt idx="16">
                  <c:v>1091.8822104018911</c:v>
                </c:pt>
                <c:pt idx="17">
                  <c:v>1186.0031839128608</c:v>
                </c:pt>
                <c:pt idx="18">
                  <c:v>1084.5807308970102</c:v>
                </c:pt>
                <c:pt idx="19">
                  <c:v>1249.100074794314</c:v>
                </c:pt>
                <c:pt idx="20">
                  <c:v>557.81178571428745</c:v>
                </c:pt>
                <c:pt idx="21">
                  <c:v>571.0196669588064</c:v>
                </c:pt>
                <c:pt idx="22">
                  <c:v>669.09446064140116</c:v>
                </c:pt>
                <c:pt idx="23">
                  <c:v>651.91817413355921</c:v>
                </c:pt>
                <c:pt idx="24" formatCode="0">
                  <c:v>-9999</c:v>
                </c:pt>
                <c:pt idx="25">
                  <c:v>1542.6011929615258</c:v>
                </c:pt>
                <c:pt idx="26">
                  <c:v>1066.3543352601166</c:v>
                </c:pt>
                <c:pt idx="27">
                  <c:v>1523.2249999999997</c:v>
                </c:pt>
                <c:pt idx="28">
                  <c:v>1474.9224220623503</c:v>
                </c:pt>
                <c:pt idx="29">
                  <c:v>1250.9208646616542</c:v>
                </c:pt>
                <c:pt idx="30">
                  <c:v>1606.1353846153847</c:v>
                </c:pt>
                <c:pt idx="31">
                  <c:v>1807.4528301886783</c:v>
                </c:pt>
                <c:pt idx="32">
                  <c:v>1540.6909090909091</c:v>
                </c:pt>
                <c:pt idx="33">
                  <c:v>1301.6417142857156</c:v>
                </c:pt>
                <c:pt idx="34">
                  <c:v>1121.1039285714292</c:v>
                </c:pt>
                <c:pt idx="35">
                  <c:v>1219.1164021164025</c:v>
                </c:pt>
                <c:pt idx="36">
                  <c:v>767.00548837209112</c:v>
                </c:pt>
                <c:pt idx="37">
                  <c:v>845.08116883117054</c:v>
                </c:pt>
                <c:pt idx="38">
                  <c:v>815.21694214876027</c:v>
                </c:pt>
                <c:pt idx="39">
                  <c:v>873.6648767605634</c:v>
                </c:pt>
                <c:pt idx="40">
                  <c:v>939.60955173858292</c:v>
                </c:pt>
                <c:pt idx="41">
                  <c:v>1071.2870172173091</c:v>
                </c:pt>
                <c:pt idx="42">
                  <c:v>968.87777777777808</c:v>
                </c:pt>
                <c:pt idx="43">
                  <c:v>798.15500000000009</c:v>
                </c:pt>
                <c:pt idx="44">
                  <c:v>1569.5583999999999</c:v>
                </c:pt>
                <c:pt idx="45">
                  <c:v>1567.6263269639082</c:v>
                </c:pt>
                <c:pt idx="46">
                  <c:v>1700.9942652329753</c:v>
                </c:pt>
                <c:pt idx="47">
                  <c:v>1776.9032530629506</c:v>
                </c:pt>
                <c:pt idx="48">
                  <c:v>1067.0290492957747</c:v>
                </c:pt>
                <c:pt idx="49">
                  <c:v>926.14457831325285</c:v>
                </c:pt>
                <c:pt idx="50">
                  <c:v>844.37080291970801</c:v>
                </c:pt>
                <c:pt idx="51">
                  <c:v>716.79298642533934</c:v>
                </c:pt>
                <c:pt idx="52">
                  <c:v>1373.6768072289155</c:v>
                </c:pt>
                <c:pt idx="53">
                  <c:v>1503.0124087591239</c:v>
                </c:pt>
                <c:pt idx="54">
                  <c:v>1405.1304347826085</c:v>
                </c:pt>
                <c:pt idx="55">
                  <c:v>1566.1241523213359</c:v>
                </c:pt>
                <c:pt idx="56" formatCode="0">
                  <c:v>-9999</c:v>
                </c:pt>
                <c:pt idx="57">
                  <c:v>1755.2524271844659</c:v>
                </c:pt>
                <c:pt idx="58">
                  <c:v>1647.1890999174245</c:v>
                </c:pt>
                <c:pt idx="59">
                  <c:v>1503.3376093294441</c:v>
                </c:pt>
              </c:numCache>
            </c:numRef>
          </c:xVal>
          <c:yVal>
            <c:numRef>
              <c:f>MegaTable!$GZ$2:$GZ$18862</c:f>
              <c:numCache>
                <c:formatCode>General</c:formatCode>
                <c:ptCount val="18861"/>
                <c:pt idx="0">
                  <c:v>1229.2612241634613</c:v>
                </c:pt>
                <c:pt idx="1">
                  <c:v>1319.2071673949345</c:v>
                </c:pt>
                <c:pt idx="2">
                  <c:v>1469.1170727807223</c:v>
                </c:pt>
                <c:pt idx="3">
                  <c:v>1379.1711295492496</c:v>
                </c:pt>
                <c:pt idx="4">
                  <c:v>854.48646069899144</c:v>
                </c:pt>
                <c:pt idx="5">
                  <c:v>854.48646069899155</c:v>
                </c:pt>
                <c:pt idx="6">
                  <c:v>734.55853639036116</c:v>
                </c:pt>
                <c:pt idx="7">
                  <c:v>869.47745123757034</c:v>
                </c:pt>
                <c:pt idx="8">
                  <c:v>614.63061208173076</c:v>
                </c:pt>
                <c:pt idx="9">
                  <c:v>584.64863100457308</c:v>
                </c:pt>
                <c:pt idx="10">
                  <c:v>524.68466885025794</c:v>
                </c:pt>
                <c:pt idx="11">
                  <c:v>644.61259315888833</c:v>
                </c:pt>
                <c:pt idx="12">
                  <c:v>1334.1981579335131</c:v>
                </c:pt>
                <c:pt idx="13">
                  <c:v>1304.2161768563556</c:v>
                </c:pt>
                <c:pt idx="14">
                  <c:v>1319.2071673949342</c:v>
                </c:pt>
                <c:pt idx="15">
                  <c:v>1259.2432052406191</c:v>
                </c:pt>
                <c:pt idx="16">
                  <c:v>1004.3963660847797</c:v>
                </c:pt>
                <c:pt idx="17">
                  <c:v>1019.3873566233584</c:v>
                </c:pt>
                <c:pt idx="18">
                  <c:v>869.47745123757034</c:v>
                </c:pt>
                <c:pt idx="19">
                  <c:v>1139.3152809319886</c:v>
                </c:pt>
                <c:pt idx="20">
                  <c:v>464.72070669594268</c:v>
                </c:pt>
                <c:pt idx="21">
                  <c:v>479.71169723452158</c:v>
                </c:pt>
                <c:pt idx="22">
                  <c:v>584.64863100457319</c:v>
                </c:pt>
                <c:pt idx="23">
                  <c:v>479.71169723452158</c:v>
                </c:pt>
                <c:pt idx="24">
                  <c:v>1574.0540065507739</c:v>
                </c:pt>
                <c:pt idx="25">
                  <c:v>1334.1981579335131</c:v>
                </c:pt>
                <c:pt idx="26">
                  <c:v>944.43240393046426</c:v>
                </c:pt>
                <c:pt idx="27">
                  <c:v>1304.2161768563553</c:v>
                </c:pt>
                <c:pt idx="28">
                  <c:v>1184.2882525477253</c:v>
                </c:pt>
                <c:pt idx="29">
                  <c:v>1094.3423093162523</c:v>
                </c:pt>
                <c:pt idx="30">
                  <c:v>1259.2432052406191</c:v>
                </c:pt>
                <c:pt idx="31">
                  <c:v>1529.0810349350375</c:v>
                </c:pt>
                <c:pt idx="32">
                  <c:v>1304.2161768563556</c:v>
                </c:pt>
                <c:pt idx="33">
                  <c:v>1169.2972620091464</c:v>
                </c:pt>
                <c:pt idx="34">
                  <c:v>929.44141339188548</c:v>
                </c:pt>
                <c:pt idx="35">
                  <c:v>1004.3963660847796</c:v>
                </c:pt>
                <c:pt idx="36">
                  <c:v>640.11529599731466</c:v>
                </c:pt>
                <c:pt idx="37">
                  <c:v>749.54952692893994</c:v>
                </c:pt>
                <c:pt idx="38">
                  <c:v>704.57655531320358</c:v>
                </c:pt>
                <c:pt idx="39">
                  <c:v>794.52249854467652</c:v>
                </c:pt>
                <c:pt idx="40">
                  <c:v>899.45943231472779</c:v>
                </c:pt>
                <c:pt idx="41">
                  <c:v>854.48646069899144</c:v>
                </c:pt>
                <c:pt idx="42">
                  <c:v>839.49547016041288</c:v>
                </c:pt>
                <c:pt idx="43">
                  <c:v>689.5855647746248</c:v>
                </c:pt>
                <c:pt idx="44">
                  <c:v>1094.3423093162521</c:v>
                </c:pt>
                <c:pt idx="45">
                  <c:v>1349.189148472092</c:v>
                </c:pt>
                <c:pt idx="46">
                  <c:v>1379.1711295492494</c:v>
                </c:pt>
                <c:pt idx="47">
                  <c:v>1499.0990538578799</c:v>
                </c:pt>
                <c:pt idx="48">
                  <c:v>824.50447962183409</c:v>
                </c:pt>
                <c:pt idx="49">
                  <c:v>749.54952692893994</c:v>
                </c:pt>
                <c:pt idx="50">
                  <c:v>809.51348908325519</c:v>
                </c:pt>
                <c:pt idx="51">
                  <c:v>674.5945742360459</c:v>
                </c:pt>
                <c:pt idx="52">
                  <c:v>1019.3873566233584</c:v>
                </c:pt>
                <c:pt idx="53">
                  <c:v>1259.2432052406191</c:v>
                </c:pt>
                <c:pt idx="54">
                  <c:v>1199.2792430863039</c:v>
                </c:pt>
                <c:pt idx="55">
                  <c:v>1289.2251863177767</c:v>
                </c:pt>
                <c:pt idx="56">
                  <c:v>1693.9819308594044</c:v>
                </c:pt>
                <c:pt idx="57">
                  <c:v>1499.0990538578799</c:v>
                </c:pt>
                <c:pt idx="58">
                  <c:v>1529.0810349350375</c:v>
                </c:pt>
                <c:pt idx="59">
                  <c:v>1319.2071673949342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F0-4009-83A2-FD89AC12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549608"/>
        <c:axId val="405619928"/>
      </c:scatterChart>
      <c:valAx>
        <c:axId val="484549608"/>
        <c:scaling>
          <c:orientation val="minMax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619928"/>
        <c:crosses val="autoZero"/>
        <c:crossBetween val="midCat"/>
      </c:valAx>
      <c:valAx>
        <c:axId val="405619928"/>
        <c:scaling>
          <c:orientation val="minMax"/>
          <c:max val="16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549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DOY 144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632443458374161E-2"/>
          <c:y val="2.5905999539523859E-2"/>
          <c:w val="0.87728352332187365"/>
          <c:h val="0.8597398262060568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MegaTable!$IG$2:$IG$61</c:f>
              <c:numCache>
                <c:formatCode>General</c:formatCode>
                <c:ptCount val="60"/>
                <c:pt idx="0">
                  <c:v>0.27349491178899099</c:v>
                </c:pt>
                <c:pt idx="1">
                  <c:v>0.261171906770642</c:v>
                </c:pt>
                <c:pt idx="2">
                  <c:v>0.25898883546788998</c:v>
                </c:pt>
                <c:pt idx="3">
                  <c:v>0.26009701826267301</c:v>
                </c:pt>
                <c:pt idx="4">
                  <c:v>0.25847682437869801</c:v>
                </c:pt>
                <c:pt idx="5">
                  <c:v>0.25106588616363601</c:v>
                </c:pt>
                <c:pt idx="6">
                  <c:v>0.25463878402654899</c:v>
                </c:pt>
                <c:pt idx="7">
                  <c:v>0.25011221576554998</c:v>
                </c:pt>
                <c:pt idx="8">
                  <c:v>0.25567338340092199</c:v>
                </c:pt>
                <c:pt idx="9">
                  <c:v>0.26652879286567199</c:v>
                </c:pt>
                <c:pt idx="10">
                  <c:v>0.271554069050228</c:v>
                </c:pt>
                <c:pt idx="11">
                  <c:v>0.26213171281249997</c:v>
                </c:pt>
                <c:pt idx="12">
                  <c:v>0.27285145849532699</c:v>
                </c:pt>
                <c:pt idx="13">
                  <c:v>0.27493494000469498</c:v>
                </c:pt>
                <c:pt idx="14">
                  <c:v>0.27841426685513998</c:v>
                </c:pt>
                <c:pt idx="15">
                  <c:v>0.27478813685446002</c:v>
                </c:pt>
                <c:pt idx="16">
                  <c:v>0.27320901203286402</c:v>
                </c:pt>
                <c:pt idx="17">
                  <c:v>0.27941183330985903</c:v>
                </c:pt>
                <c:pt idx="18">
                  <c:v>0.26455472403603603</c:v>
                </c:pt>
                <c:pt idx="19">
                  <c:v>0.255771272117925</c:v>
                </c:pt>
                <c:pt idx="20">
                  <c:v>0.28088397175909102</c:v>
                </c:pt>
                <c:pt idx="21">
                  <c:v>0.27445357143778798</c:v>
                </c:pt>
                <c:pt idx="22">
                  <c:v>0.29263125458373201</c:v>
                </c:pt>
                <c:pt idx="23">
                  <c:v>0.28978729219626198</c:v>
                </c:pt>
                <c:pt idx="24">
                  <c:v>0.288049149878505</c:v>
                </c:pt>
                <c:pt idx="25">
                  <c:v>0.27920410516517902</c:v>
                </c:pt>
                <c:pt idx="26">
                  <c:v>0.25975687616814203</c:v>
                </c:pt>
                <c:pt idx="27">
                  <c:v>0.266789229190045</c:v>
                </c:pt>
                <c:pt idx="28">
                  <c:v>0.245638374239316</c:v>
                </c:pt>
                <c:pt idx="29">
                  <c:v>0.26571738010280399</c:v>
                </c:pt>
                <c:pt idx="30">
                  <c:v>0.281026998504808</c:v>
                </c:pt>
                <c:pt idx="31">
                  <c:v>0.28933815231924898</c:v>
                </c:pt>
                <c:pt idx="32">
                  <c:v>0.27703887487441903</c:v>
                </c:pt>
                <c:pt idx="33">
                  <c:v>0.28199594796774202</c:v>
                </c:pt>
                <c:pt idx="34">
                  <c:v>0.25877632970967701</c:v>
                </c:pt>
                <c:pt idx="35">
                  <c:v>0.24687679614746599</c:v>
                </c:pt>
                <c:pt idx="36">
                  <c:v>0.265051755457547</c:v>
                </c:pt>
                <c:pt idx="37">
                  <c:v>0.26541848003755902</c:v>
                </c:pt>
                <c:pt idx="38">
                  <c:v>0.27207878598122098</c:v>
                </c:pt>
                <c:pt idx="39">
                  <c:v>0.280006639180995</c:v>
                </c:pt>
                <c:pt idx="40">
                  <c:v>0.28226025440740798</c:v>
                </c:pt>
                <c:pt idx="41">
                  <c:v>0.27096018156542001</c:v>
                </c:pt>
                <c:pt idx="42">
                  <c:v>0.27236721534741798</c:v>
                </c:pt>
                <c:pt idx="43">
                  <c:v>0.26083774769483598</c:v>
                </c:pt>
                <c:pt idx="44">
                  <c:v>0.25131615652358502</c:v>
                </c:pt>
                <c:pt idx="45">
                  <c:v>0.27051795002262402</c:v>
                </c:pt>
                <c:pt idx="46">
                  <c:v>0.26861236433486202</c:v>
                </c:pt>
                <c:pt idx="47">
                  <c:v>0.26935870219004499</c:v>
                </c:pt>
                <c:pt idx="48">
                  <c:v>0.281664590804444</c:v>
                </c:pt>
                <c:pt idx="49">
                  <c:v>0.296777135423963</c:v>
                </c:pt>
                <c:pt idx="50">
                  <c:v>0.27150694094285699</c:v>
                </c:pt>
                <c:pt idx="51">
                  <c:v>0.24270823730414701</c:v>
                </c:pt>
                <c:pt idx="52">
                  <c:v>0.25968002438709697</c:v>
                </c:pt>
                <c:pt idx="53">
                  <c:v>0.28677643912669698</c:v>
                </c:pt>
                <c:pt idx="54">
                  <c:v>0.29813202055458499</c:v>
                </c:pt>
                <c:pt idx="55">
                  <c:v>0.28573646214349802</c:v>
                </c:pt>
                <c:pt idx="56">
                  <c:v>0.27750166780188701</c:v>
                </c:pt>
                <c:pt idx="57">
                  <c:v>0.26753235240191398</c:v>
                </c:pt>
                <c:pt idx="58">
                  <c:v>0.26524303041588798</c:v>
                </c:pt>
                <c:pt idx="59">
                  <c:v>0.247542729695853</c:v>
                </c:pt>
              </c:numCache>
            </c:numRef>
          </c:xVal>
          <c:yVal>
            <c:numRef>
              <c:f>MegaTable!$IW$2:$IW$61</c:f>
              <c:numCache>
                <c:formatCode>General</c:formatCode>
                <c:ptCount val="60"/>
                <c:pt idx="0">
                  <c:v>13.470991686363703</c:v>
                </c:pt>
                <c:pt idx="1">
                  <c:v>14.221420618181803</c:v>
                </c:pt>
                <c:pt idx="2">
                  <c:v>13.0196059863637</c:v>
                </c:pt>
                <c:pt idx="3">
                  <c:v>13.571527618181797</c:v>
                </c:pt>
                <c:pt idx="4">
                  <c:v>13.147444354651199</c:v>
                </c:pt>
                <c:pt idx="5">
                  <c:v>13.691043227678598</c:v>
                </c:pt>
                <c:pt idx="6">
                  <c:v>13.950471149122798</c:v>
                </c:pt>
                <c:pt idx="7">
                  <c:v>13.831621915094303</c:v>
                </c:pt>
                <c:pt idx="8">
                  <c:v>13.732536250000003</c:v>
                </c:pt>
                <c:pt idx="9">
                  <c:v>15.343527941176397</c:v>
                </c:pt>
                <c:pt idx="10">
                  <c:v>12.365878572727198</c:v>
                </c:pt>
                <c:pt idx="11">
                  <c:v>14.490798683962197</c:v>
                </c:pt>
                <c:pt idx="12">
                  <c:v>16.0772045324074</c:v>
                </c:pt>
                <c:pt idx="13">
                  <c:v>16.637614374999998</c:v>
                </c:pt>
                <c:pt idx="14">
                  <c:v>15.650702634259197</c:v>
                </c:pt>
                <c:pt idx="15">
                  <c:v>16.100054208333397</c:v>
                </c:pt>
                <c:pt idx="16">
                  <c:v>15.126753518518498</c:v>
                </c:pt>
                <c:pt idx="17">
                  <c:v>16.196265157407403</c:v>
                </c:pt>
                <c:pt idx="18">
                  <c:v>13.5947681160714</c:v>
                </c:pt>
                <c:pt idx="19">
                  <c:v>12.319615509259194</c:v>
                </c:pt>
                <c:pt idx="20">
                  <c:v>12.490060499999998</c:v>
                </c:pt>
                <c:pt idx="21">
                  <c:v>16.491064663636401</c:v>
                </c:pt>
                <c:pt idx="22">
                  <c:v>18.188620113207499</c:v>
                </c:pt>
                <c:pt idx="23">
                  <c:v>17.829431125000099</c:v>
                </c:pt>
                <c:pt idx="24">
                  <c:v>15.134947643518501</c:v>
                </c:pt>
                <c:pt idx="25">
                  <c:v>15.6497320657895</c:v>
                </c:pt>
                <c:pt idx="26">
                  <c:v>12.446711131578994</c:v>
                </c:pt>
                <c:pt idx="27">
                  <c:v>14.419321584821503</c:v>
                </c:pt>
                <c:pt idx="28" formatCode="0">
                  <c:v>-9999</c:v>
                </c:pt>
                <c:pt idx="29">
                  <c:v>15.3580283055556</c:v>
                </c:pt>
                <c:pt idx="30">
                  <c:v>16.615634325471703</c:v>
                </c:pt>
                <c:pt idx="31">
                  <c:v>17.704953592592602</c:v>
                </c:pt>
                <c:pt idx="32">
                  <c:v>16.274905699073997</c:v>
                </c:pt>
                <c:pt idx="33">
                  <c:v>16.141537604545398</c:v>
                </c:pt>
                <c:pt idx="34">
                  <c:v>14.834921904545503</c:v>
                </c:pt>
                <c:pt idx="35">
                  <c:v>13.865252477272797</c:v>
                </c:pt>
                <c:pt idx="36">
                  <c:v>14.5014514583333</c:v>
                </c:pt>
                <c:pt idx="37">
                  <c:v>15.3600356909091</c:v>
                </c:pt>
                <c:pt idx="38">
                  <c:v>16.419482810185201</c:v>
                </c:pt>
                <c:pt idx="39">
                  <c:v>17.776688218750003</c:v>
                </c:pt>
                <c:pt idx="40">
                  <c:v>16.337885013636402</c:v>
                </c:pt>
                <c:pt idx="41">
                  <c:v>16.629640490740698</c:v>
                </c:pt>
                <c:pt idx="42">
                  <c:v>15.470902143518501</c:v>
                </c:pt>
                <c:pt idx="43">
                  <c:v>14.4144519166666</c:v>
                </c:pt>
                <c:pt idx="44">
                  <c:v>12.6555028254717</c:v>
                </c:pt>
                <c:pt idx="45">
                  <c:v>17.614869294642901</c:v>
                </c:pt>
                <c:pt idx="46">
                  <c:v>16.3269783409091</c:v>
                </c:pt>
                <c:pt idx="47">
                  <c:v>16.339805633928599</c:v>
                </c:pt>
                <c:pt idx="48">
                  <c:v>15.161361258928501</c:v>
                </c:pt>
                <c:pt idx="49">
                  <c:v>17.138959700000001</c:v>
                </c:pt>
                <c:pt idx="50">
                  <c:v>15.445034792452802</c:v>
                </c:pt>
                <c:pt idx="51">
                  <c:v>13.265033527272699</c:v>
                </c:pt>
                <c:pt idx="52">
                  <c:v>14.756604254545401</c:v>
                </c:pt>
                <c:pt idx="53">
                  <c:v>17.588116290178597</c:v>
                </c:pt>
                <c:pt idx="54">
                  <c:v>16.929235870689702</c:v>
                </c:pt>
                <c:pt idx="55">
                  <c:v>16.607683433035703</c:v>
                </c:pt>
                <c:pt idx="56">
                  <c:v>15.458033833333303</c:v>
                </c:pt>
                <c:pt idx="57">
                  <c:v>15.735331301886802</c:v>
                </c:pt>
                <c:pt idx="58">
                  <c:v>13.9943779318182</c:v>
                </c:pt>
                <c:pt idx="59">
                  <c:v>13.380255690909102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53-4DC4-A69E-4D4A5D3DC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617968"/>
        <c:axId val="405620712"/>
      </c:scatterChart>
      <c:valAx>
        <c:axId val="405617968"/>
        <c:scaling>
          <c:orientation val="minMax"/>
          <c:max val="0.30000000000000004"/>
          <c:min val="0.2400000000000000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620712"/>
        <c:crosses val="autoZero"/>
        <c:crossBetween val="midCat"/>
        <c:majorUnit val="1.5000000000000003E-2"/>
      </c:valAx>
      <c:valAx>
        <c:axId val="405620712"/>
        <c:scaling>
          <c:orientation val="minMax"/>
          <c:max val="20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617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DOY 166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90866876012338E-2"/>
          <c:y val="2.5905999539523859E-2"/>
          <c:w val="0.87557997883464544"/>
          <c:h val="0.84761533344184903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MegaTable!$EG$2:$EG$60</c:f>
              <c:numCache>
                <c:formatCode>0</c:formatCode>
                <c:ptCount val="59"/>
                <c:pt idx="0" formatCode="0.00">
                  <c:v>53</c:v>
                </c:pt>
                <c:pt idx="1">
                  <c:v>-9999</c:v>
                </c:pt>
                <c:pt idx="2" formatCode="0.00">
                  <c:v>50</c:v>
                </c:pt>
                <c:pt idx="3">
                  <c:v>-9999</c:v>
                </c:pt>
                <c:pt idx="4" formatCode="0.00">
                  <c:v>43.5</c:v>
                </c:pt>
                <c:pt idx="5">
                  <c:v>-9999</c:v>
                </c:pt>
                <c:pt idx="6" formatCode="0.00">
                  <c:v>42</c:v>
                </c:pt>
                <c:pt idx="7">
                  <c:v>-9999</c:v>
                </c:pt>
                <c:pt idx="8" formatCode="0.00">
                  <c:v>40.5</c:v>
                </c:pt>
                <c:pt idx="9">
                  <c:v>-9999</c:v>
                </c:pt>
                <c:pt idx="10" formatCode="0.00">
                  <c:v>43.5</c:v>
                </c:pt>
                <c:pt idx="11">
                  <c:v>-9999</c:v>
                </c:pt>
                <c:pt idx="12" formatCode="0.00">
                  <c:v>46.5</c:v>
                </c:pt>
                <c:pt idx="13">
                  <c:v>-9999</c:v>
                </c:pt>
                <c:pt idx="14" formatCode="0.00">
                  <c:v>52</c:v>
                </c:pt>
                <c:pt idx="15">
                  <c:v>-9999</c:v>
                </c:pt>
                <c:pt idx="16" formatCode="0.00">
                  <c:v>51</c:v>
                </c:pt>
                <c:pt idx="17">
                  <c:v>-9999</c:v>
                </c:pt>
                <c:pt idx="18" formatCode="0.00">
                  <c:v>54.5</c:v>
                </c:pt>
                <c:pt idx="19">
                  <c:v>-9999</c:v>
                </c:pt>
                <c:pt idx="20" formatCode="0.00">
                  <c:v>40.5</c:v>
                </c:pt>
                <c:pt idx="21">
                  <c:v>-9999</c:v>
                </c:pt>
                <c:pt idx="22" formatCode="0.00">
                  <c:v>47.5</c:v>
                </c:pt>
                <c:pt idx="23">
                  <c:v>-9999</c:v>
                </c:pt>
                <c:pt idx="24" formatCode="0.00">
                  <c:v>50.5</c:v>
                </c:pt>
                <c:pt idx="25">
                  <c:v>-9999</c:v>
                </c:pt>
                <c:pt idx="26" formatCode="0.00">
                  <c:v>46</c:v>
                </c:pt>
                <c:pt idx="27">
                  <c:v>-9999</c:v>
                </c:pt>
                <c:pt idx="28" formatCode="0.00">
                  <c:v>51</c:v>
                </c:pt>
                <c:pt idx="29">
                  <c:v>-9999</c:v>
                </c:pt>
                <c:pt idx="30" formatCode="0.00">
                  <c:v>59.5</c:v>
                </c:pt>
                <c:pt idx="31">
                  <c:v>-9999</c:v>
                </c:pt>
                <c:pt idx="32" formatCode="0.00">
                  <c:v>54.5</c:v>
                </c:pt>
                <c:pt idx="33">
                  <c:v>-9999</c:v>
                </c:pt>
                <c:pt idx="34" formatCode="0.00">
                  <c:v>53.5</c:v>
                </c:pt>
                <c:pt idx="35">
                  <c:v>-9999</c:v>
                </c:pt>
                <c:pt idx="36" formatCode="0.00">
                  <c:v>40</c:v>
                </c:pt>
                <c:pt idx="37">
                  <c:v>-9999</c:v>
                </c:pt>
                <c:pt idx="38" formatCode="0.00">
                  <c:v>45.5</c:v>
                </c:pt>
                <c:pt idx="39">
                  <c:v>-9999</c:v>
                </c:pt>
                <c:pt idx="40" formatCode="0.00">
                  <c:v>43</c:v>
                </c:pt>
                <c:pt idx="41">
                  <c:v>-9999</c:v>
                </c:pt>
                <c:pt idx="42" formatCode="0.00">
                  <c:v>48</c:v>
                </c:pt>
                <c:pt idx="43">
                  <c:v>-9999</c:v>
                </c:pt>
                <c:pt idx="44" formatCode="0.00">
                  <c:v>46.5</c:v>
                </c:pt>
                <c:pt idx="45">
                  <c:v>-9999</c:v>
                </c:pt>
                <c:pt idx="46" formatCode="0.00">
                  <c:v>54.5</c:v>
                </c:pt>
                <c:pt idx="47">
                  <c:v>-9999</c:v>
                </c:pt>
                <c:pt idx="48" formatCode="0.00">
                  <c:v>47</c:v>
                </c:pt>
                <c:pt idx="49">
                  <c:v>-9999</c:v>
                </c:pt>
                <c:pt idx="50" formatCode="0.00">
                  <c:v>46.5</c:v>
                </c:pt>
                <c:pt idx="51">
                  <c:v>-9999</c:v>
                </c:pt>
                <c:pt idx="52" formatCode="0.00">
                  <c:v>47.5</c:v>
                </c:pt>
                <c:pt idx="53">
                  <c:v>-9999</c:v>
                </c:pt>
                <c:pt idx="54" formatCode="0.00">
                  <c:v>54.5</c:v>
                </c:pt>
                <c:pt idx="55">
                  <c:v>-9999</c:v>
                </c:pt>
                <c:pt idx="56" formatCode="0.00">
                  <c:v>49.5</c:v>
                </c:pt>
                <c:pt idx="57">
                  <c:v>-9999</c:v>
                </c:pt>
                <c:pt idx="58" formatCode="0.00">
                  <c:v>54</c:v>
                </c:pt>
              </c:numCache>
            </c:numRef>
          </c:xVal>
          <c:yVal>
            <c:numRef>
              <c:f>MegaTable!$PY$2:$PY$61</c:f>
              <c:numCache>
                <c:formatCode>General</c:formatCode>
                <c:ptCount val="60"/>
                <c:pt idx="0">
                  <c:v>66.996891891891906</c:v>
                </c:pt>
                <c:pt idx="1">
                  <c:v>69.832159090909101</c:v>
                </c:pt>
                <c:pt idx="2">
                  <c:v>66.948977272727305</c:v>
                </c:pt>
                <c:pt idx="3">
                  <c:v>66.27523255813955</c:v>
                </c:pt>
                <c:pt idx="4">
                  <c:v>50.904358974358949</c:v>
                </c:pt>
                <c:pt idx="5">
                  <c:v>52.373461538461548</c:v>
                </c:pt>
                <c:pt idx="6">
                  <c:v>52.398875000000004</c:v>
                </c:pt>
                <c:pt idx="7">
                  <c:v>55.119864864864851</c:v>
                </c:pt>
                <c:pt idx="8">
                  <c:v>45.916527777777752</c:v>
                </c:pt>
                <c:pt idx="9">
                  <c:v>46.485813953488353</c:v>
                </c:pt>
                <c:pt idx="10">
                  <c:v>47.559069767441855</c:v>
                </c:pt>
                <c:pt idx="11">
                  <c:v>47.407558139534856</c:v>
                </c:pt>
                <c:pt idx="12">
                  <c:v>68.195232558139551</c:v>
                </c:pt>
                <c:pt idx="13">
                  <c:v>62.6139024390244</c:v>
                </c:pt>
                <c:pt idx="14">
                  <c:v>67.919871794871796</c:v>
                </c:pt>
                <c:pt idx="15">
                  <c:v>65.085810810810813</c:v>
                </c:pt>
                <c:pt idx="16">
                  <c:v>66.422619047619051</c:v>
                </c:pt>
                <c:pt idx="17">
                  <c:v>68.604268292682903</c:v>
                </c:pt>
                <c:pt idx="18">
                  <c:v>64.880238095238099</c:v>
                </c:pt>
                <c:pt idx="19">
                  <c:v>61.510697674418608</c:v>
                </c:pt>
                <c:pt idx="20">
                  <c:v>46.053000000000004</c:v>
                </c:pt>
                <c:pt idx="21">
                  <c:v>50.277555555555601</c:v>
                </c:pt>
                <c:pt idx="22">
                  <c:v>54.265111111111153</c:v>
                </c:pt>
                <c:pt idx="23">
                  <c:v>46.363260869565202</c:v>
                </c:pt>
                <c:pt idx="24">
                  <c:v>64.448400000000007</c:v>
                </c:pt>
                <c:pt idx="25">
                  <c:v>62.127254901960754</c:v>
                </c:pt>
                <c:pt idx="26">
                  <c:v>63.531800000000004</c:v>
                </c:pt>
                <c:pt idx="27">
                  <c:v>61.931428571428604</c:v>
                </c:pt>
                <c:pt idx="28">
                  <c:v>69.755333333333311</c:v>
                </c:pt>
                <c:pt idx="29">
                  <c:v>72.343333333333362</c:v>
                </c:pt>
                <c:pt idx="30">
                  <c:v>73.499875000000003</c:v>
                </c:pt>
                <c:pt idx="31">
                  <c:v>71.413499999999999</c:v>
                </c:pt>
                <c:pt idx="32">
                  <c:v>65.842906976744189</c:v>
                </c:pt>
                <c:pt idx="33">
                  <c:v>64.503717948717963</c:v>
                </c:pt>
                <c:pt idx="34">
                  <c:v>67.256410256410248</c:v>
                </c:pt>
                <c:pt idx="35">
                  <c:v>62.188333333333347</c:v>
                </c:pt>
                <c:pt idx="36">
                  <c:v>47.666973684210546</c:v>
                </c:pt>
                <c:pt idx="37">
                  <c:v>53.600394736842105</c:v>
                </c:pt>
                <c:pt idx="38">
                  <c:v>52.482763157894759</c:v>
                </c:pt>
                <c:pt idx="39">
                  <c:v>57.7579487179487</c:v>
                </c:pt>
                <c:pt idx="40">
                  <c:v>52.846710526315796</c:v>
                </c:pt>
                <c:pt idx="41">
                  <c:v>52.644605263157906</c:v>
                </c:pt>
                <c:pt idx="42">
                  <c:v>55.205526315789456</c:v>
                </c:pt>
                <c:pt idx="43">
                  <c:v>45.937368421052653</c:v>
                </c:pt>
                <c:pt idx="44">
                  <c:v>67.270744680851053</c:v>
                </c:pt>
                <c:pt idx="45">
                  <c:v>70.16372340425535</c:v>
                </c:pt>
                <c:pt idx="46">
                  <c:v>71.419270833333357</c:v>
                </c:pt>
                <c:pt idx="47">
                  <c:v>68.187261904761911</c:v>
                </c:pt>
                <c:pt idx="48">
                  <c:v>46.996071428571447</c:v>
                </c:pt>
                <c:pt idx="49">
                  <c:v>49.837777777777802</c:v>
                </c:pt>
                <c:pt idx="50">
                  <c:v>50.752777777777752</c:v>
                </c:pt>
                <c:pt idx="51">
                  <c:v>44.061388888888899</c:v>
                </c:pt>
                <c:pt idx="52">
                  <c:v>56.953472222222253</c:v>
                </c:pt>
                <c:pt idx="53">
                  <c:v>66.020694444444445</c:v>
                </c:pt>
                <c:pt idx="54">
                  <c:v>66.264285714285705</c:v>
                </c:pt>
                <c:pt idx="55">
                  <c:v>68.544166666666655</c:v>
                </c:pt>
                <c:pt idx="56">
                  <c:v>67.435138888888901</c:v>
                </c:pt>
                <c:pt idx="57">
                  <c:v>67.138285714285701</c:v>
                </c:pt>
                <c:pt idx="58">
                  <c:v>68.093472222222204</c:v>
                </c:pt>
                <c:pt idx="59">
                  <c:v>57.512500000000003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53-470C-8FFC-C47AECC47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619144"/>
        <c:axId val="405621104"/>
      </c:scatterChart>
      <c:valAx>
        <c:axId val="405619144"/>
        <c:scaling>
          <c:orientation val="minMax"/>
          <c:max val="60"/>
          <c:min val="3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621104"/>
        <c:crosses val="autoZero"/>
        <c:crossBetween val="midCat"/>
        <c:majorUnit val="5"/>
      </c:valAx>
      <c:valAx>
        <c:axId val="405621104"/>
        <c:scaling>
          <c:orientation val="minMax"/>
          <c:max val="75"/>
          <c:min val="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619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DOY 166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90866876012338E-2"/>
          <c:y val="2.5905999539523859E-2"/>
          <c:w val="0.86702509990423537"/>
          <c:h val="0.8556983286179876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352484785555653"/>
                  <c:y val="-2.361617052028861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 63.748x + 19.715</a:t>
                    </a:r>
                    <a:br>
                      <a:rPr lang="en-US" sz="14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4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0.9707</a:t>
                    </a:r>
                    <a:endParaRPr lang="en-US" sz="140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MegaTable!$QG$2:$QG$61</c:f>
              <c:numCache>
                <c:formatCode>General</c:formatCode>
                <c:ptCount val="60"/>
                <c:pt idx="0">
                  <c:v>0.75031939306351347</c:v>
                </c:pt>
                <c:pt idx="1">
                  <c:v>0.76863307242159051</c:v>
                </c:pt>
                <c:pt idx="2">
                  <c:v>0.76045743950000011</c:v>
                </c:pt>
                <c:pt idx="3">
                  <c:v>0.72832874871511599</c:v>
                </c:pt>
                <c:pt idx="4">
                  <c:v>0.49796884308461553</c:v>
                </c:pt>
                <c:pt idx="5">
                  <c:v>0.50162362935256399</c:v>
                </c:pt>
                <c:pt idx="6">
                  <c:v>0.51059174567999999</c:v>
                </c:pt>
                <c:pt idx="7">
                  <c:v>0.51640506869189196</c:v>
                </c:pt>
                <c:pt idx="8">
                  <c:v>0.41428249288333352</c:v>
                </c:pt>
                <c:pt idx="9">
                  <c:v>0.43897023434418603</c:v>
                </c:pt>
                <c:pt idx="10">
                  <c:v>0.44075110489186053</c:v>
                </c:pt>
                <c:pt idx="11">
                  <c:v>0.46352311509883704</c:v>
                </c:pt>
                <c:pt idx="12">
                  <c:v>0.73586708570000003</c:v>
                </c:pt>
                <c:pt idx="13">
                  <c:v>0.69837249839512205</c:v>
                </c:pt>
                <c:pt idx="14">
                  <c:v>0.75352855440256405</c:v>
                </c:pt>
                <c:pt idx="15">
                  <c:v>0.70999129117972948</c:v>
                </c:pt>
                <c:pt idx="16">
                  <c:v>0.73467460753333347</c:v>
                </c:pt>
                <c:pt idx="17">
                  <c:v>0.74959920844390204</c:v>
                </c:pt>
                <c:pt idx="18">
                  <c:v>0.72057341753571391</c:v>
                </c:pt>
                <c:pt idx="19">
                  <c:v>0.68596242809185992</c:v>
                </c:pt>
                <c:pt idx="20">
                  <c:v>0.386392059555556</c:v>
                </c:pt>
                <c:pt idx="21">
                  <c:v>0.45049904409444452</c:v>
                </c:pt>
                <c:pt idx="22">
                  <c:v>0.51280173281444452</c:v>
                </c:pt>
                <c:pt idx="23">
                  <c:v>0.41328419289782603</c:v>
                </c:pt>
                <c:pt idx="24">
                  <c:v>0.72397184343499998</c:v>
                </c:pt>
                <c:pt idx="25">
                  <c:v>0.74401957363823501</c:v>
                </c:pt>
                <c:pt idx="26">
                  <c:v>0.72177106192499996</c:v>
                </c:pt>
                <c:pt idx="27">
                  <c:v>0.70006647234898001</c:v>
                </c:pt>
                <c:pt idx="28">
                  <c:v>0.76876297819555606</c:v>
                </c:pt>
                <c:pt idx="29">
                  <c:v>0.78526381620595198</c:v>
                </c:pt>
                <c:pt idx="30">
                  <c:v>0.80595409227375003</c:v>
                </c:pt>
                <c:pt idx="31">
                  <c:v>0.78396467171125006</c:v>
                </c:pt>
                <c:pt idx="32">
                  <c:v>0.72089980749069749</c:v>
                </c:pt>
                <c:pt idx="33">
                  <c:v>0.71062107304487199</c:v>
                </c:pt>
                <c:pt idx="34">
                  <c:v>0.74277613426025657</c:v>
                </c:pt>
                <c:pt idx="35">
                  <c:v>0.69925336997051257</c:v>
                </c:pt>
                <c:pt idx="36">
                  <c:v>0.46647891224999999</c:v>
                </c:pt>
                <c:pt idx="37">
                  <c:v>0.54503863301184197</c:v>
                </c:pt>
                <c:pt idx="38">
                  <c:v>0.52578670813815753</c:v>
                </c:pt>
                <c:pt idx="39">
                  <c:v>0.59005909650897448</c:v>
                </c:pt>
                <c:pt idx="40">
                  <c:v>0.51120154857631595</c:v>
                </c:pt>
                <c:pt idx="41">
                  <c:v>0.51439727382500045</c:v>
                </c:pt>
                <c:pt idx="42">
                  <c:v>0.53875774612236849</c:v>
                </c:pt>
                <c:pt idx="43">
                  <c:v>0.41065668341710548</c:v>
                </c:pt>
                <c:pt idx="44">
                  <c:v>0.74259406783510595</c:v>
                </c:pt>
                <c:pt idx="45">
                  <c:v>0.76225986444042548</c:v>
                </c:pt>
                <c:pt idx="46">
                  <c:v>0.78058154621562492</c:v>
                </c:pt>
                <c:pt idx="47">
                  <c:v>0.75531054487261895</c:v>
                </c:pt>
                <c:pt idx="48">
                  <c:v>0.42106078086547599</c:v>
                </c:pt>
                <c:pt idx="49">
                  <c:v>0.4482424351013885</c:v>
                </c:pt>
                <c:pt idx="50">
                  <c:v>0.473876237975</c:v>
                </c:pt>
                <c:pt idx="51">
                  <c:v>0.38907597256944448</c:v>
                </c:pt>
                <c:pt idx="52">
                  <c:v>0.62491863932499947</c:v>
                </c:pt>
                <c:pt idx="53">
                  <c:v>0.72934385332361096</c:v>
                </c:pt>
                <c:pt idx="54">
                  <c:v>0.72984034404857145</c:v>
                </c:pt>
                <c:pt idx="55">
                  <c:v>0.7525672934111115</c:v>
                </c:pt>
                <c:pt idx="56">
                  <c:v>0.73601052456111105</c:v>
                </c:pt>
                <c:pt idx="57">
                  <c:v>0.74259038002285704</c:v>
                </c:pt>
                <c:pt idx="58">
                  <c:v>0.73627443665000003</c:v>
                </c:pt>
                <c:pt idx="59">
                  <c:v>0.64569039742222256</c:v>
                </c:pt>
              </c:numCache>
            </c:numRef>
          </c:xVal>
          <c:yVal>
            <c:numRef>
              <c:f>MegaTable!$PY$2:$PY$61</c:f>
              <c:numCache>
                <c:formatCode>General</c:formatCode>
                <c:ptCount val="60"/>
                <c:pt idx="0">
                  <c:v>66.996891891891906</c:v>
                </c:pt>
                <c:pt idx="1">
                  <c:v>69.832159090909101</c:v>
                </c:pt>
                <c:pt idx="2">
                  <c:v>66.948977272727305</c:v>
                </c:pt>
                <c:pt idx="3">
                  <c:v>66.27523255813955</c:v>
                </c:pt>
                <c:pt idx="4">
                  <c:v>50.904358974358949</c:v>
                </c:pt>
                <c:pt idx="5">
                  <c:v>52.373461538461548</c:v>
                </c:pt>
                <c:pt idx="6">
                  <c:v>52.398875000000004</c:v>
                </c:pt>
                <c:pt idx="7">
                  <c:v>55.119864864864851</c:v>
                </c:pt>
                <c:pt idx="8">
                  <c:v>45.916527777777752</c:v>
                </c:pt>
                <c:pt idx="9">
                  <c:v>46.485813953488353</c:v>
                </c:pt>
                <c:pt idx="10">
                  <c:v>47.559069767441855</c:v>
                </c:pt>
                <c:pt idx="11">
                  <c:v>47.407558139534856</c:v>
                </c:pt>
                <c:pt idx="12">
                  <c:v>68.195232558139551</c:v>
                </c:pt>
                <c:pt idx="13">
                  <c:v>62.6139024390244</c:v>
                </c:pt>
                <c:pt idx="14">
                  <c:v>67.919871794871796</c:v>
                </c:pt>
                <c:pt idx="15">
                  <c:v>65.085810810810813</c:v>
                </c:pt>
                <c:pt idx="16">
                  <c:v>66.422619047619051</c:v>
                </c:pt>
                <c:pt idx="17">
                  <c:v>68.604268292682903</c:v>
                </c:pt>
                <c:pt idx="18">
                  <c:v>64.880238095238099</c:v>
                </c:pt>
                <c:pt idx="19">
                  <c:v>61.510697674418608</c:v>
                </c:pt>
                <c:pt idx="20">
                  <c:v>46.053000000000004</c:v>
                </c:pt>
                <c:pt idx="21">
                  <c:v>50.277555555555601</c:v>
                </c:pt>
                <c:pt idx="22">
                  <c:v>54.265111111111153</c:v>
                </c:pt>
                <c:pt idx="23">
                  <c:v>46.363260869565202</c:v>
                </c:pt>
                <c:pt idx="24">
                  <c:v>64.448400000000007</c:v>
                </c:pt>
                <c:pt idx="25">
                  <c:v>62.127254901960754</c:v>
                </c:pt>
                <c:pt idx="26">
                  <c:v>63.531800000000004</c:v>
                </c:pt>
                <c:pt idx="27">
                  <c:v>61.931428571428604</c:v>
                </c:pt>
                <c:pt idx="28">
                  <c:v>69.755333333333311</c:v>
                </c:pt>
                <c:pt idx="29">
                  <c:v>72.343333333333362</c:v>
                </c:pt>
                <c:pt idx="30">
                  <c:v>73.499875000000003</c:v>
                </c:pt>
                <c:pt idx="31">
                  <c:v>71.413499999999999</c:v>
                </c:pt>
                <c:pt idx="32">
                  <c:v>65.842906976744189</c:v>
                </c:pt>
                <c:pt idx="33">
                  <c:v>64.503717948717963</c:v>
                </c:pt>
                <c:pt idx="34">
                  <c:v>67.256410256410248</c:v>
                </c:pt>
                <c:pt idx="35">
                  <c:v>62.188333333333347</c:v>
                </c:pt>
                <c:pt idx="36">
                  <c:v>47.666973684210546</c:v>
                </c:pt>
                <c:pt idx="37">
                  <c:v>53.600394736842105</c:v>
                </c:pt>
                <c:pt idx="38">
                  <c:v>52.482763157894759</c:v>
                </c:pt>
                <c:pt idx="39">
                  <c:v>57.7579487179487</c:v>
                </c:pt>
                <c:pt idx="40">
                  <c:v>52.846710526315796</c:v>
                </c:pt>
                <c:pt idx="41">
                  <c:v>52.644605263157906</c:v>
                </c:pt>
                <c:pt idx="42">
                  <c:v>55.205526315789456</c:v>
                </c:pt>
                <c:pt idx="43">
                  <c:v>45.937368421052653</c:v>
                </c:pt>
                <c:pt idx="44">
                  <c:v>67.270744680851053</c:v>
                </c:pt>
                <c:pt idx="45">
                  <c:v>70.16372340425535</c:v>
                </c:pt>
                <c:pt idx="46">
                  <c:v>71.419270833333357</c:v>
                </c:pt>
                <c:pt idx="47">
                  <c:v>68.187261904761911</c:v>
                </c:pt>
                <c:pt idx="48">
                  <c:v>46.996071428571447</c:v>
                </c:pt>
                <c:pt idx="49">
                  <c:v>49.837777777777802</c:v>
                </c:pt>
                <c:pt idx="50">
                  <c:v>50.752777777777752</c:v>
                </c:pt>
                <c:pt idx="51">
                  <c:v>44.061388888888899</c:v>
                </c:pt>
                <c:pt idx="52">
                  <c:v>56.953472222222253</c:v>
                </c:pt>
                <c:pt idx="53">
                  <c:v>66.020694444444445</c:v>
                </c:pt>
                <c:pt idx="54">
                  <c:v>66.264285714285705</c:v>
                </c:pt>
                <c:pt idx="55">
                  <c:v>68.544166666666655</c:v>
                </c:pt>
                <c:pt idx="56">
                  <c:v>67.435138888888901</c:v>
                </c:pt>
                <c:pt idx="57">
                  <c:v>67.138285714285701</c:v>
                </c:pt>
                <c:pt idx="58">
                  <c:v>68.093472222222204</c:v>
                </c:pt>
                <c:pt idx="59">
                  <c:v>57.512500000000003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5D-4641-AA66-F15DF301B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550000"/>
        <c:axId val="484553528"/>
      </c:scatterChart>
      <c:valAx>
        <c:axId val="484550000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553528"/>
        <c:crosses val="autoZero"/>
        <c:crossBetween val="midCat"/>
        <c:majorUnit val="0.1"/>
      </c:valAx>
      <c:valAx>
        <c:axId val="484553528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550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DOY 180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041333484267162E-2"/>
          <c:y val="2.5905999539523859E-2"/>
          <c:w val="0.86872506721344389"/>
          <c:h val="0.83144934308957219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MegaTable!$EI$2:$EI$61</c:f>
              <c:numCache>
                <c:formatCode>0</c:formatCode>
                <c:ptCount val="60"/>
                <c:pt idx="0" formatCode="0.00">
                  <c:v>94.5</c:v>
                </c:pt>
                <c:pt idx="1">
                  <c:v>-9999</c:v>
                </c:pt>
                <c:pt idx="2" formatCode="0.00">
                  <c:v>88.5</c:v>
                </c:pt>
                <c:pt idx="3">
                  <c:v>-9999</c:v>
                </c:pt>
                <c:pt idx="4" formatCode="0.00">
                  <c:v>65</c:v>
                </c:pt>
                <c:pt idx="5">
                  <c:v>-9999</c:v>
                </c:pt>
                <c:pt idx="6" formatCode="0.00">
                  <c:v>63</c:v>
                </c:pt>
                <c:pt idx="7">
                  <c:v>-9999</c:v>
                </c:pt>
                <c:pt idx="8" formatCode="0.00">
                  <c:v>60</c:v>
                </c:pt>
                <c:pt idx="9">
                  <c:v>-9999</c:v>
                </c:pt>
                <c:pt idx="10" formatCode="0.00">
                  <c:v>64</c:v>
                </c:pt>
                <c:pt idx="11">
                  <c:v>-9999</c:v>
                </c:pt>
                <c:pt idx="12" formatCode="0.00">
                  <c:v>102</c:v>
                </c:pt>
                <c:pt idx="13">
                  <c:v>-9999</c:v>
                </c:pt>
                <c:pt idx="14" formatCode="0.00">
                  <c:v>98.5</c:v>
                </c:pt>
                <c:pt idx="15">
                  <c:v>-9999</c:v>
                </c:pt>
                <c:pt idx="16" formatCode="0.00">
                  <c:v>86</c:v>
                </c:pt>
                <c:pt idx="17">
                  <c:v>-9999</c:v>
                </c:pt>
                <c:pt idx="18" formatCode="0.00">
                  <c:v>91</c:v>
                </c:pt>
                <c:pt idx="19">
                  <c:v>-9999</c:v>
                </c:pt>
                <c:pt idx="20" formatCode="0.00">
                  <c:v>55.5</c:v>
                </c:pt>
                <c:pt idx="21">
                  <c:v>-9999</c:v>
                </c:pt>
                <c:pt idx="22" formatCode="0.00">
                  <c:v>66</c:v>
                </c:pt>
                <c:pt idx="23">
                  <c:v>-9999</c:v>
                </c:pt>
                <c:pt idx="24" formatCode="0.00">
                  <c:v>100</c:v>
                </c:pt>
                <c:pt idx="25">
                  <c:v>-9999</c:v>
                </c:pt>
                <c:pt idx="26" formatCode="0.00">
                  <c:v>101</c:v>
                </c:pt>
                <c:pt idx="27">
                  <c:v>-9999</c:v>
                </c:pt>
                <c:pt idx="28" formatCode="0.00">
                  <c:v>103</c:v>
                </c:pt>
                <c:pt idx="29">
                  <c:v>-9999</c:v>
                </c:pt>
                <c:pt idx="30" formatCode="0.00">
                  <c:v>113</c:v>
                </c:pt>
                <c:pt idx="31">
                  <c:v>-9999</c:v>
                </c:pt>
                <c:pt idx="32" formatCode="0.00">
                  <c:v>92</c:v>
                </c:pt>
                <c:pt idx="33">
                  <c:v>-9999</c:v>
                </c:pt>
                <c:pt idx="34" formatCode="0.00">
                  <c:v>92.5</c:v>
                </c:pt>
                <c:pt idx="35">
                  <c:v>-9999</c:v>
                </c:pt>
                <c:pt idx="36" formatCode="0.00">
                  <c:v>61.5</c:v>
                </c:pt>
                <c:pt idx="37">
                  <c:v>-9999</c:v>
                </c:pt>
                <c:pt idx="38" formatCode="0.00">
                  <c:v>66.5</c:v>
                </c:pt>
                <c:pt idx="39">
                  <c:v>-9999</c:v>
                </c:pt>
                <c:pt idx="40" formatCode="0.00">
                  <c:v>74.5</c:v>
                </c:pt>
                <c:pt idx="41">
                  <c:v>-9999</c:v>
                </c:pt>
                <c:pt idx="42" formatCode="0.00">
                  <c:v>77.5</c:v>
                </c:pt>
                <c:pt idx="43">
                  <c:v>-9999</c:v>
                </c:pt>
                <c:pt idx="44" formatCode="0.00">
                  <c:v>101.5</c:v>
                </c:pt>
                <c:pt idx="45">
                  <c:v>-9999</c:v>
                </c:pt>
                <c:pt idx="46" formatCode="0.00">
                  <c:v>114.5</c:v>
                </c:pt>
                <c:pt idx="47">
                  <c:v>-9999</c:v>
                </c:pt>
                <c:pt idx="48" formatCode="0.00">
                  <c:v>62.5</c:v>
                </c:pt>
                <c:pt idx="49">
                  <c:v>-9999</c:v>
                </c:pt>
                <c:pt idx="50" formatCode="0.00">
                  <c:v>69</c:v>
                </c:pt>
                <c:pt idx="51">
                  <c:v>-9999</c:v>
                </c:pt>
                <c:pt idx="52" formatCode="0.00">
                  <c:v>78.5</c:v>
                </c:pt>
                <c:pt idx="53">
                  <c:v>-9999</c:v>
                </c:pt>
                <c:pt idx="54" formatCode="0.00">
                  <c:v>86</c:v>
                </c:pt>
                <c:pt idx="55">
                  <c:v>-9999</c:v>
                </c:pt>
                <c:pt idx="56" formatCode="0.00">
                  <c:v>102.5</c:v>
                </c:pt>
                <c:pt idx="57">
                  <c:v>-9999</c:v>
                </c:pt>
                <c:pt idx="58" formatCode="0.00">
                  <c:v>108</c:v>
                </c:pt>
                <c:pt idx="59">
                  <c:v>-9999</c:v>
                </c:pt>
              </c:numCache>
            </c:numRef>
          </c:xVal>
          <c:yVal>
            <c:numRef>
              <c:f>MegaTable!$UO$2:$UO$61</c:f>
              <c:numCache>
                <c:formatCode>General</c:formatCode>
                <c:ptCount val="60"/>
                <c:pt idx="0">
                  <c:v>98.343444444444444</c:v>
                </c:pt>
                <c:pt idx="1">
                  <c:v>97.610108695652158</c:v>
                </c:pt>
                <c:pt idx="2">
                  <c:v>96.288000000000011</c:v>
                </c:pt>
                <c:pt idx="3">
                  <c:v>97.60511363636364</c:v>
                </c:pt>
                <c:pt idx="4">
                  <c:v>69.857195121951236</c:v>
                </c:pt>
                <c:pt idx="5">
                  <c:v>69.204404761904783</c:v>
                </c:pt>
                <c:pt idx="6">
                  <c:v>67.795853658536601</c:v>
                </c:pt>
                <c:pt idx="7">
                  <c:v>72.538658536585388</c:v>
                </c:pt>
                <c:pt idx="8">
                  <c:v>60.373958333333334</c:v>
                </c:pt>
                <c:pt idx="9">
                  <c:v>58.726041666666639</c:v>
                </c:pt>
                <c:pt idx="10">
                  <c:v>60.34583333333331</c:v>
                </c:pt>
                <c:pt idx="11">
                  <c:v>63.32395833333333</c:v>
                </c:pt>
                <c:pt idx="12">
                  <c:v>105.92808510638298</c:v>
                </c:pt>
                <c:pt idx="13">
                  <c:v>94.679333333333346</c:v>
                </c:pt>
                <c:pt idx="14">
                  <c:v>103.80000000000001</c:v>
                </c:pt>
                <c:pt idx="15">
                  <c:v>105.61926829268293</c:v>
                </c:pt>
                <c:pt idx="16">
                  <c:v>85.876041666666652</c:v>
                </c:pt>
                <c:pt idx="17">
                  <c:v>88.394000000000005</c:v>
                </c:pt>
                <c:pt idx="18">
                  <c:v>84.893333333333345</c:v>
                </c:pt>
                <c:pt idx="19">
                  <c:v>80.67243243243243</c:v>
                </c:pt>
                <c:pt idx="20">
                  <c:v>54.991304347826109</c:v>
                </c:pt>
                <c:pt idx="21">
                  <c:v>61.603260869565212</c:v>
                </c:pt>
                <c:pt idx="22">
                  <c:v>67.380869565217395</c:v>
                </c:pt>
                <c:pt idx="23">
                  <c:v>62.362222222222208</c:v>
                </c:pt>
                <c:pt idx="24">
                  <c:v>101.54540816326531</c:v>
                </c:pt>
                <c:pt idx="25">
                  <c:v>105.31293478260869</c:v>
                </c:pt>
                <c:pt idx="26">
                  <c:v>102.86021739130433</c:v>
                </c:pt>
                <c:pt idx="27">
                  <c:v>99.632317073170739</c:v>
                </c:pt>
                <c:pt idx="28">
                  <c:v>105.57354166666667</c:v>
                </c:pt>
                <c:pt idx="29">
                  <c:v>110.45406250000001</c:v>
                </c:pt>
                <c:pt idx="30">
                  <c:v>111.17734042553192</c:v>
                </c:pt>
                <c:pt idx="31">
                  <c:v>102.27849999999999</c:v>
                </c:pt>
                <c:pt idx="32">
                  <c:v>88.670520833333327</c:v>
                </c:pt>
                <c:pt idx="33">
                  <c:v>82.820208333333341</c:v>
                </c:pt>
                <c:pt idx="34">
                  <c:v>86.256195652173915</c:v>
                </c:pt>
                <c:pt idx="35">
                  <c:v>83.676702127659553</c:v>
                </c:pt>
                <c:pt idx="36">
                  <c:v>61.324390243902457</c:v>
                </c:pt>
                <c:pt idx="37">
                  <c:v>69.30118421052633</c:v>
                </c:pt>
                <c:pt idx="38">
                  <c:v>66.655263157894751</c:v>
                </c:pt>
                <c:pt idx="39">
                  <c:v>75.434459459459475</c:v>
                </c:pt>
                <c:pt idx="40">
                  <c:v>68.88127906976743</c:v>
                </c:pt>
                <c:pt idx="41">
                  <c:v>68.541511627906971</c:v>
                </c:pt>
                <c:pt idx="42">
                  <c:v>71.909883720930253</c:v>
                </c:pt>
                <c:pt idx="43">
                  <c:v>59.825581395348856</c:v>
                </c:pt>
                <c:pt idx="44">
                  <c:v>104.65988095238097</c:v>
                </c:pt>
                <c:pt idx="45">
                  <c:v>112.47857142857141</c:v>
                </c:pt>
                <c:pt idx="46">
                  <c:v>109.83880952380952</c:v>
                </c:pt>
                <c:pt idx="47">
                  <c:v>107.54821428571428</c:v>
                </c:pt>
                <c:pt idx="48">
                  <c:v>59.025000000000006</c:v>
                </c:pt>
                <c:pt idx="49">
                  <c:v>60.922727272727286</c:v>
                </c:pt>
                <c:pt idx="50">
                  <c:v>61.156666666666659</c:v>
                </c:pt>
                <c:pt idx="51">
                  <c:v>58.054651162790705</c:v>
                </c:pt>
                <c:pt idx="52">
                  <c:v>69.588928571428568</c:v>
                </c:pt>
                <c:pt idx="53">
                  <c:v>85.328048780487791</c:v>
                </c:pt>
                <c:pt idx="54">
                  <c:v>80.970813953488374</c:v>
                </c:pt>
                <c:pt idx="55">
                  <c:v>87.094375000000014</c:v>
                </c:pt>
                <c:pt idx="56">
                  <c:v>103.77270833333333</c:v>
                </c:pt>
                <c:pt idx="57">
                  <c:v>104.99380952380953</c:v>
                </c:pt>
                <c:pt idx="58">
                  <c:v>105.32195121951219</c:v>
                </c:pt>
                <c:pt idx="59">
                  <c:v>100.22625000000002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5D-440A-9AB8-E193915FB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549216"/>
        <c:axId val="484555488"/>
      </c:scatterChart>
      <c:valAx>
        <c:axId val="484549216"/>
        <c:scaling>
          <c:orientation val="minMax"/>
          <c:max val="120"/>
          <c:min val="4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555488"/>
        <c:crosses val="autoZero"/>
        <c:crossBetween val="midCat"/>
        <c:majorUnit val="5"/>
      </c:valAx>
      <c:valAx>
        <c:axId val="484555488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549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DOY 180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644866305279378E-2"/>
          <c:y val="2.5905999539523859E-2"/>
          <c:w val="0.87027110047496847"/>
          <c:h val="0.8455945846478145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716321998211759"/>
                  <c:y val="-3.306848368613529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y = 99.976x + 14.976</a:t>
                    </a:r>
                    <a:br>
                      <a:rPr lang="en-US" sz="14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</a:br>
                    <a:r>
                      <a:rPr lang="en-US" sz="1400" baseline="0">
                        <a:solidFill>
                          <a:schemeClr val="tx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R² = 0.9393</a:t>
                    </a:r>
                    <a:endParaRPr lang="en-US" sz="140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MegaTable!$UW$2:$UW$61</c:f>
              <c:numCache>
                <c:formatCode>General</c:formatCode>
                <c:ptCount val="60"/>
                <c:pt idx="0">
                  <c:v>0.84624310612777798</c:v>
                </c:pt>
                <c:pt idx="1">
                  <c:v>0.84824271362500003</c:v>
                </c:pt>
                <c:pt idx="2">
                  <c:v>0.8490137291211115</c:v>
                </c:pt>
                <c:pt idx="3">
                  <c:v>0.84538543694204549</c:v>
                </c:pt>
                <c:pt idx="4">
                  <c:v>0.566713030517073</c:v>
                </c:pt>
                <c:pt idx="5">
                  <c:v>0.54482882989880954</c:v>
                </c:pt>
                <c:pt idx="6">
                  <c:v>0.53962742227073157</c:v>
                </c:pt>
                <c:pt idx="7">
                  <c:v>0.552865007090244</c:v>
                </c:pt>
                <c:pt idx="8">
                  <c:v>0.44061003206458349</c:v>
                </c:pt>
                <c:pt idx="9">
                  <c:v>0.43634726368958299</c:v>
                </c:pt>
                <c:pt idx="10">
                  <c:v>0.45870762917604196</c:v>
                </c:pt>
                <c:pt idx="11">
                  <c:v>0.48976636891041647</c:v>
                </c:pt>
                <c:pt idx="12">
                  <c:v>0.86434798224042553</c:v>
                </c:pt>
                <c:pt idx="13">
                  <c:v>0.85202149112777792</c:v>
                </c:pt>
                <c:pt idx="14">
                  <c:v>0.865030251836585</c:v>
                </c:pt>
                <c:pt idx="15">
                  <c:v>0.863059789740244</c:v>
                </c:pt>
                <c:pt idx="16">
                  <c:v>0.77738878378333354</c:v>
                </c:pt>
                <c:pt idx="17">
                  <c:v>0.7818089278225</c:v>
                </c:pt>
                <c:pt idx="18">
                  <c:v>0.76516844154743602</c:v>
                </c:pt>
                <c:pt idx="19">
                  <c:v>0.74302996050921055</c:v>
                </c:pt>
                <c:pt idx="20">
                  <c:v>0.37460321534999952</c:v>
                </c:pt>
                <c:pt idx="21">
                  <c:v>0.43819536903369599</c:v>
                </c:pt>
                <c:pt idx="22">
                  <c:v>0.49010069334130446</c:v>
                </c:pt>
                <c:pt idx="23">
                  <c:v>0.39579740952777798</c:v>
                </c:pt>
                <c:pt idx="24">
                  <c:v>0.86386546503571404</c:v>
                </c:pt>
                <c:pt idx="25">
                  <c:v>0.86566147413478245</c:v>
                </c:pt>
                <c:pt idx="26">
                  <c:v>0.86708397354891353</c:v>
                </c:pt>
                <c:pt idx="27">
                  <c:v>0.85827610010000011</c:v>
                </c:pt>
                <c:pt idx="28">
                  <c:v>0.86590868420625</c:v>
                </c:pt>
                <c:pt idx="29">
                  <c:v>0.86833068999583352</c:v>
                </c:pt>
                <c:pt idx="30">
                  <c:v>0.87043629535851097</c:v>
                </c:pt>
                <c:pt idx="31">
                  <c:v>0.84862836179125001</c:v>
                </c:pt>
                <c:pt idx="32">
                  <c:v>0.791215163061458</c:v>
                </c:pt>
                <c:pt idx="33">
                  <c:v>0.74499311850416694</c:v>
                </c:pt>
                <c:pt idx="34">
                  <c:v>0.771702853804348</c:v>
                </c:pt>
                <c:pt idx="35">
                  <c:v>0.76545048287659556</c:v>
                </c:pt>
                <c:pt idx="36">
                  <c:v>0.44742109831463406</c:v>
                </c:pt>
                <c:pt idx="37">
                  <c:v>0.54407748692368396</c:v>
                </c:pt>
                <c:pt idx="38">
                  <c:v>0.52021597981578949</c:v>
                </c:pt>
                <c:pt idx="39">
                  <c:v>0.59415441501756749</c:v>
                </c:pt>
                <c:pt idx="40">
                  <c:v>0.51606247984418596</c:v>
                </c:pt>
                <c:pt idx="41">
                  <c:v>0.53074052718953502</c:v>
                </c:pt>
                <c:pt idx="42">
                  <c:v>0.56673393580581399</c:v>
                </c:pt>
                <c:pt idx="43">
                  <c:v>0.42666123927906952</c:v>
                </c:pt>
                <c:pt idx="44">
                  <c:v>0.87146952054880999</c:v>
                </c:pt>
                <c:pt idx="45">
                  <c:v>0.87632007699761894</c:v>
                </c:pt>
                <c:pt idx="46">
                  <c:v>0.87649744612738045</c:v>
                </c:pt>
                <c:pt idx="47">
                  <c:v>0.86934869483809507</c:v>
                </c:pt>
                <c:pt idx="48">
                  <c:v>0.43595244425000002</c:v>
                </c:pt>
                <c:pt idx="49">
                  <c:v>0.4499583467477275</c:v>
                </c:pt>
                <c:pt idx="50">
                  <c:v>0.50420742303555555</c:v>
                </c:pt>
                <c:pt idx="51">
                  <c:v>0.42104348224534849</c:v>
                </c:pt>
                <c:pt idx="52">
                  <c:v>0.62024473261547597</c:v>
                </c:pt>
                <c:pt idx="53">
                  <c:v>0.773792263435366</c:v>
                </c:pt>
                <c:pt idx="54">
                  <c:v>0.73659371264069806</c:v>
                </c:pt>
                <c:pt idx="55">
                  <c:v>0.78389396746770801</c:v>
                </c:pt>
                <c:pt idx="56">
                  <c:v>0.86535324560208349</c:v>
                </c:pt>
                <c:pt idx="57">
                  <c:v>0.867318274236905</c:v>
                </c:pt>
                <c:pt idx="58">
                  <c:v>0.8698405984390245</c:v>
                </c:pt>
                <c:pt idx="59">
                  <c:v>0.85909103617875004</c:v>
                </c:pt>
              </c:numCache>
            </c:numRef>
          </c:xVal>
          <c:yVal>
            <c:numRef>
              <c:f>MegaTable!$UO$2:$UO$61</c:f>
              <c:numCache>
                <c:formatCode>General</c:formatCode>
                <c:ptCount val="60"/>
                <c:pt idx="0">
                  <c:v>98.343444444444444</c:v>
                </c:pt>
                <c:pt idx="1">
                  <c:v>97.610108695652158</c:v>
                </c:pt>
                <c:pt idx="2">
                  <c:v>96.288000000000011</c:v>
                </c:pt>
                <c:pt idx="3">
                  <c:v>97.60511363636364</c:v>
                </c:pt>
                <c:pt idx="4">
                  <c:v>69.857195121951236</c:v>
                </c:pt>
                <c:pt idx="5">
                  <c:v>69.204404761904783</c:v>
                </c:pt>
                <c:pt idx="6">
                  <c:v>67.795853658536601</c:v>
                </c:pt>
                <c:pt idx="7">
                  <c:v>72.538658536585388</c:v>
                </c:pt>
                <c:pt idx="8">
                  <c:v>60.373958333333334</c:v>
                </c:pt>
                <c:pt idx="9">
                  <c:v>58.726041666666639</c:v>
                </c:pt>
                <c:pt idx="10">
                  <c:v>60.34583333333331</c:v>
                </c:pt>
                <c:pt idx="11">
                  <c:v>63.32395833333333</c:v>
                </c:pt>
                <c:pt idx="12">
                  <c:v>105.92808510638298</c:v>
                </c:pt>
                <c:pt idx="13">
                  <c:v>94.679333333333346</c:v>
                </c:pt>
                <c:pt idx="14">
                  <c:v>103.80000000000001</c:v>
                </c:pt>
                <c:pt idx="15">
                  <c:v>105.61926829268293</c:v>
                </c:pt>
                <c:pt idx="16">
                  <c:v>85.876041666666652</c:v>
                </c:pt>
                <c:pt idx="17">
                  <c:v>88.394000000000005</c:v>
                </c:pt>
                <c:pt idx="18">
                  <c:v>84.893333333333345</c:v>
                </c:pt>
                <c:pt idx="19">
                  <c:v>80.67243243243243</c:v>
                </c:pt>
                <c:pt idx="20">
                  <c:v>54.991304347826109</c:v>
                </c:pt>
                <c:pt idx="21">
                  <c:v>61.603260869565212</c:v>
                </c:pt>
                <c:pt idx="22">
                  <c:v>67.380869565217395</c:v>
                </c:pt>
                <c:pt idx="23">
                  <c:v>62.362222222222208</c:v>
                </c:pt>
                <c:pt idx="24">
                  <c:v>101.54540816326531</c:v>
                </c:pt>
                <c:pt idx="25">
                  <c:v>105.31293478260869</c:v>
                </c:pt>
                <c:pt idx="26">
                  <c:v>102.86021739130433</c:v>
                </c:pt>
                <c:pt idx="27">
                  <c:v>99.632317073170739</c:v>
                </c:pt>
                <c:pt idx="28">
                  <c:v>105.57354166666667</c:v>
                </c:pt>
                <c:pt idx="29">
                  <c:v>110.45406250000001</c:v>
                </c:pt>
                <c:pt idx="30">
                  <c:v>111.17734042553192</c:v>
                </c:pt>
                <c:pt idx="31">
                  <c:v>102.27849999999999</c:v>
                </c:pt>
                <c:pt idx="32">
                  <c:v>88.670520833333327</c:v>
                </c:pt>
                <c:pt idx="33">
                  <c:v>82.820208333333341</c:v>
                </c:pt>
                <c:pt idx="34">
                  <c:v>86.256195652173915</c:v>
                </c:pt>
                <c:pt idx="35">
                  <c:v>83.676702127659553</c:v>
                </c:pt>
                <c:pt idx="36">
                  <c:v>61.324390243902457</c:v>
                </c:pt>
                <c:pt idx="37">
                  <c:v>69.30118421052633</c:v>
                </c:pt>
                <c:pt idx="38">
                  <c:v>66.655263157894751</c:v>
                </c:pt>
                <c:pt idx="39">
                  <c:v>75.434459459459475</c:v>
                </c:pt>
                <c:pt idx="40">
                  <c:v>68.88127906976743</c:v>
                </c:pt>
                <c:pt idx="41">
                  <c:v>68.541511627906971</c:v>
                </c:pt>
                <c:pt idx="42">
                  <c:v>71.909883720930253</c:v>
                </c:pt>
                <c:pt idx="43">
                  <c:v>59.825581395348856</c:v>
                </c:pt>
                <c:pt idx="44">
                  <c:v>104.65988095238097</c:v>
                </c:pt>
                <c:pt idx="45">
                  <c:v>112.47857142857141</c:v>
                </c:pt>
                <c:pt idx="46">
                  <c:v>109.83880952380952</c:v>
                </c:pt>
                <c:pt idx="47">
                  <c:v>107.54821428571428</c:v>
                </c:pt>
                <c:pt idx="48">
                  <c:v>59.025000000000006</c:v>
                </c:pt>
                <c:pt idx="49">
                  <c:v>60.922727272727286</c:v>
                </c:pt>
                <c:pt idx="50">
                  <c:v>61.156666666666659</c:v>
                </c:pt>
                <c:pt idx="51">
                  <c:v>58.054651162790705</c:v>
                </c:pt>
                <c:pt idx="52">
                  <c:v>69.588928571428568</c:v>
                </c:pt>
                <c:pt idx="53">
                  <c:v>85.328048780487791</c:v>
                </c:pt>
                <c:pt idx="54">
                  <c:v>80.970813953488374</c:v>
                </c:pt>
                <c:pt idx="55">
                  <c:v>87.094375000000014</c:v>
                </c:pt>
                <c:pt idx="56">
                  <c:v>103.77270833333333</c:v>
                </c:pt>
                <c:pt idx="57">
                  <c:v>104.99380952380953</c:v>
                </c:pt>
                <c:pt idx="58">
                  <c:v>105.32195121951219</c:v>
                </c:pt>
                <c:pt idx="59">
                  <c:v>100.22625000000002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A3-432C-A85C-5EAE9428D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553920"/>
        <c:axId val="484551176"/>
      </c:scatterChart>
      <c:valAx>
        <c:axId val="484553920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551176"/>
        <c:crosses val="autoZero"/>
        <c:crossBetween val="midCat"/>
        <c:majorUnit val="0.1"/>
      </c:valAx>
      <c:valAx>
        <c:axId val="484551176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84553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Leaf</a:t>
            </a:r>
            <a:r>
              <a:rPr lang="en-US" baseline="0"/>
              <a:t> Nitrogen - control comparison between labs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110335638601613E-2"/>
          <c:y val="5.872281147482486E-2"/>
          <c:w val="0.95210825339878069"/>
          <c:h val="0.8782985019160577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MegaTable!$EY$2:$EY$60</c:f>
              <c:numCache>
                <c:formatCode>0</c:formatCode>
                <c:ptCount val="59"/>
                <c:pt idx="0" formatCode="General">
                  <c:v>4.4004000000000003</c:v>
                </c:pt>
                <c:pt idx="1">
                  <c:v>-9999</c:v>
                </c:pt>
                <c:pt idx="2" formatCode="General">
                  <c:v>4.7534999999999998</c:v>
                </c:pt>
                <c:pt idx="3">
                  <c:v>-9999</c:v>
                </c:pt>
                <c:pt idx="4" formatCode="General">
                  <c:v>3.7717999999999998</c:v>
                </c:pt>
                <c:pt idx="5">
                  <c:v>-9999</c:v>
                </c:pt>
                <c:pt idx="6" formatCode="General">
                  <c:v>3.4967999999999999</c:v>
                </c:pt>
                <c:pt idx="7">
                  <c:v>-9999</c:v>
                </c:pt>
                <c:pt idx="8" formatCode="General">
                  <c:v>3.9161999999999999</c:v>
                </c:pt>
                <c:pt idx="9">
                  <c:v>-9999</c:v>
                </c:pt>
                <c:pt idx="10" formatCode="General">
                  <c:v>3.9209000000000001</c:v>
                </c:pt>
                <c:pt idx="11">
                  <c:v>-9999</c:v>
                </c:pt>
                <c:pt idx="12" formatCode="General">
                  <c:v>4.0488</c:v>
                </c:pt>
                <c:pt idx="13">
                  <c:v>-9999</c:v>
                </c:pt>
                <c:pt idx="14" formatCode="General">
                  <c:v>3.8254000000000001</c:v>
                </c:pt>
                <c:pt idx="15">
                  <c:v>-9999</c:v>
                </c:pt>
                <c:pt idx="16" formatCode="General">
                  <c:v>4.3520000000000003</c:v>
                </c:pt>
                <c:pt idx="17">
                  <c:v>-9999</c:v>
                </c:pt>
                <c:pt idx="18" formatCode="General">
                  <c:v>4.4210000000000003</c:v>
                </c:pt>
                <c:pt idx="19">
                  <c:v>-9999</c:v>
                </c:pt>
                <c:pt idx="20" formatCode="General">
                  <c:v>3.5528</c:v>
                </c:pt>
                <c:pt idx="21">
                  <c:v>-9999</c:v>
                </c:pt>
                <c:pt idx="22" formatCode="General">
                  <c:v>3.7073</c:v>
                </c:pt>
                <c:pt idx="23">
                  <c:v>-9999</c:v>
                </c:pt>
                <c:pt idx="24" formatCode="General">
                  <c:v>3.6371000000000002</c:v>
                </c:pt>
                <c:pt idx="25">
                  <c:v>-9999</c:v>
                </c:pt>
                <c:pt idx="26" formatCode="General">
                  <c:v>4.0598000000000001</c:v>
                </c:pt>
                <c:pt idx="27">
                  <c:v>-9999</c:v>
                </c:pt>
                <c:pt idx="28" formatCode="General">
                  <c:v>4.508</c:v>
                </c:pt>
                <c:pt idx="29">
                  <c:v>-9999</c:v>
                </c:pt>
                <c:pt idx="30" formatCode="General">
                  <c:v>4.2946</c:v>
                </c:pt>
                <c:pt idx="31">
                  <c:v>-9999</c:v>
                </c:pt>
                <c:pt idx="32" formatCode="General">
                  <c:v>4.7610999999999999</c:v>
                </c:pt>
                <c:pt idx="33">
                  <c:v>-9999</c:v>
                </c:pt>
                <c:pt idx="34" formatCode="General">
                  <c:v>4.9892000000000003</c:v>
                </c:pt>
                <c:pt idx="35">
                  <c:v>-9999</c:v>
                </c:pt>
                <c:pt idx="36" formatCode="General">
                  <c:v>3.8422999999999998</c:v>
                </c:pt>
                <c:pt idx="37">
                  <c:v>-9999</c:v>
                </c:pt>
                <c:pt idx="38" formatCode="General">
                  <c:v>3.5188999999999999</c:v>
                </c:pt>
                <c:pt idx="39">
                  <c:v>-9999</c:v>
                </c:pt>
                <c:pt idx="40" formatCode="General">
                  <c:v>3.5655999999999999</c:v>
                </c:pt>
                <c:pt idx="41">
                  <c:v>-9999</c:v>
                </c:pt>
                <c:pt idx="42" formatCode="General">
                  <c:v>3.9729999999999999</c:v>
                </c:pt>
                <c:pt idx="43">
                  <c:v>-9999</c:v>
                </c:pt>
                <c:pt idx="44" formatCode="General">
                  <c:v>4.9194000000000004</c:v>
                </c:pt>
                <c:pt idx="45">
                  <c:v>-9999</c:v>
                </c:pt>
                <c:pt idx="46" formatCode="General">
                  <c:v>5.1196999999999999</c:v>
                </c:pt>
                <c:pt idx="47">
                  <c:v>-9999</c:v>
                </c:pt>
                <c:pt idx="48" formatCode="General">
                  <c:v>3.8816000000000002</c:v>
                </c:pt>
                <c:pt idx="49">
                  <c:v>-9999</c:v>
                </c:pt>
                <c:pt idx="50" formatCode="General">
                  <c:v>3.9068999999999998</c:v>
                </c:pt>
                <c:pt idx="51">
                  <c:v>-9999</c:v>
                </c:pt>
                <c:pt idx="52" formatCode="General">
                  <c:v>4.8509000000000002</c:v>
                </c:pt>
                <c:pt idx="53">
                  <c:v>-9999</c:v>
                </c:pt>
                <c:pt idx="54" formatCode="General">
                  <c:v>4.8917000000000002</c:v>
                </c:pt>
                <c:pt idx="55">
                  <c:v>-9999</c:v>
                </c:pt>
                <c:pt idx="56" formatCode="General">
                  <c:v>4.5006000000000004</c:v>
                </c:pt>
                <c:pt idx="57">
                  <c:v>-9999</c:v>
                </c:pt>
                <c:pt idx="58" formatCode="General">
                  <c:v>4.5072000000000001</c:v>
                </c:pt>
              </c:numCache>
            </c:numRef>
          </c:xVal>
          <c:yVal>
            <c:numRef>
              <c:f>MegaTable!$EZ$2:$EZ$60</c:f>
              <c:numCache>
                <c:formatCode>0</c:formatCode>
                <c:ptCount val="59"/>
                <c:pt idx="0" formatCode="General">
                  <c:v>4.46</c:v>
                </c:pt>
                <c:pt idx="1">
                  <c:v>-9999</c:v>
                </c:pt>
                <c:pt idx="2" formatCode="General">
                  <c:v>4.8</c:v>
                </c:pt>
                <c:pt idx="3">
                  <c:v>-9999</c:v>
                </c:pt>
                <c:pt idx="4" formatCode="General">
                  <c:v>3.78</c:v>
                </c:pt>
                <c:pt idx="5">
                  <c:v>-9999</c:v>
                </c:pt>
                <c:pt idx="6" formatCode="General">
                  <c:v>3.51</c:v>
                </c:pt>
                <c:pt idx="7">
                  <c:v>-9999</c:v>
                </c:pt>
                <c:pt idx="8" formatCode="General">
                  <c:v>3.95</c:v>
                </c:pt>
                <c:pt idx="9">
                  <c:v>-9999</c:v>
                </c:pt>
                <c:pt idx="10" formatCode="General">
                  <c:v>3.95</c:v>
                </c:pt>
                <c:pt idx="11">
                  <c:v>-9999</c:v>
                </c:pt>
                <c:pt idx="12" formatCode="General">
                  <c:v>4.09</c:v>
                </c:pt>
                <c:pt idx="13">
                  <c:v>-9999</c:v>
                </c:pt>
                <c:pt idx="14" formatCode="General">
                  <c:v>3.86</c:v>
                </c:pt>
                <c:pt idx="15">
                  <c:v>-9999</c:v>
                </c:pt>
                <c:pt idx="16" formatCode="General">
                  <c:v>4.37</c:v>
                </c:pt>
                <c:pt idx="17">
                  <c:v>-9999</c:v>
                </c:pt>
                <c:pt idx="18" formatCode="General">
                  <c:v>4.46</c:v>
                </c:pt>
                <c:pt idx="19">
                  <c:v>-9999</c:v>
                </c:pt>
                <c:pt idx="20" formatCode="General">
                  <c:v>3.62</c:v>
                </c:pt>
                <c:pt idx="21">
                  <c:v>-9999</c:v>
                </c:pt>
                <c:pt idx="22" formatCode="General">
                  <c:v>3.75</c:v>
                </c:pt>
                <c:pt idx="23">
                  <c:v>-9999</c:v>
                </c:pt>
                <c:pt idx="24" formatCode="General">
                  <c:v>3.68</c:v>
                </c:pt>
                <c:pt idx="25">
                  <c:v>-9999</c:v>
                </c:pt>
                <c:pt idx="26" formatCode="General">
                  <c:v>4.1500000000000004</c:v>
                </c:pt>
                <c:pt idx="27">
                  <c:v>-9999</c:v>
                </c:pt>
                <c:pt idx="28" formatCode="General">
                  <c:v>4.5199999999999996</c:v>
                </c:pt>
                <c:pt idx="29">
                  <c:v>-9999</c:v>
                </c:pt>
                <c:pt idx="30" formatCode="General">
                  <c:v>4.33</c:v>
                </c:pt>
                <c:pt idx="31">
                  <c:v>-9999</c:v>
                </c:pt>
                <c:pt idx="32" formatCode="General">
                  <c:v>4.83</c:v>
                </c:pt>
                <c:pt idx="33">
                  <c:v>-9999</c:v>
                </c:pt>
                <c:pt idx="34" formatCode="General">
                  <c:v>5.05</c:v>
                </c:pt>
                <c:pt idx="35">
                  <c:v>-9999</c:v>
                </c:pt>
                <c:pt idx="36" formatCode="General">
                  <c:v>3.87</c:v>
                </c:pt>
                <c:pt idx="37">
                  <c:v>-9999</c:v>
                </c:pt>
                <c:pt idx="38" formatCode="General">
                  <c:v>3.55</c:v>
                </c:pt>
                <c:pt idx="39">
                  <c:v>-9999</c:v>
                </c:pt>
                <c:pt idx="40" formatCode="General">
                  <c:v>3.64</c:v>
                </c:pt>
                <c:pt idx="41">
                  <c:v>-9999</c:v>
                </c:pt>
                <c:pt idx="42" formatCode="General">
                  <c:v>4.0599999999999996</c:v>
                </c:pt>
                <c:pt idx="43">
                  <c:v>-9999</c:v>
                </c:pt>
                <c:pt idx="44" formatCode="General">
                  <c:v>4.97</c:v>
                </c:pt>
                <c:pt idx="45">
                  <c:v>-9999</c:v>
                </c:pt>
                <c:pt idx="46" formatCode="General">
                  <c:v>5.15</c:v>
                </c:pt>
                <c:pt idx="47">
                  <c:v>-9999</c:v>
                </c:pt>
                <c:pt idx="48" formatCode="General">
                  <c:v>3.92</c:v>
                </c:pt>
                <c:pt idx="49">
                  <c:v>-9999</c:v>
                </c:pt>
                <c:pt idx="50" formatCode="General">
                  <c:v>3.97</c:v>
                </c:pt>
                <c:pt idx="51">
                  <c:v>-9999</c:v>
                </c:pt>
                <c:pt idx="52" formatCode="General">
                  <c:v>4.91</c:v>
                </c:pt>
                <c:pt idx="53">
                  <c:v>-9999</c:v>
                </c:pt>
                <c:pt idx="54" formatCode="General">
                  <c:v>4.9000000000000004</c:v>
                </c:pt>
                <c:pt idx="55">
                  <c:v>-9999</c:v>
                </c:pt>
                <c:pt idx="56" formatCode="General">
                  <c:v>4.49</c:v>
                </c:pt>
                <c:pt idx="57">
                  <c:v>-9999</c:v>
                </c:pt>
                <c:pt idx="58" formatCode="General">
                  <c:v>4.6100000000000003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4B-492A-AAD1-E687E3F5E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551960"/>
        <c:axId val="484555880"/>
      </c:scatterChart>
      <c:valAx>
        <c:axId val="484551960"/>
        <c:scaling>
          <c:orientation val="minMax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555880"/>
        <c:crosses val="autoZero"/>
        <c:crossBetween val="midCat"/>
      </c:valAx>
      <c:valAx>
        <c:axId val="48455588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551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6608535528097"/>
          <c:y val="6.8417016612612305E-2"/>
          <c:w val="0.87329958691318077"/>
          <c:h val="0.8261590041147473"/>
        </c:manualLayout>
      </c:layout>
      <c:scatterChart>
        <c:scatterStyle val="lineMarker"/>
        <c:varyColors val="0"/>
        <c:ser>
          <c:idx val="0"/>
          <c:order val="0"/>
          <c:tx>
            <c:v>DOY_167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MegaTable!$L$2:$L$61</c:f>
              <c:numCache>
                <c:formatCode>General</c:formatCode>
                <c:ptCount val="60"/>
                <c:pt idx="0">
                  <c:v>175</c:v>
                </c:pt>
                <c:pt idx="1">
                  <c:v>175</c:v>
                </c:pt>
                <c:pt idx="2">
                  <c:v>175</c:v>
                </c:pt>
                <c:pt idx="3">
                  <c:v>175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158</c:v>
                </c:pt>
                <c:pt idx="13">
                  <c:v>158</c:v>
                </c:pt>
                <c:pt idx="14">
                  <c:v>158</c:v>
                </c:pt>
                <c:pt idx="15">
                  <c:v>158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158</c:v>
                </c:pt>
                <c:pt idx="25">
                  <c:v>158</c:v>
                </c:pt>
                <c:pt idx="26">
                  <c:v>158</c:v>
                </c:pt>
                <c:pt idx="27">
                  <c:v>158</c:v>
                </c:pt>
                <c:pt idx="28">
                  <c:v>175</c:v>
                </c:pt>
                <c:pt idx="29">
                  <c:v>175</c:v>
                </c:pt>
                <c:pt idx="30">
                  <c:v>175</c:v>
                </c:pt>
                <c:pt idx="31">
                  <c:v>175</c:v>
                </c:pt>
                <c:pt idx="32">
                  <c:v>175</c:v>
                </c:pt>
                <c:pt idx="33">
                  <c:v>175</c:v>
                </c:pt>
                <c:pt idx="34">
                  <c:v>175</c:v>
                </c:pt>
                <c:pt idx="35">
                  <c:v>175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175</c:v>
                </c:pt>
                <c:pt idx="45">
                  <c:v>175</c:v>
                </c:pt>
                <c:pt idx="46">
                  <c:v>175</c:v>
                </c:pt>
                <c:pt idx="47">
                  <c:v>175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175</c:v>
                </c:pt>
                <c:pt idx="53">
                  <c:v>175</c:v>
                </c:pt>
                <c:pt idx="54">
                  <c:v>175</c:v>
                </c:pt>
                <c:pt idx="55">
                  <c:v>175</c:v>
                </c:pt>
                <c:pt idx="56">
                  <c:v>158</c:v>
                </c:pt>
                <c:pt idx="57">
                  <c:v>158</c:v>
                </c:pt>
                <c:pt idx="58">
                  <c:v>158</c:v>
                </c:pt>
                <c:pt idx="59">
                  <c:v>158</c:v>
                </c:pt>
              </c:numCache>
            </c:numRef>
          </c:xVal>
          <c:yVal>
            <c:numRef>
              <c:f>(MegaTable!$EQ$2:$EQ$9,MegaTable!$EQ$14:$EQ$17,MegaTable!$EQ$26:$EQ$33,MegaTable!$EQ$38:$EQ$49,MegaTable!$EQ$58:$EQ$61)</c:f>
              <c:numCache>
                <c:formatCode>0</c:formatCode>
                <c:ptCount val="36"/>
                <c:pt idx="0" formatCode="General">
                  <c:v>7746.725317693059</c:v>
                </c:pt>
                <c:pt idx="1">
                  <c:v>-9999</c:v>
                </c:pt>
                <c:pt idx="2" formatCode="General">
                  <c:v>7729.333333333333</c:v>
                </c:pt>
                <c:pt idx="3">
                  <c:v>-9999</c:v>
                </c:pt>
                <c:pt idx="4" formatCode="General">
                  <c:v>34.527363184079597</c:v>
                </c:pt>
                <c:pt idx="5">
                  <c:v>-9999</c:v>
                </c:pt>
                <c:pt idx="6" formatCode="General">
                  <c:v>15.749525616698294</c:v>
                </c:pt>
                <c:pt idx="7">
                  <c:v>-9999</c:v>
                </c:pt>
                <c:pt idx="8" formatCode="General">
                  <c:v>6811.9918699186992</c:v>
                </c:pt>
                <c:pt idx="9">
                  <c:v>-9999</c:v>
                </c:pt>
                <c:pt idx="10" formatCode="General">
                  <c:v>7563.5820895522374</c:v>
                </c:pt>
                <c:pt idx="11">
                  <c:v>-9999</c:v>
                </c:pt>
                <c:pt idx="12" formatCode="General">
                  <c:v>8038.4845463609172</c:v>
                </c:pt>
                <c:pt idx="13">
                  <c:v>-9999</c:v>
                </c:pt>
                <c:pt idx="14" formatCode="General">
                  <c:v>6888.0834160873883</c:v>
                </c:pt>
                <c:pt idx="15">
                  <c:v>-9999</c:v>
                </c:pt>
                <c:pt idx="16" formatCode="General">
                  <c:v>8002.0257826887664</c:v>
                </c:pt>
                <c:pt idx="17">
                  <c:v>-9999</c:v>
                </c:pt>
                <c:pt idx="18" formatCode="General">
                  <c:v>6103.9100684261975</c:v>
                </c:pt>
                <c:pt idx="19">
                  <c:v>-9999</c:v>
                </c:pt>
                <c:pt idx="20" formatCode="General">
                  <c:v>20.64896755162242</c:v>
                </c:pt>
                <c:pt idx="21">
                  <c:v>-9999</c:v>
                </c:pt>
                <c:pt idx="22" formatCode="General">
                  <c:v>12.404580152671755</c:v>
                </c:pt>
                <c:pt idx="23">
                  <c:v>-9999</c:v>
                </c:pt>
                <c:pt idx="24" formatCode="General">
                  <c:v>21.291624621594352</c:v>
                </c:pt>
                <c:pt idx="25">
                  <c:v>-9999</c:v>
                </c:pt>
                <c:pt idx="26" formatCode="General">
                  <c:v>15.883458646616543</c:v>
                </c:pt>
                <c:pt idx="27">
                  <c:v>-9999</c:v>
                </c:pt>
                <c:pt idx="28" formatCode="General">
                  <c:v>17389.932885906041</c:v>
                </c:pt>
                <c:pt idx="29">
                  <c:v>-9999</c:v>
                </c:pt>
                <c:pt idx="30" formatCode="General">
                  <c:v>19204.486540378864</c:v>
                </c:pt>
                <c:pt idx="31">
                  <c:v>-9999</c:v>
                </c:pt>
                <c:pt idx="32" formatCode="General">
                  <c:v>19027.627627627626</c:v>
                </c:pt>
                <c:pt idx="33">
                  <c:v>-9999</c:v>
                </c:pt>
                <c:pt idx="34" formatCode="General">
                  <c:v>24351.72735760971</c:v>
                </c:pt>
                <c:pt idx="35">
                  <c:v>-9999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6B-452F-87E6-48DF2A9D9522}"/>
            </c:ext>
          </c:extLst>
        </c:ser>
        <c:ser>
          <c:idx val="1"/>
          <c:order val="1"/>
          <c:tx>
            <c:v>DOY_153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MegaTable!$L$2:$L$61</c:f>
              <c:numCache>
                <c:formatCode>General</c:formatCode>
                <c:ptCount val="60"/>
                <c:pt idx="0">
                  <c:v>175</c:v>
                </c:pt>
                <c:pt idx="1">
                  <c:v>175</c:v>
                </c:pt>
                <c:pt idx="2">
                  <c:v>175</c:v>
                </c:pt>
                <c:pt idx="3">
                  <c:v>175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158</c:v>
                </c:pt>
                <c:pt idx="13">
                  <c:v>158</c:v>
                </c:pt>
                <c:pt idx="14">
                  <c:v>158</c:v>
                </c:pt>
                <c:pt idx="15">
                  <c:v>158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158</c:v>
                </c:pt>
                <c:pt idx="25">
                  <c:v>158</c:v>
                </c:pt>
                <c:pt idx="26">
                  <c:v>158</c:v>
                </c:pt>
                <c:pt idx="27">
                  <c:v>158</c:v>
                </c:pt>
                <c:pt idx="28">
                  <c:v>175</c:v>
                </c:pt>
                <c:pt idx="29">
                  <c:v>175</c:v>
                </c:pt>
                <c:pt idx="30">
                  <c:v>175</c:v>
                </c:pt>
                <c:pt idx="31">
                  <c:v>175</c:v>
                </c:pt>
                <c:pt idx="32">
                  <c:v>175</c:v>
                </c:pt>
                <c:pt idx="33">
                  <c:v>175</c:v>
                </c:pt>
                <c:pt idx="34">
                  <c:v>175</c:v>
                </c:pt>
                <c:pt idx="35">
                  <c:v>175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175</c:v>
                </c:pt>
                <c:pt idx="45">
                  <c:v>175</c:v>
                </c:pt>
                <c:pt idx="46">
                  <c:v>175</c:v>
                </c:pt>
                <c:pt idx="47">
                  <c:v>175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175</c:v>
                </c:pt>
                <c:pt idx="53">
                  <c:v>175</c:v>
                </c:pt>
                <c:pt idx="54">
                  <c:v>175</c:v>
                </c:pt>
                <c:pt idx="55">
                  <c:v>175</c:v>
                </c:pt>
                <c:pt idx="56">
                  <c:v>158</c:v>
                </c:pt>
                <c:pt idx="57">
                  <c:v>158</c:v>
                </c:pt>
                <c:pt idx="58">
                  <c:v>158</c:v>
                </c:pt>
                <c:pt idx="59">
                  <c:v>158</c:v>
                </c:pt>
              </c:numCache>
            </c:numRef>
          </c:xVal>
          <c:yVal>
            <c:numRef>
              <c:f>(MegaTable!$EO$2:$EO$9,MegaTable!$EO$14:$EO$17,MegaTable!$EO$26:$EO$33,MegaTable!$EO$33,MegaTable!$EO$38:$EO$49,MegaTable!$EO$58:$EO$61)</c:f>
              <c:numCache>
                <c:formatCode>0</c:formatCode>
                <c:ptCount val="37"/>
                <c:pt idx="0" formatCode="General">
                  <c:v>9796.2228517469321</c:v>
                </c:pt>
                <c:pt idx="1">
                  <c:v>-9999</c:v>
                </c:pt>
                <c:pt idx="2" formatCode="General">
                  <c:v>15046.045197740112</c:v>
                </c:pt>
                <c:pt idx="3">
                  <c:v>-9999</c:v>
                </c:pt>
                <c:pt idx="4" formatCode="General">
                  <c:v>6879.5497185741087</c:v>
                </c:pt>
                <c:pt idx="5">
                  <c:v>-9999</c:v>
                </c:pt>
                <c:pt idx="6" formatCode="General">
                  <c:v>2779.1438979963573</c:v>
                </c:pt>
                <c:pt idx="7">
                  <c:v>-9999</c:v>
                </c:pt>
                <c:pt idx="8" formatCode="General">
                  <c:v>9819.2122958693562</c:v>
                </c:pt>
                <c:pt idx="9">
                  <c:v>-9999</c:v>
                </c:pt>
                <c:pt idx="10" formatCode="General">
                  <c:v>5388.2865440464666</c:v>
                </c:pt>
                <c:pt idx="11">
                  <c:v>-9999</c:v>
                </c:pt>
                <c:pt idx="12" formatCode="General">
                  <c:v>4587.3493975903621</c:v>
                </c:pt>
                <c:pt idx="13">
                  <c:v>-9999</c:v>
                </c:pt>
                <c:pt idx="14" formatCode="General">
                  <c:v>7143.4611602753203</c:v>
                </c:pt>
                <c:pt idx="15">
                  <c:v>-9999</c:v>
                </c:pt>
                <c:pt idx="16" formatCode="General">
                  <c:v>14506.6</c:v>
                </c:pt>
                <c:pt idx="17">
                  <c:v>-9999</c:v>
                </c:pt>
                <c:pt idx="18" formatCode="General">
                  <c:v>11726.082677165356</c:v>
                </c:pt>
                <c:pt idx="19">
                  <c:v>-9999</c:v>
                </c:pt>
                <c:pt idx="20">
                  <c:v>-9999</c:v>
                </c:pt>
                <c:pt idx="21" formatCode="General">
                  <c:v>2532.0398009950245</c:v>
                </c:pt>
                <c:pt idx="22">
                  <c:v>-9999</c:v>
                </c:pt>
                <c:pt idx="23" formatCode="General">
                  <c:v>546.80232558139528</c:v>
                </c:pt>
                <c:pt idx="24">
                  <c:v>-9999</c:v>
                </c:pt>
                <c:pt idx="25" formatCode="General">
                  <c:v>2229.2246520874751</c:v>
                </c:pt>
                <c:pt idx="26">
                  <c:v>-9999</c:v>
                </c:pt>
                <c:pt idx="27" formatCode="General">
                  <c:v>6472.4852071005917</c:v>
                </c:pt>
                <c:pt idx="28">
                  <c:v>-9999</c:v>
                </c:pt>
                <c:pt idx="29" formatCode="General">
                  <c:v>13752.24609375</c:v>
                </c:pt>
                <c:pt idx="30">
                  <c:v>-9999</c:v>
                </c:pt>
                <c:pt idx="31" formatCode="General">
                  <c:v>15355.4</c:v>
                </c:pt>
                <c:pt idx="32">
                  <c:v>-9999</c:v>
                </c:pt>
                <c:pt idx="33" formatCode="General">
                  <c:v>11742.727272727272</c:v>
                </c:pt>
                <c:pt idx="34">
                  <c:v>-9999</c:v>
                </c:pt>
                <c:pt idx="35" formatCode="General">
                  <c:v>10283.762376237622</c:v>
                </c:pt>
                <c:pt idx="36">
                  <c:v>-9999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6B-452F-87E6-48DF2A9D9522}"/>
            </c:ext>
          </c:extLst>
        </c:ser>
        <c:ser>
          <c:idx val="2"/>
          <c:order val="2"/>
          <c:tx>
            <c:v>DOY_188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MegaTable!$L$2:$L$61</c:f>
              <c:numCache>
                <c:formatCode>General</c:formatCode>
                <c:ptCount val="60"/>
                <c:pt idx="0">
                  <c:v>175</c:v>
                </c:pt>
                <c:pt idx="1">
                  <c:v>175</c:v>
                </c:pt>
                <c:pt idx="2">
                  <c:v>175</c:v>
                </c:pt>
                <c:pt idx="3">
                  <c:v>175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158</c:v>
                </c:pt>
                <c:pt idx="13">
                  <c:v>158</c:v>
                </c:pt>
                <c:pt idx="14">
                  <c:v>158</c:v>
                </c:pt>
                <c:pt idx="15">
                  <c:v>158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158</c:v>
                </c:pt>
                <c:pt idx="25">
                  <c:v>158</c:v>
                </c:pt>
                <c:pt idx="26">
                  <c:v>158</c:v>
                </c:pt>
                <c:pt idx="27">
                  <c:v>158</c:v>
                </c:pt>
                <c:pt idx="28">
                  <c:v>175</c:v>
                </c:pt>
                <c:pt idx="29">
                  <c:v>175</c:v>
                </c:pt>
                <c:pt idx="30">
                  <c:v>175</c:v>
                </c:pt>
                <c:pt idx="31">
                  <c:v>175</c:v>
                </c:pt>
                <c:pt idx="32">
                  <c:v>175</c:v>
                </c:pt>
                <c:pt idx="33">
                  <c:v>175</c:v>
                </c:pt>
                <c:pt idx="34">
                  <c:v>175</c:v>
                </c:pt>
                <c:pt idx="35">
                  <c:v>175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175</c:v>
                </c:pt>
                <c:pt idx="45">
                  <c:v>175</c:v>
                </c:pt>
                <c:pt idx="46">
                  <c:v>175</c:v>
                </c:pt>
                <c:pt idx="47">
                  <c:v>175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175</c:v>
                </c:pt>
                <c:pt idx="53">
                  <c:v>175</c:v>
                </c:pt>
                <c:pt idx="54">
                  <c:v>175</c:v>
                </c:pt>
                <c:pt idx="55">
                  <c:v>175</c:v>
                </c:pt>
                <c:pt idx="56">
                  <c:v>158</c:v>
                </c:pt>
                <c:pt idx="57">
                  <c:v>158</c:v>
                </c:pt>
                <c:pt idx="58">
                  <c:v>158</c:v>
                </c:pt>
                <c:pt idx="59">
                  <c:v>158</c:v>
                </c:pt>
              </c:numCache>
            </c:numRef>
          </c:xVal>
          <c:yVal>
            <c:numRef>
              <c:f>(MegaTable!$ET$2:$ET$9,MegaTable!$ET$14:$ET$17,MegaTable!$ET$26:$ET$33,MegaTable!$ET$38:$ET$49,MegaTable!$ET$58:$ET$61)</c:f>
              <c:numCache>
                <c:formatCode>0</c:formatCode>
                <c:ptCount val="36"/>
                <c:pt idx="0" formatCode="General">
                  <c:v>5807.6923076923076</c:v>
                </c:pt>
                <c:pt idx="1">
                  <c:v>-9999</c:v>
                </c:pt>
                <c:pt idx="2" formatCode="General">
                  <c:v>4120.8747514910538</c:v>
                </c:pt>
                <c:pt idx="3">
                  <c:v>-9999</c:v>
                </c:pt>
                <c:pt idx="4" formatCode="General">
                  <c:v>251.58501440922191</c:v>
                </c:pt>
                <c:pt idx="5">
                  <c:v>-9999</c:v>
                </c:pt>
                <c:pt idx="6" formatCode="General">
                  <c:v>120.18163471241172</c:v>
                </c:pt>
                <c:pt idx="7">
                  <c:v>-9999</c:v>
                </c:pt>
                <c:pt idx="8" formatCode="General">
                  <c:v>4830.1000000000004</c:v>
                </c:pt>
                <c:pt idx="9">
                  <c:v>-9999</c:v>
                </c:pt>
                <c:pt idx="10" formatCode="General">
                  <c:v>4996.8841285296976</c:v>
                </c:pt>
                <c:pt idx="11">
                  <c:v>-9999</c:v>
                </c:pt>
                <c:pt idx="12" formatCode="General">
                  <c:v>5257.1715145436319</c:v>
                </c:pt>
                <c:pt idx="13">
                  <c:v>-9999</c:v>
                </c:pt>
                <c:pt idx="14" formatCode="General">
                  <c:v>6731.5109343936374</c:v>
                </c:pt>
                <c:pt idx="15">
                  <c:v>-9999</c:v>
                </c:pt>
                <c:pt idx="16" formatCode="General">
                  <c:v>5177.2908366533866</c:v>
                </c:pt>
                <c:pt idx="17">
                  <c:v>-9999</c:v>
                </c:pt>
                <c:pt idx="18" formatCode="General">
                  <c:v>6714.9369544131905</c:v>
                </c:pt>
                <c:pt idx="19">
                  <c:v>-9999</c:v>
                </c:pt>
                <c:pt idx="20" formatCode="General">
                  <c:v>16.192345436702649</c:v>
                </c:pt>
                <c:pt idx="21">
                  <c:v>-9999</c:v>
                </c:pt>
                <c:pt idx="22" formatCode="General">
                  <c:v>41.956726246472243</c:v>
                </c:pt>
                <c:pt idx="23">
                  <c:v>-9999</c:v>
                </c:pt>
                <c:pt idx="24" formatCode="General">
                  <c:v>37.888198757763973</c:v>
                </c:pt>
                <c:pt idx="25">
                  <c:v>-9999</c:v>
                </c:pt>
                <c:pt idx="26" formatCode="General">
                  <c:v>15.992102665350444</c:v>
                </c:pt>
                <c:pt idx="27">
                  <c:v>-9999</c:v>
                </c:pt>
                <c:pt idx="28" formatCode="General">
                  <c:v>6089.6039603960389</c:v>
                </c:pt>
                <c:pt idx="29">
                  <c:v>-9999</c:v>
                </c:pt>
                <c:pt idx="30" formatCode="General">
                  <c:v>5402.6901669758809</c:v>
                </c:pt>
                <c:pt idx="31">
                  <c:v>-9999</c:v>
                </c:pt>
                <c:pt idx="32" formatCode="General">
                  <c:v>7193.2798395185564</c:v>
                </c:pt>
                <c:pt idx="33">
                  <c:v>-9999</c:v>
                </c:pt>
                <c:pt idx="34" formatCode="General">
                  <c:v>9622.7188081936692</c:v>
                </c:pt>
                <c:pt idx="35">
                  <c:v>-9999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16B-452F-87E6-48DF2A9D9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554312"/>
        <c:axId val="484552744"/>
      </c:scatterChart>
      <c:valAx>
        <c:axId val="484554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552744"/>
        <c:crosses val="autoZero"/>
        <c:crossBetween val="midCat"/>
      </c:valAx>
      <c:valAx>
        <c:axId val="484552744"/>
        <c:scaling>
          <c:orientation val="minMax"/>
          <c:max val="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554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830769230769229"/>
          <c:y val="9.0959295746125532E-2"/>
          <c:w val="0.32439525828502208"/>
          <c:h val="0.1047408483924380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MegaTable!$FS$1</c:f>
              <c:strCache>
                <c:ptCount val="1"/>
                <c:pt idx="0">
                  <c:v>Sdlntg_gross_215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31750" cap="rnd"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9146087508292234"/>
                  <c:y val="-0.1076550680786686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0.4148x + 38.703</a:t>
                    </a:r>
                    <a:br>
                      <a:rPr lang="en-US" sz="1400" baseline="0"/>
                    </a:br>
                    <a:r>
                      <a:rPr lang="en-US" sz="1400" baseline="0"/>
                      <a:t>R² = 0.3634</a:t>
                    </a:r>
                    <a:endParaRPr lang="en-US" sz="1400"/>
                  </a:p>
                </c:rich>
              </c:tx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MegaTable!$FU$2:$FU$61</c:f>
              <c:numCache>
                <c:formatCode>General</c:formatCode>
                <c:ptCount val="60"/>
                <c:pt idx="0">
                  <c:v>421</c:v>
                </c:pt>
                <c:pt idx="1">
                  <c:v>400.9</c:v>
                </c:pt>
                <c:pt idx="2">
                  <c:v>341.59999999999997</c:v>
                </c:pt>
                <c:pt idx="3">
                  <c:v>333.9</c:v>
                </c:pt>
                <c:pt idx="4">
                  <c:v>184.6</c:v>
                </c:pt>
                <c:pt idx="5">
                  <c:v>181.70000000000002</c:v>
                </c:pt>
                <c:pt idx="6">
                  <c:v>163.80000000000001</c:v>
                </c:pt>
                <c:pt idx="7">
                  <c:v>197.3</c:v>
                </c:pt>
                <c:pt idx="8">
                  <c:v>172.1</c:v>
                </c:pt>
                <c:pt idx="9">
                  <c:v>185</c:v>
                </c:pt>
                <c:pt idx="10">
                  <c:v>190.8</c:v>
                </c:pt>
                <c:pt idx="11">
                  <c:v>190.9</c:v>
                </c:pt>
                <c:pt idx="12">
                  <c:v>211.3</c:v>
                </c:pt>
                <c:pt idx="13">
                  <c:v>222.8</c:v>
                </c:pt>
                <c:pt idx="14">
                  <c:v>255.70000000000002</c:v>
                </c:pt>
                <c:pt idx="15">
                  <c:v>283.5</c:v>
                </c:pt>
                <c:pt idx="16">
                  <c:v>314.89999999999998</c:v>
                </c:pt>
                <c:pt idx="17">
                  <c:v>182.8</c:v>
                </c:pt>
                <c:pt idx="18">
                  <c:v>206.3</c:v>
                </c:pt>
                <c:pt idx="19">
                  <c:v>319</c:v>
                </c:pt>
                <c:pt idx="20">
                  <c:v>173.1</c:v>
                </c:pt>
                <c:pt idx="21">
                  <c:v>151</c:v>
                </c:pt>
                <c:pt idx="22">
                  <c:v>195.1</c:v>
                </c:pt>
                <c:pt idx="23">
                  <c:v>163.70000000000002</c:v>
                </c:pt>
                <c:pt idx="24">
                  <c:v>308.29999999999995</c:v>
                </c:pt>
                <c:pt idx="25">
                  <c:v>203.20000000000002</c:v>
                </c:pt>
                <c:pt idx="26">
                  <c:v>181.20000000000002</c:v>
                </c:pt>
                <c:pt idx="27">
                  <c:v>235.4</c:v>
                </c:pt>
                <c:pt idx="28">
                  <c:v>141.30000000000001</c:v>
                </c:pt>
                <c:pt idx="29">
                  <c:v>144</c:v>
                </c:pt>
                <c:pt idx="30">
                  <c:v>166.70000000000002</c:v>
                </c:pt>
                <c:pt idx="31">
                  <c:v>210.70000000000002</c:v>
                </c:pt>
                <c:pt idx="32">
                  <c:v>325.39999999999998</c:v>
                </c:pt>
                <c:pt idx="33">
                  <c:v>214.8</c:v>
                </c:pt>
                <c:pt idx="34">
                  <c:v>242.4</c:v>
                </c:pt>
                <c:pt idx="35">
                  <c:v>226.3</c:v>
                </c:pt>
                <c:pt idx="36">
                  <c:v>139.20000000000002</c:v>
                </c:pt>
                <c:pt idx="37">
                  <c:v>177.3</c:v>
                </c:pt>
                <c:pt idx="38">
                  <c:v>143.30000000000001</c:v>
                </c:pt>
                <c:pt idx="39">
                  <c:v>193</c:v>
                </c:pt>
                <c:pt idx="40">
                  <c:v>199.6</c:v>
                </c:pt>
                <c:pt idx="41">
                  <c:v>189.3</c:v>
                </c:pt>
                <c:pt idx="42">
                  <c:v>206.5</c:v>
                </c:pt>
                <c:pt idx="43">
                  <c:v>130.9</c:v>
                </c:pt>
                <c:pt idx="44">
                  <c:v>209.6</c:v>
                </c:pt>
                <c:pt idx="45">
                  <c:v>223.3</c:v>
                </c:pt>
                <c:pt idx="46">
                  <c:v>193.4</c:v>
                </c:pt>
                <c:pt idx="47">
                  <c:v>175</c:v>
                </c:pt>
                <c:pt idx="48">
                  <c:v>170.5</c:v>
                </c:pt>
                <c:pt idx="49">
                  <c:v>158</c:v>
                </c:pt>
                <c:pt idx="50">
                  <c:v>184.8</c:v>
                </c:pt>
                <c:pt idx="51">
                  <c:v>144</c:v>
                </c:pt>
                <c:pt idx="52">
                  <c:v>274.2</c:v>
                </c:pt>
                <c:pt idx="53">
                  <c:v>287.29999999999995</c:v>
                </c:pt>
                <c:pt idx="54">
                  <c:v>294.2</c:v>
                </c:pt>
                <c:pt idx="55">
                  <c:v>319.2</c:v>
                </c:pt>
                <c:pt idx="56">
                  <c:v>251.00000000000003</c:v>
                </c:pt>
                <c:pt idx="57">
                  <c:v>217.4</c:v>
                </c:pt>
                <c:pt idx="58">
                  <c:v>153.30000000000001</c:v>
                </c:pt>
                <c:pt idx="59">
                  <c:v>241.20000000000002</c:v>
                </c:pt>
              </c:numCache>
            </c:numRef>
          </c:xVal>
          <c:yVal>
            <c:numRef>
              <c:f>MegaTable!$FR$2:$FR$61</c:f>
              <c:numCache>
                <c:formatCode>General</c:formatCode>
                <c:ptCount val="60"/>
                <c:pt idx="0">
                  <c:v>245.89999999999998</c:v>
                </c:pt>
                <c:pt idx="1">
                  <c:v>213.1</c:v>
                </c:pt>
                <c:pt idx="2">
                  <c:v>204.3</c:v>
                </c:pt>
                <c:pt idx="3">
                  <c:v>179</c:v>
                </c:pt>
                <c:pt idx="4">
                  <c:v>98.6</c:v>
                </c:pt>
                <c:pt idx="5">
                  <c:v>111.80000000000001</c:v>
                </c:pt>
                <c:pt idx="6">
                  <c:v>92.1</c:v>
                </c:pt>
                <c:pt idx="7">
                  <c:v>112.9</c:v>
                </c:pt>
                <c:pt idx="8">
                  <c:v>88.6</c:v>
                </c:pt>
                <c:pt idx="9">
                  <c:v>80.8</c:v>
                </c:pt>
                <c:pt idx="10">
                  <c:v>90.5</c:v>
                </c:pt>
                <c:pt idx="11">
                  <c:v>92.1</c:v>
                </c:pt>
                <c:pt idx="12">
                  <c:v>160.5</c:v>
                </c:pt>
                <c:pt idx="13">
                  <c:v>138.9</c:v>
                </c:pt>
                <c:pt idx="14">
                  <c:v>190.7</c:v>
                </c:pt>
                <c:pt idx="15">
                  <c:v>169.1</c:v>
                </c:pt>
                <c:pt idx="16">
                  <c:v>138</c:v>
                </c:pt>
                <c:pt idx="17">
                  <c:v>111</c:v>
                </c:pt>
                <c:pt idx="18">
                  <c:v>106.5</c:v>
                </c:pt>
                <c:pt idx="19">
                  <c:v>153.6</c:v>
                </c:pt>
                <c:pt idx="20">
                  <c:v>74.099999999999994</c:v>
                </c:pt>
                <c:pt idx="21">
                  <c:v>71.5</c:v>
                </c:pt>
                <c:pt idx="22">
                  <c:v>97.699999999999989</c:v>
                </c:pt>
                <c:pt idx="23">
                  <c:v>67.2</c:v>
                </c:pt>
                <c:pt idx="24">
                  <c:v>208.8</c:v>
                </c:pt>
                <c:pt idx="25">
                  <c:v>161.80000000000001</c:v>
                </c:pt>
                <c:pt idx="26">
                  <c:v>167.4</c:v>
                </c:pt>
                <c:pt idx="27">
                  <c:v>143.9</c:v>
                </c:pt>
                <c:pt idx="28">
                  <c:v>221.4</c:v>
                </c:pt>
                <c:pt idx="29">
                  <c:v>148.6</c:v>
                </c:pt>
                <c:pt idx="30">
                  <c:v>184.1</c:v>
                </c:pt>
                <c:pt idx="31">
                  <c:v>197.1</c:v>
                </c:pt>
                <c:pt idx="32">
                  <c:v>154.69999999999999</c:v>
                </c:pt>
                <c:pt idx="33">
                  <c:v>133.1</c:v>
                </c:pt>
                <c:pt idx="34">
                  <c:v>147</c:v>
                </c:pt>
                <c:pt idx="35">
                  <c:v>128.80000000000001</c:v>
                </c:pt>
                <c:pt idx="36">
                  <c:v>64.7</c:v>
                </c:pt>
                <c:pt idx="37">
                  <c:v>82.5</c:v>
                </c:pt>
                <c:pt idx="38">
                  <c:v>69.8</c:v>
                </c:pt>
                <c:pt idx="39">
                  <c:v>91.1</c:v>
                </c:pt>
                <c:pt idx="40">
                  <c:v>99.300000000000011</c:v>
                </c:pt>
                <c:pt idx="41">
                  <c:v>95</c:v>
                </c:pt>
                <c:pt idx="42">
                  <c:v>105.4</c:v>
                </c:pt>
                <c:pt idx="43">
                  <c:v>67</c:v>
                </c:pt>
                <c:pt idx="44">
                  <c:v>134.6</c:v>
                </c:pt>
                <c:pt idx="45">
                  <c:v>148.80000000000001</c:v>
                </c:pt>
                <c:pt idx="46">
                  <c:v>182.8</c:v>
                </c:pt>
                <c:pt idx="47">
                  <c:v>160</c:v>
                </c:pt>
                <c:pt idx="48">
                  <c:v>81</c:v>
                </c:pt>
                <c:pt idx="49">
                  <c:v>67.900000000000006</c:v>
                </c:pt>
                <c:pt idx="50">
                  <c:v>89.4</c:v>
                </c:pt>
                <c:pt idx="51">
                  <c:v>73.5</c:v>
                </c:pt>
                <c:pt idx="52">
                  <c:v>104.9</c:v>
                </c:pt>
                <c:pt idx="53">
                  <c:v>104.6</c:v>
                </c:pt>
                <c:pt idx="54">
                  <c:v>136</c:v>
                </c:pt>
                <c:pt idx="55">
                  <c:v>125.30000000000001</c:v>
                </c:pt>
                <c:pt idx="56">
                  <c:v>148</c:v>
                </c:pt>
                <c:pt idx="57">
                  <c:v>170</c:v>
                </c:pt>
                <c:pt idx="58">
                  <c:v>138.4</c:v>
                </c:pt>
                <c:pt idx="59">
                  <c:v>137.80000000000001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50-4232-A4EC-1DD66FFAC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552352"/>
        <c:axId val="484548432"/>
      </c:scatterChart>
      <c:valAx>
        <c:axId val="484552352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548432"/>
        <c:crosses val="autoZero"/>
        <c:crossBetween val="midCat"/>
      </c:valAx>
      <c:valAx>
        <c:axId val="484548432"/>
        <c:scaling>
          <c:orientation val="minMax"/>
          <c:max val="25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552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8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8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8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7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7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0" tint="-0.14999847407452621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F3E724A-56E9-4108-AEAF-72724A846A1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0.00292</cdr:x>
      <cdr:y>0.03515</cdr:y>
    </cdr:from>
    <cdr:to>
      <cdr:x>0.051</cdr:x>
      <cdr:y>0.55206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C49A604C-60DE-432F-ABD1-75AFDD09C24F}"/>
            </a:ext>
          </a:extLst>
        </cdr:cNvPr>
        <cdr:cNvSpPr txBox="1"/>
      </cdr:nvSpPr>
      <cdr:spPr>
        <a:xfrm xmlns:a="http://schemas.openxmlformats.org/drawingml/2006/main">
          <a:off x="25287" y="220889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  <cdr:relSizeAnchor xmlns:cdr="http://schemas.openxmlformats.org/drawingml/2006/chartDrawing">
    <cdr:from>
      <cdr:x>0.41607</cdr:x>
      <cdr:y>0.92689</cdr:y>
    </cdr:from>
    <cdr:to>
      <cdr:x>0.6369</cdr:x>
      <cdr:y>0.98373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E849C8E-7D9C-41CA-A380-B43B973A6EE9}"/>
            </a:ext>
          </a:extLst>
        </cdr:cNvPr>
        <cdr:cNvSpPr txBox="1"/>
      </cdr:nvSpPr>
      <cdr:spPr>
        <a:xfrm xmlns:a="http://schemas.openxmlformats.org/drawingml/2006/main">
          <a:off x="3605666" y="5825332"/>
          <a:ext cx="1913731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Manual height (cm)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D2D8A87-5E55-4929-BFE9-751766402C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0.48869</cdr:x>
      <cdr:y>0.9296</cdr:y>
    </cdr:from>
    <cdr:to>
      <cdr:x>0.61138</cdr:x>
      <cdr:y>0.98643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6CC4514-7F14-4032-B6DC-BC495581675E}"/>
            </a:ext>
          </a:extLst>
        </cdr:cNvPr>
        <cdr:cNvSpPr txBox="1"/>
      </cdr:nvSpPr>
      <cdr:spPr>
        <a:xfrm xmlns:a="http://schemas.openxmlformats.org/drawingml/2006/main">
          <a:off x="4234997" y="5842341"/>
          <a:ext cx="1063285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NDVI</a:t>
          </a:r>
        </a:p>
      </cdr:txBody>
    </cdr:sp>
  </cdr:relSizeAnchor>
  <cdr:relSizeAnchor xmlns:cdr="http://schemas.openxmlformats.org/drawingml/2006/chartDrawing">
    <cdr:from>
      <cdr:x>0</cdr:x>
      <cdr:y>0.10416</cdr:y>
    </cdr:from>
    <cdr:to>
      <cdr:x>0.04809</cdr:x>
      <cdr:y>0.62107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903DC793-74E5-4D11-83F9-8DF57F6722AA}"/>
            </a:ext>
          </a:extLst>
        </cdr:cNvPr>
        <cdr:cNvSpPr txBox="1"/>
      </cdr:nvSpPr>
      <cdr:spPr>
        <a:xfrm xmlns:a="http://schemas.openxmlformats.org/drawingml/2006/main">
          <a:off x="0" y="654617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749655E-CA5C-4A3F-8B93-0FE02635D6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0.00294</cdr:x>
      <cdr:y>0.13938</cdr:y>
    </cdr:from>
    <cdr:to>
      <cdr:x>0.05103</cdr:x>
      <cdr:y>0.65629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7637F7A-0755-4034-8103-CD8936D0B14F}"/>
            </a:ext>
          </a:extLst>
        </cdr:cNvPr>
        <cdr:cNvSpPr txBox="1"/>
      </cdr:nvSpPr>
      <cdr:spPr>
        <a:xfrm xmlns:a="http://schemas.openxmlformats.org/drawingml/2006/main">
          <a:off x="25512" y="875959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  <cdr:relSizeAnchor xmlns:cdr="http://schemas.openxmlformats.org/drawingml/2006/chartDrawing">
    <cdr:from>
      <cdr:x>0.41119</cdr:x>
      <cdr:y>0.94317</cdr:y>
    </cdr:from>
    <cdr:to>
      <cdr:x>0.79195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BE56BAF8-7C69-4BB8-9605-936DF65C1CEB}"/>
            </a:ext>
          </a:extLst>
        </cdr:cNvPr>
        <cdr:cNvSpPr txBox="1"/>
      </cdr:nvSpPr>
      <cdr:spPr>
        <a:xfrm xmlns:a="http://schemas.openxmlformats.org/drawingml/2006/main">
          <a:off x="3563371" y="5944621"/>
          <a:ext cx="3299732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Manual height (cm)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404A4F5-969C-4CAA-8435-1EAD24BE4F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0.04462</cdr:y>
    </cdr:from>
    <cdr:to>
      <cdr:x>0.04809</cdr:x>
      <cdr:y>0.56153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7CDFA7E2-E45D-4A97-9BBA-39E3F299D1C8}"/>
            </a:ext>
          </a:extLst>
        </cdr:cNvPr>
        <cdr:cNvSpPr txBox="1"/>
      </cdr:nvSpPr>
      <cdr:spPr>
        <a:xfrm xmlns:a="http://schemas.openxmlformats.org/drawingml/2006/main">
          <a:off x="0" y="280420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  <cdr:relSizeAnchor xmlns:cdr="http://schemas.openxmlformats.org/drawingml/2006/chartDrawing">
    <cdr:from>
      <cdr:x>0.49261</cdr:x>
      <cdr:y>0.94317</cdr:y>
    </cdr:from>
    <cdr:to>
      <cdr:x>0.61531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CC72E2D2-46F8-4FB5-BDE7-DDC761288F2C}"/>
            </a:ext>
          </a:extLst>
        </cdr:cNvPr>
        <cdr:cNvSpPr txBox="1"/>
      </cdr:nvSpPr>
      <cdr:spPr>
        <a:xfrm xmlns:a="http://schemas.openxmlformats.org/drawingml/2006/main">
          <a:off x="4269015" y="5927612"/>
          <a:ext cx="1063285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NDVI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B9C9B1A-EEF9-451C-8861-8CD030683B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0.00096</cdr:x>
      <cdr:y>0.04868</cdr:y>
    </cdr:from>
    <cdr:to>
      <cdr:x>0.04904</cdr:x>
      <cdr:y>0.56559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F5EE62B-D197-40E7-815F-182119A19EC3}"/>
            </a:ext>
          </a:extLst>
        </cdr:cNvPr>
        <cdr:cNvSpPr txBox="1"/>
      </cdr:nvSpPr>
      <cdr:spPr>
        <a:xfrm xmlns:a="http://schemas.openxmlformats.org/drawingml/2006/main">
          <a:off x="8277" y="305934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  <cdr:relSizeAnchor xmlns:cdr="http://schemas.openxmlformats.org/drawingml/2006/chartDrawing">
    <cdr:from>
      <cdr:x>0.44747</cdr:x>
      <cdr:y>0.94181</cdr:y>
    </cdr:from>
    <cdr:to>
      <cdr:x>0.82824</cdr:x>
      <cdr:y>0.99865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69CA5C7-7022-4B53-9872-9E282580A12C}"/>
            </a:ext>
          </a:extLst>
        </cdr:cNvPr>
        <cdr:cNvSpPr txBox="1"/>
      </cdr:nvSpPr>
      <cdr:spPr>
        <a:xfrm xmlns:a="http://schemas.openxmlformats.org/drawingml/2006/main">
          <a:off x="3877808" y="5919108"/>
          <a:ext cx="3299732" cy="357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Manual height (cm)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80F0B40-0836-496B-B0B1-D8EDFC380D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0.03379</cdr:y>
    </cdr:from>
    <cdr:to>
      <cdr:x>0.04809</cdr:x>
      <cdr:y>0.55071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C49A604C-60DE-432F-ABD1-75AFDD09C24F}"/>
            </a:ext>
          </a:extLst>
        </cdr:cNvPr>
        <cdr:cNvSpPr txBox="1"/>
      </cdr:nvSpPr>
      <cdr:spPr>
        <a:xfrm xmlns:a="http://schemas.openxmlformats.org/drawingml/2006/main">
          <a:off x="0" y="212385"/>
          <a:ext cx="416719" cy="3248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Ultrasonic height (cm)</a:t>
          </a:r>
        </a:p>
      </cdr:txBody>
    </cdr:sp>
  </cdr:relSizeAnchor>
  <cdr:relSizeAnchor xmlns:cdr="http://schemas.openxmlformats.org/drawingml/2006/chartDrawing">
    <cdr:from>
      <cdr:x>0.46712</cdr:x>
      <cdr:y>0.94046</cdr:y>
    </cdr:from>
    <cdr:to>
      <cdr:x>0.64475</cdr:x>
      <cdr:y>0.99053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xmlns="" id="{4FE7F222-6585-4ADA-A182-9CDC4248A74C}"/>
            </a:ext>
          </a:extLst>
        </cdr:cNvPr>
        <cdr:cNvSpPr txBox="1"/>
      </cdr:nvSpPr>
      <cdr:spPr>
        <a:xfrm xmlns:a="http://schemas.openxmlformats.org/drawingml/2006/main">
          <a:off x="4048125" y="5910603"/>
          <a:ext cx="1539308" cy="314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anose="020B0604020202020204" pitchFamily="34" charset="0"/>
              <a:cs typeface="Arial" panose="020B0604020202020204" pitchFamily="34" charset="0"/>
            </a:rPr>
            <a:t>NDVI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24FF5D1-79C9-4402-B2AE-128E8C55EB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B78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7" style="12" bestFit="1" customWidth="1"/>
    <col min="2" max="2" width="63" bestFit="1" customWidth="1"/>
  </cols>
  <sheetData>
    <row r="1" spans="1:2" x14ac:dyDescent="0.25">
      <c r="A1" s="9" t="s">
        <v>844</v>
      </c>
      <c r="B1" s="3" t="s">
        <v>845</v>
      </c>
    </row>
    <row r="2" spans="1:2" x14ac:dyDescent="0.25">
      <c r="A2" s="8" t="s">
        <v>0</v>
      </c>
      <c r="B2" s="13" t="s">
        <v>846</v>
      </c>
    </row>
    <row r="3" spans="1:2" x14ac:dyDescent="0.25">
      <c r="A3" s="8" t="s">
        <v>1</v>
      </c>
      <c r="B3" s="14" t="s">
        <v>1064</v>
      </c>
    </row>
    <row r="4" spans="1:2" x14ac:dyDescent="0.25">
      <c r="A4" s="8" t="s">
        <v>12</v>
      </c>
      <c r="B4" t="s">
        <v>892</v>
      </c>
    </row>
    <row r="5" spans="1:2" x14ac:dyDescent="0.25">
      <c r="A5" s="8" t="s">
        <v>136</v>
      </c>
      <c r="B5" t="s">
        <v>891</v>
      </c>
    </row>
    <row r="6" spans="1:2" x14ac:dyDescent="0.25">
      <c r="A6" s="8" t="s">
        <v>2</v>
      </c>
      <c r="B6" s="13" t="s">
        <v>848</v>
      </c>
    </row>
    <row r="7" spans="1:2" x14ac:dyDescent="0.25">
      <c r="A7" s="8" t="s">
        <v>3</v>
      </c>
      <c r="B7" s="13" t="s">
        <v>847</v>
      </c>
    </row>
    <row r="8" spans="1:2" x14ac:dyDescent="0.25">
      <c r="A8" s="8" t="s">
        <v>13</v>
      </c>
      <c r="B8" t="s">
        <v>893</v>
      </c>
    </row>
    <row r="9" spans="1:2" x14ac:dyDescent="0.25">
      <c r="A9" s="8" t="s">
        <v>4</v>
      </c>
      <c r="B9" s="13" t="s">
        <v>851</v>
      </c>
    </row>
    <row r="10" spans="1:2" x14ac:dyDescent="0.25">
      <c r="A10" s="8" t="s">
        <v>5</v>
      </c>
      <c r="B10" s="13" t="s">
        <v>852</v>
      </c>
    </row>
    <row r="11" spans="1:2" x14ac:dyDescent="0.25">
      <c r="A11" s="8" t="s">
        <v>6</v>
      </c>
      <c r="B11" s="13" t="s">
        <v>894</v>
      </c>
    </row>
    <row r="12" spans="1:2" x14ac:dyDescent="0.25">
      <c r="A12" s="8" t="s">
        <v>7</v>
      </c>
      <c r="B12" s="13" t="s">
        <v>895</v>
      </c>
    </row>
    <row r="13" spans="1:2" x14ac:dyDescent="0.25">
      <c r="A13" s="8" t="s">
        <v>8</v>
      </c>
      <c r="B13" s="13" t="s">
        <v>849</v>
      </c>
    </row>
    <row r="14" spans="1:2" x14ac:dyDescent="0.25">
      <c r="A14" s="8" t="s">
        <v>770</v>
      </c>
      <c r="B14" s="13" t="s">
        <v>850</v>
      </c>
    </row>
    <row r="15" spans="1:2" x14ac:dyDescent="0.25">
      <c r="A15" s="8" t="s">
        <v>351</v>
      </c>
      <c r="B15" s="14" t="s">
        <v>853</v>
      </c>
    </row>
    <row r="16" spans="1:2" x14ac:dyDescent="0.25">
      <c r="A16" s="8" t="s">
        <v>352</v>
      </c>
      <c r="B16" s="14" t="s">
        <v>854</v>
      </c>
    </row>
    <row r="17" spans="1:2" x14ac:dyDescent="0.25">
      <c r="A17" s="8" t="s">
        <v>353</v>
      </c>
      <c r="B17" s="14" t="s">
        <v>855</v>
      </c>
    </row>
    <row r="18" spans="1:2" x14ac:dyDescent="0.25">
      <c r="A18" s="8" t="s">
        <v>354</v>
      </c>
      <c r="B18" s="14" t="s">
        <v>896</v>
      </c>
    </row>
    <row r="19" spans="1:2" x14ac:dyDescent="0.25">
      <c r="A19" s="8" t="s">
        <v>355</v>
      </c>
      <c r="B19" s="14" t="s">
        <v>897</v>
      </c>
    </row>
    <row r="20" spans="1:2" x14ac:dyDescent="0.25">
      <c r="A20" s="8" t="s">
        <v>356</v>
      </c>
      <c r="B20" s="14" t="s">
        <v>898</v>
      </c>
    </row>
    <row r="21" spans="1:2" x14ac:dyDescent="0.25">
      <c r="A21" s="8" t="s">
        <v>835</v>
      </c>
      <c r="B21" s="14" t="s">
        <v>899</v>
      </c>
    </row>
    <row r="22" spans="1:2" x14ac:dyDescent="0.25">
      <c r="A22" s="8" t="s">
        <v>357</v>
      </c>
      <c r="B22" s="14" t="s">
        <v>900</v>
      </c>
    </row>
    <row r="23" spans="1:2" x14ac:dyDescent="0.25">
      <c r="A23" s="8" t="s">
        <v>358</v>
      </c>
      <c r="B23" s="14" t="s">
        <v>901</v>
      </c>
    </row>
    <row r="24" spans="1:2" x14ac:dyDescent="0.25">
      <c r="A24" s="8" t="s">
        <v>359</v>
      </c>
      <c r="B24" s="14" t="s">
        <v>902</v>
      </c>
    </row>
    <row r="25" spans="1:2" x14ac:dyDescent="0.25">
      <c r="A25" s="8" t="s">
        <v>360</v>
      </c>
      <c r="B25" s="14" t="s">
        <v>903</v>
      </c>
    </row>
    <row r="26" spans="1:2" x14ac:dyDescent="0.25">
      <c r="A26" s="8" t="s">
        <v>361</v>
      </c>
      <c r="B26" s="14" t="s">
        <v>904</v>
      </c>
    </row>
    <row r="27" spans="1:2" x14ac:dyDescent="0.25">
      <c r="A27" s="8" t="s">
        <v>362</v>
      </c>
      <c r="B27" s="14" t="s">
        <v>905</v>
      </c>
    </row>
    <row r="28" spans="1:2" x14ac:dyDescent="0.25">
      <c r="A28" s="8" t="s">
        <v>15</v>
      </c>
      <c r="B28" s="14" t="s">
        <v>906</v>
      </c>
    </row>
    <row r="29" spans="1:2" x14ac:dyDescent="0.25">
      <c r="A29" s="8" t="s">
        <v>16</v>
      </c>
      <c r="B29" s="14" t="s">
        <v>856</v>
      </c>
    </row>
    <row r="30" spans="1:2" x14ac:dyDescent="0.25">
      <c r="A30" s="8" t="s">
        <v>17</v>
      </c>
      <c r="B30" s="14" t="s">
        <v>857</v>
      </c>
    </row>
    <row r="31" spans="1:2" x14ac:dyDescent="0.25">
      <c r="A31" s="8" t="s">
        <v>18</v>
      </c>
      <c r="B31" s="14" t="s">
        <v>858</v>
      </c>
    </row>
    <row r="32" spans="1:2" x14ac:dyDescent="0.25">
      <c r="A32" s="8" t="s">
        <v>19</v>
      </c>
      <c r="B32" s="14" t="s">
        <v>859</v>
      </c>
    </row>
    <row r="33" spans="1:2" x14ac:dyDescent="0.25">
      <c r="A33" s="8" t="s">
        <v>20</v>
      </c>
      <c r="B33" s="14" t="s">
        <v>860</v>
      </c>
    </row>
    <row r="34" spans="1:2" x14ac:dyDescent="0.25">
      <c r="A34" s="8" t="s">
        <v>21</v>
      </c>
      <c r="B34" s="14" t="s">
        <v>962</v>
      </c>
    </row>
    <row r="35" spans="1:2" x14ac:dyDescent="0.25">
      <c r="A35" s="8" t="s">
        <v>22</v>
      </c>
      <c r="B35" s="14" t="s">
        <v>963</v>
      </c>
    </row>
    <row r="36" spans="1:2" x14ac:dyDescent="0.25">
      <c r="A36" s="8" t="s">
        <v>23</v>
      </c>
      <c r="B36" s="14" t="s">
        <v>964</v>
      </c>
    </row>
    <row r="37" spans="1:2" x14ac:dyDescent="0.25">
      <c r="A37" s="8" t="s">
        <v>24</v>
      </c>
      <c r="B37" s="14" t="s">
        <v>965</v>
      </c>
    </row>
    <row r="38" spans="1:2" x14ac:dyDescent="0.25">
      <c r="A38" s="8" t="s">
        <v>25</v>
      </c>
      <c r="B38" s="14" t="s">
        <v>966</v>
      </c>
    </row>
    <row r="39" spans="1:2" x14ac:dyDescent="0.25">
      <c r="A39" s="8" t="s">
        <v>26</v>
      </c>
      <c r="B39" s="14" t="s">
        <v>967</v>
      </c>
    </row>
    <row r="40" spans="1:2" x14ac:dyDescent="0.25">
      <c r="A40" s="8" t="s">
        <v>27</v>
      </c>
      <c r="B40" s="14" t="s">
        <v>968</v>
      </c>
    </row>
    <row r="41" spans="1:2" x14ac:dyDescent="0.25">
      <c r="A41" s="8" t="s">
        <v>28</v>
      </c>
      <c r="B41" s="14" t="s">
        <v>969</v>
      </c>
    </row>
    <row r="42" spans="1:2" x14ac:dyDescent="0.25">
      <c r="A42" s="8" t="s">
        <v>29</v>
      </c>
      <c r="B42" s="14" t="s">
        <v>970</v>
      </c>
    </row>
    <row r="43" spans="1:2" x14ac:dyDescent="0.25">
      <c r="A43" s="8" t="s">
        <v>30</v>
      </c>
      <c r="B43" s="14" t="s">
        <v>971</v>
      </c>
    </row>
    <row r="44" spans="1:2" x14ac:dyDescent="0.25">
      <c r="A44" s="8" t="s">
        <v>31</v>
      </c>
      <c r="B44" s="14" t="s">
        <v>972</v>
      </c>
    </row>
    <row r="45" spans="1:2" x14ac:dyDescent="0.25">
      <c r="A45" s="8" t="s">
        <v>32</v>
      </c>
      <c r="B45" s="14" t="s">
        <v>973</v>
      </c>
    </row>
    <row r="46" spans="1:2" x14ac:dyDescent="0.25">
      <c r="A46" s="8" t="s">
        <v>33</v>
      </c>
      <c r="B46" s="14" t="s">
        <v>974</v>
      </c>
    </row>
    <row r="47" spans="1:2" x14ac:dyDescent="0.25">
      <c r="A47" s="8" t="s">
        <v>34</v>
      </c>
      <c r="B47" s="14" t="s">
        <v>861</v>
      </c>
    </row>
    <row r="48" spans="1:2" x14ac:dyDescent="0.25">
      <c r="A48" s="8" t="s">
        <v>35</v>
      </c>
      <c r="B48" s="14" t="s">
        <v>862</v>
      </c>
    </row>
    <row r="49" spans="1:2" x14ac:dyDescent="0.25">
      <c r="A49" s="8" t="s">
        <v>36</v>
      </c>
      <c r="B49" s="14" t="s">
        <v>862</v>
      </c>
    </row>
    <row r="50" spans="1:2" x14ac:dyDescent="0.25">
      <c r="A50" s="8" t="s">
        <v>37</v>
      </c>
      <c r="B50" s="14" t="s">
        <v>862</v>
      </c>
    </row>
    <row r="51" spans="1:2" x14ac:dyDescent="0.25">
      <c r="A51" s="8" t="s">
        <v>38</v>
      </c>
      <c r="B51" s="14" t="s">
        <v>862</v>
      </c>
    </row>
    <row r="52" spans="1:2" x14ac:dyDescent="0.25">
      <c r="A52" s="8" t="s">
        <v>100</v>
      </c>
      <c r="B52" s="14" t="s">
        <v>863</v>
      </c>
    </row>
    <row r="53" spans="1:2" x14ac:dyDescent="0.25">
      <c r="A53" s="8" t="s">
        <v>101</v>
      </c>
      <c r="B53" s="14" t="s">
        <v>864</v>
      </c>
    </row>
    <row r="54" spans="1:2" x14ac:dyDescent="0.25">
      <c r="A54" s="8" t="s">
        <v>102</v>
      </c>
      <c r="B54" s="14" t="s">
        <v>865</v>
      </c>
    </row>
    <row r="55" spans="1:2" x14ac:dyDescent="0.25">
      <c r="A55" s="8" t="s">
        <v>103</v>
      </c>
      <c r="B55" s="14" t="s">
        <v>866</v>
      </c>
    </row>
    <row r="56" spans="1:2" x14ac:dyDescent="0.25">
      <c r="A56" s="8" t="s">
        <v>104</v>
      </c>
      <c r="B56" s="14" t="s">
        <v>867</v>
      </c>
    </row>
    <row r="57" spans="1:2" x14ac:dyDescent="0.25">
      <c r="A57" s="8" t="s">
        <v>105</v>
      </c>
      <c r="B57" s="14" t="s">
        <v>868</v>
      </c>
    </row>
    <row r="58" spans="1:2" x14ac:dyDescent="0.25">
      <c r="A58" s="8" t="s">
        <v>106</v>
      </c>
      <c r="B58" s="14" t="s">
        <v>869</v>
      </c>
    </row>
    <row r="59" spans="1:2" x14ac:dyDescent="0.25">
      <c r="A59" s="8" t="s">
        <v>115</v>
      </c>
      <c r="B59" s="14" t="s">
        <v>907</v>
      </c>
    </row>
    <row r="60" spans="1:2" x14ac:dyDescent="0.25">
      <c r="A60" s="8" t="s">
        <v>107</v>
      </c>
      <c r="B60" s="14" t="s">
        <v>1065</v>
      </c>
    </row>
    <row r="61" spans="1:2" x14ac:dyDescent="0.25">
      <c r="A61" s="8" t="s">
        <v>108</v>
      </c>
      <c r="B61" s="14" t="s">
        <v>1066</v>
      </c>
    </row>
    <row r="62" spans="1:2" x14ac:dyDescent="0.25">
      <c r="A62" s="8" t="s">
        <v>109</v>
      </c>
      <c r="B62" s="14" t="s">
        <v>1067</v>
      </c>
    </row>
    <row r="63" spans="1:2" x14ac:dyDescent="0.25">
      <c r="A63" s="8" t="s">
        <v>827</v>
      </c>
      <c r="B63" s="14" t="s">
        <v>1068</v>
      </c>
    </row>
    <row r="64" spans="1:2" x14ac:dyDescent="0.25">
      <c r="A64" s="8" t="s">
        <v>110</v>
      </c>
      <c r="B64" s="14" t="s">
        <v>1069</v>
      </c>
    </row>
    <row r="65" spans="1:2" x14ac:dyDescent="0.25">
      <c r="A65" s="8" t="s">
        <v>111</v>
      </c>
      <c r="B65" s="14" t="s">
        <v>1070</v>
      </c>
    </row>
    <row r="66" spans="1:2" x14ac:dyDescent="0.25">
      <c r="A66" s="8" t="s">
        <v>112</v>
      </c>
      <c r="B66" s="14" t="s">
        <v>1071</v>
      </c>
    </row>
    <row r="67" spans="1:2" x14ac:dyDescent="0.25">
      <c r="A67" s="8" t="s">
        <v>113</v>
      </c>
      <c r="B67" s="14" t="s">
        <v>1072</v>
      </c>
    </row>
    <row r="68" spans="1:2" x14ac:dyDescent="0.25">
      <c r="A68" s="8" t="s">
        <v>114</v>
      </c>
      <c r="B68" s="14" t="s">
        <v>1073</v>
      </c>
    </row>
    <row r="69" spans="1:2" x14ac:dyDescent="0.25">
      <c r="A69" s="8" t="s">
        <v>116</v>
      </c>
      <c r="B69" s="14" t="s">
        <v>908</v>
      </c>
    </row>
    <row r="70" spans="1:2" x14ac:dyDescent="0.25">
      <c r="A70" s="8" t="s">
        <v>117</v>
      </c>
      <c r="B70" s="14" t="s">
        <v>909</v>
      </c>
    </row>
    <row r="71" spans="1:2" x14ac:dyDescent="0.25">
      <c r="A71" s="8" t="s">
        <v>118</v>
      </c>
      <c r="B71" s="14" t="s">
        <v>910</v>
      </c>
    </row>
    <row r="72" spans="1:2" x14ac:dyDescent="0.25">
      <c r="A72" s="8" t="s">
        <v>119</v>
      </c>
      <c r="B72" s="14" t="s">
        <v>911</v>
      </c>
    </row>
    <row r="73" spans="1:2" x14ac:dyDescent="0.25">
      <c r="A73" s="8" t="s">
        <v>120</v>
      </c>
      <c r="B73" s="14" t="s">
        <v>912</v>
      </c>
    </row>
    <row r="74" spans="1:2" x14ac:dyDescent="0.25">
      <c r="A74" s="8" t="s">
        <v>121</v>
      </c>
      <c r="B74" s="14" t="s">
        <v>913</v>
      </c>
    </row>
    <row r="75" spans="1:2" x14ac:dyDescent="0.25">
      <c r="A75" s="8" t="s">
        <v>129</v>
      </c>
      <c r="B75" s="14" t="s">
        <v>916</v>
      </c>
    </row>
    <row r="76" spans="1:2" x14ac:dyDescent="0.25">
      <c r="A76" s="8" t="s">
        <v>122</v>
      </c>
      <c r="B76" s="14" t="s">
        <v>870</v>
      </c>
    </row>
    <row r="77" spans="1:2" x14ac:dyDescent="0.25">
      <c r="A77" s="8" t="s">
        <v>123</v>
      </c>
      <c r="B77" s="14" t="s">
        <v>871</v>
      </c>
    </row>
    <row r="78" spans="1:2" x14ac:dyDescent="0.25">
      <c r="A78" s="8" t="s">
        <v>124</v>
      </c>
      <c r="B78" s="14" t="s">
        <v>872</v>
      </c>
    </row>
    <row r="79" spans="1:2" x14ac:dyDescent="0.25">
      <c r="A79" s="8" t="s">
        <v>125</v>
      </c>
      <c r="B79" s="14" t="s">
        <v>873</v>
      </c>
    </row>
    <row r="80" spans="1:2" x14ac:dyDescent="0.25">
      <c r="A80" s="8" t="s">
        <v>126</v>
      </c>
      <c r="B80" s="14" t="s">
        <v>874</v>
      </c>
    </row>
    <row r="81" spans="1:2" x14ac:dyDescent="0.25">
      <c r="A81" s="8" t="s">
        <v>127</v>
      </c>
      <c r="B81" s="14" t="s">
        <v>875</v>
      </c>
    </row>
    <row r="82" spans="1:2" x14ac:dyDescent="0.25">
      <c r="A82" s="8" t="s">
        <v>128</v>
      </c>
      <c r="B82" s="14" t="s">
        <v>876</v>
      </c>
    </row>
    <row r="83" spans="1:2" x14ac:dyDescent="0.25">
      <c r="A83" s="8" t="s">
        <v>113</v>
      </c>
      <c r="B83" s="14" t="s">
        <v>914</v>
      </c>
    </row>
    <row r="84" spans="1:2" x14ac:dyDescent="0.25">
      <c r="A84" s="8" t="s">
        <v>114</v>
      </c>
      <c r="B84" s="14" t="s">
        <v>915</v>
      </c>
    </row>
    <row r="85" spans="1:2" x14ac:dyDescent="0.25">
      <c r="A85" s="8" t="s">
        <v>811</v>
      </c>
      <c r="B85" s="14" t="s">
        <v>877</v>
      </c>
    </row>
    <row r="86" spans="1:2" x14ac:dyDescent="0.25">
      <c r="A86" s="8" t="s">
        <v>812</v>
      </c>
      <c r="B86" s="14" t="s">
        <v>878</v>
      </c>
    </row>
    <row r="87" spans="1:2" x14ac:dyDescent="0.25">
      <c r="A87" s="8" t="s">
        <v>813</v>
      </c>
      <c r="B87" s="14" t="s">
        <v>879</v>
      </c>
    </row>
    <row r="88" spans="1:2" x14ac:dyDescent="0.25">
      <c r="A88" s="8" t="s">
        <v>814</v>
      </c>
      <c r="B88" s="14" t="s">
        <v>880</v>
      </c>
    </row>
    <row r="89" spans="1:2" x14ac:dyDescent="0.25">
      <c r="A89" s="8" t="s">
        <v>815</v>
      </c>
      <c r="B89" s="14" t="s">
        <v>882</v>
      </c>
    </row>
    <row r="90" spans="1:2" x14ac:dyDescent="0.25">
      <c r="A90" s="8" t="s">
        <v>816</v>
      </c>
      <c r="B90" s="14" t="s">
        <v>881</v>
      </c>
    </row>
    <row r="91" spans="1:2" x14ac:dyDescent="0.25">
      <c r="A91" s="8" t="s">
        <v>817</v>
      </c>
      <c r="B91" s="14" t="s">
        <v>883</v>
      </c>
    </row>
    <row r="92" spans="1:2" x14ac:dyDescent="0.25">
      <c r="A92" s="8" t="s">
        <v>818</v>
      </c>
      <c r="B92" s="14" t="s">
        <v>884</v>
      </c>
    </row>
    <row r="93" spans="1:2" x14ac:dyDescent="0.25">
      <c r="A93" s="8" t="s">
        <v>819</v>
      </c>
      <c r="B93" s="14" t="s">
        <v>885</v>
      </c>
    </row>
    <row r="94" spans="1:2" x14ac:dyDescent="0.25">
      <c r="A94" s="8" t="s">
        <v>820</v>
      </c>
      <c r="B94" s="14" t="s">
        <v>886</v>
      </c>
    </row>
    <row r="95" spans="1:2" x14ac:dyDescent="0.25">
      <c r="A95" s="8" t="s">
        <v>826</v>
      </c>
      <c r="B95" s="14" t="s">
        <v>887</v>
      </c>
    </row>
    <row r="96" spans="1:2" x14ac:dyDescent="0.25">
      <c r="A96" s="8" t="s">
        <v>821</v>
      </c>
      <c r="B96" s="14" t="s">
        <v>887</v>
      </c>
    </row>
    <row r="97" spans="1:2" x14ac:dyDescent="0.25">
      <c r="A97" s="8" t="s">
        <v>822</v>
      </c>
      <c r="B97" s="14" t="s">
        <v>881</v>
      </c>
    </row>
    <row r="98" spans="1:2" x14ac:dyDescent="0.25">
      <c r="A98" s="8" t="s">
        <v>823</v>
      </c>
      <c r="B98" s="14" t="s">
        <v>882</v>
      </c>
    </row>
    <row r="99" spans="1:2" x14ac:dyDescent="0.25">
      <c r="A99" s="8" t="s">
        <v>824</v>
      </c>
      <c r="B99" s="14" t="s">
        <v>918</v>
      </c>
    </row>
    <row r="100" spans="1:2" x14ac:dyDescent="0.25">
      <c r="A100" s="8" t="s">
        <v>825</v>
      </c>
      <c r="B100" s="14" t="s">
        <v>917</v>
      </c>
    </row>
    <row r="101" spans="1:2" x14ac:dyDescent="0.25">
      <c r="A101" s="8" t="s">
        <v>135</v>
      </c>
      <c r="B101" s="14" t="s">
        <v>919</v>
      </c>
    </row>
    <row r="102" spans="1:2" x14ac:dyDescent="0.25">
      <c r="A102" s="8" t="s">
        <v>134</v>
      </c>
      <c r="B102" s="14" t="s">
        <v>951</v>
      </c>
    </row>
    <row r="103" spans="1:2" x14ac:dyDescent="0.25">
      <c r="A103" s="8" t="s">
        <v>133</v>
      </c>
      <c r="B103" t="s">
        <v>920</v>
      </c>
    </row>
    <row r="104" spans="1:2" x14ac:dyDescent="0.25">
      <c r="A104" s="8" t="s">
        <v>132</v>
      </c>
      <c r="B104" t="s">
        <v>921</v>
      </c>
    </row>
    <row r="105" spans="1:2" x14ac:dyDescent="0.25">
      <c r="A105" s="8" t="s">
        <v>131</v>
      </c>
      <c r="B105" t="s">
        <v>922</v>
      </c>
    </row>
    <row r="106" spans="1:2" x14ac:dyDescent="0.25">
      <c r="A106" s="8" t="s">
        <v>130</v>
      </c>
      <c r="B106" t="s">
        <v>923</v>
      </c>
    </row>
    <row r="107" spans="1:2" x14ac:dyDescent="0.25">
      <c r="A107" s="8" t="s">
        <v>683</v>
      </c>
      <c r="B107" t="s">
        <v>924</v>
      </c>
    </row>
    <row r="108" spans="1:2" x14ac:dyDescent="0.25">
      <c r="A108" s="8" t="s">
        <v>684</v>
      </c>
      <c r="B108" t="s">
        <v>925</v>
      </c>
    </row>
    <row r="109" spans="1:2" x14ac:dyDescent="0.25">
      <c r="A109" s="8" t="s">
        <v>685</v>
      </c>
      <c r="B109" t="s">
        <v>926</v>
      </c>
    </row>
    <row r="110" spans="1:2" x14ac:dyDescent="0.25">
      <c r="A110" s="8" t="s">
        <v>686</v>
      </c>
      <c r="B110" t="s">
        <v>927</v>
      </c>
    </row>
    <row r="111" spans="1:2" x14ac:dyDescent="0.25">
      <c r="A111" s="8" t="s">
        <v>687</v>
      </c>
      <c r="B111" t="s">
        <v>928</v>
      </c>
    </row>
    <row r="112" spans="1:2" x14ac:dyDescent="0.25">
      <c r="A112" s="8" t="s">
        <v>688</v>
      </c>
      <c r="B112" t="s">
        <v>929</v>
      </c>
    </row>
    <row r="113" spans="1:2" x14ac:dyDescent="0.25">
      <c r="A113" s="8" t="s">
        <v>689</v>
      </c>
      <c r="B113" t="s">
        <v>930</v>
      </c>
    </row>
    <row r="114" spans="1:2" x14ac:dyDescent="0.25">
      <c r="A114" s="8" t="s">
        <v>690</v>
      </c>
      <c r="B114" t="s">
        <v>931</v>
      </c>
    </row>
    <row r="115" spans="1:2" x14ac:dyDescent="0.25">
      <c r="A115" s="8" t="s">
        <v>691</v>
      </c>
      <c r="B115" t="s">
        <v>932</v>
      </c>
    </row>
    <row r="116" spans="1:2" x14ac:dyDescent="0.25">
      <c r="A116" s="8" t="s">
        <v>692</v>
      </c>
      <c r="B116" t="s">
        <v>933</v>
      </c>
    </row>
    <row r="117" spans="1:2" x14ac:dyDescent="0.25">
      <c r="A117" s="8" t="s">
        <v>693</v>
      </c>
      <c r="B117" t="s">
        <v>934</v>
      </c>
    </row>
    <row r="118" spans="1:2" x14ac:dyDescent="0.25">
      <c r="A118" s="8" t="s">
        <v>694</v>
      </c>
      <c r="B118" t="s">
        <v>935</v>
      </c>
    </row>
    <row r="119" spans="1:2" x14ac:dyDescent="0.25">
      <c r="A119" s="8" t="s">
        <v>695</v>
      </c>
      <c r="B119" t="s">
        <v>936</v>
      </c>
    </row>
    <row r="120" spans="1:2" x14ac:dyDescent="0.25">
      <c r="A120" s="8" t="s">
        <v>696</v>
      </c>
      <c r="B120" t="s">
        <v>937</v>
      </c>
    </row>
    <row r="121" spans="1:2" x14ac:dyDescent="0.25">
      <c r="A121" s="8" t="s">
        <v>697</v>
      </c>
      <c r="B121" t="s">
        <v>938</v>
      </c>
    </row>
    <row r="122" spans="1:2" x14ac:dyDescent="0.25">
      <c r="A122" s="8" t="s">
        <v>698</v>
      </c>
      <c r="B122" t="s">
        <v>939</v>
      </c>
    </row>
    <row r="123" spans="1:2" x14ac:dyDescent="0.25">
      <c r="A123" s="8" t="s">
        <v>699</v>
      </c>
      <c r="B123" t="s">
        <v>940</v>
      </c>
    </row>
    <row r="124" spans="1:2" x14ac:dyDescent="0.25">
      <c r="A124" s="8" t="s">
        <v>303</v>
      </c>
      <c r="B124" t="s">
        <v>941</v>
      </c>
    </row>
    <row r="125" spans="1:2" x14ac:dyDescent="0.25">
      <c r="A125" s="8" t="s">
        <v>307</v>
      </c>
      <c r="B125" t="s">
        <v>942</v>
      </c>
    </row>
    <row r="126" spans="1:2" x14ac:dyDescent="0.25">
      <c r="A126" s="8" t="s">
        <v>304</v>
      </c>
      <c r="B126" t="s">
        <v>943</v>
      </c>
    </row>
    <row r="127" spans="1:2" x14ac:dyDescent="0.25">
      <c r="A127" s="8" t="s">
        <v>305</v>
      </c>
      <c r="B127" t="s">
        <v>944</v>
      </c>
    </row>
    <row r="128" spans="1:2" x14ac:dyDescent="0.25">
      <c r="A128" s="8" t="s">
        <v>306</v>
      </c>
      <c r="B128" t="s">
        <v>945</v>
      </c>
    </row>
    <row r="129" spans="1:2" x14ac:dyDescent="0.25">
      <c r="A129" s="8" t="s">
        <v>485</v>
      </c>
      <c r="B129" t="s">
        <v>946</v>
      </c>
    </row>
    <row r="130" spans="1:2" x14ac:dyDescent="0.25">
      <c r="A130" s="8" t="s">
        <v>486</v>
      </c>
      <c r="B130" t="s">
        <v>947</v>
      </c>
    </row>
    <row r="131" spans="1:2" x14ac:dyDescent="0.25">
      <c r="A131" s="8" t="s">
        <v>612</v>
      </c>
      <c r="B131" t="s">
        <v>948</v>
      </c>
    </row>
    <row r="132" spans="1:2" x14ac:dyDescent="0.25">
      <c r="A132" s="8" t="s">
        <v>613</v>
      </c>
      <c r="B132" t="s">
        <v>949</v>
      </c>
    </row>
    <row r="133" spans="1:2" x14ac:dyDescent="0.25">
      <c r="A133" s="8" t="s">
        <v>672</v>
      </c>
      <c r="B133" t="s">
        <v>950</v>
      </c>
    </row>
    <row r="134" spans="1:2" x14ac:dyDescent="0.25">
      <c r="A134" s="8" t="s">
        <v>673</v>
      </c>
      <c r="B134" t="s">
        <v>952</v>
      </c>
    </row>
    <row r="135" spans="1:2" x14ac:dyDescent="0.25">
      <c r="A135" s="8" t="s">
        <v>674</v>
      </c>
      <c r="B135" t="s">
        <v>953</v>
      </c>
    </row>
    <row r="136" spans="1:2" x14ac:dyDescent="0.25">
      <c r="A136" s="8" t="s">
        <v>675</v>
      </c>
      <c r="B136" t="s">
        <v>954</v>
      </c>
    </row>
    <row r="137" spans="1:2" x14ac:dyDescent="0.25">
      <c r="A137" s="8" t="s">
        <v>676</v>
      </c>
      <c r="B137" t="s">
        <v>955</v>
      </c>
    </row>
    <row r="138" spans="1:2" x14ac:dyDescent="0.25">
      <c r="A138" s="8" t="s">
        <v>677</v>
      </c>
      <c r="B138" t="s">
        <v>956</v>
      </c>
    </row>
    <row r="139" spans="1:2" x14ac:dyDescent="0.25">
      <c r="A139" s="8" t="s">
        <v>678</v>
      </c>
      <c r="B139" t="s">
        <v>957</v>
      </c>
    </row>
    <row r="140" spans="1:2" x14ac:dyDescent="0.25">
      <c r="A140" s="8" t="s">
        <v>679</v>
      </c>
      <c r="B140" t="s">
        <v>958</v>
      </c>
    </row>
    <row r="141" spans="1:2" x14ac:dyDescent="0.25">
      <c r="A141" s="8" t="s">
        <v>680</v>
      </c>
      <c r="B141" t="s">
        <v>959</v>
      </c>
    </row>
    <row r="142" spans="1:2" x14ac:dyDescent="0.25">
      <c r="A142" s="8" t="s">
        <v>681</v>
      </c>
      <c r="B142" t="s">
        <v>960</v>
      </c>
    </row>
    <row r="143" spans="1:2" x14ac:dyDescent="0.25">
      <c r="A143" s="8" t="s">
        <v>682</v>
      </c>
      <c r="B143" t="s">
        <v>961</v>
      </c>
    </row>
    <row r="144" spans="1:2" x14ac:dyDescent="0.25">
      <c r="A144" s="8" t="s">
        <v>604</v>
      </c>
      <c r="B144" t="str">
        <f>TEXT("Petiole measured on DOY "&amp;RIGHT(A144,3),0)</f>
        <v>Petiole measured on DOY 139</v>
      </c>
    </row>
    <row r="145" spans="1:2" x14ac:dyDescent="0.25">
      <c r="A145" s="8" t="s">
        <v>605</v>
      </c>
      <c r="B145" t="str">
        <f t="shared" ref="B145:B153" si="0">TEXT("Petiole measured on DOY "&amp;RIGHT(A145,3),0)</f>
        <v>Petiole measured on DOY 146</v>
      </c>
    </row>
    <row r="146" spans="1:2" x14ac:dyDescent="0.25">
      <c r="A146" s="8" t="s">
        <v>606</v>
      </c>
      <c r="B146" t="str">
        <f t="shared" si="0"/>
        <v>Petiole measured on DOY 153</v>
      </c>
    </row>
    <row r="147" spans="1:2" x14ac:dyDescent="0.25">
      <c r="A147" s="8" t="s">
        <v>607</v>
      </c>
      <c r="B147" t="str">
        <f t="shared" si="0"/>
        <v>Petiole measured on DOY 160</v>
      </c>
    </row>
    <row r="148" spans="1:2" x14ac:dyDescent="0.25">
      <c r="A148" s="8" t="s">
        <v>608</v>
      </c>
      <c r="B148" t="str">
        <f t="shared" si="0"/>
        <v>Petiole measured on DOY 167</v>
      </c>
    </row>
    <row r="149" spans="1:2" x14ac:dyDescent="0.25">
      <c r="A149" s="8" t="s">
        <v>609</v>
      </c>
      <c r="B149" t="str">
        <f t="shared" si="0"/>
        <v>Petiole measured on DOY 174</v>
      </c>
    </row>
    <row r="150" spans="1:2" x14ac:dyDescent="0.25">
      <c r="A150" s="8" t="s">
        <v>610</v>
      </c>
      <c r="B150" t="str">
        <f t="shared" si="0"/>
        <v>Petiole measured on DOY 181</v>
      </c>
    </row>
    <row r="151" spans="1:2" x14ac:dyDescent="0.25">
      <c r="A151" s="8" t="s">
        <v>611</v>
      </c>
      <c r="B151" t="str">
        <f t="shared" si="0"/>
        <v>Petiole measured on DOY 188</v>
      </c>
    </row>
    <row r="152" spans="1:2" x14ac:dyDescent="0.25">
      <c r="A152" s="8" t="s">
        <v>710</v>
      </c>
      <c r="B152" t="str">
        <f t="shared" si="0"/>
        <v>Petiole measured on DOY 195</v>
      </c>
    </row>
    <row r="153" spans="1:2" x14ac:dyDescent="0.25">
      <c r="A153" s="8" t="s">
        <v>711</v>
      </c>
      <c r="B153" t="str">
        <f t="shared" si="0"/>
        <v>Petiole measured on DOY 202</v>
      </c>
    </row>
    <row r="154" spans="1:2" x14ac:dyDescent="0.25">
      <c r="A154" s="8" t="s">
        <v>700</v>
      </c>
      <c r="B154" t="str">
        <f>TEXT("Leaf Nitrogen measured on DOY "&amp;RIGHT(A154,3),0)</f>
        <v>Leaf Nitrogen measured on DOY 139</v>
      </c>
    </row>
    <row r="155" spans="1:2" x14ac:dyDescent="0.25">
      <c r="A155" s="8" t="s">
        <v>701</v>
      </c>
      <c r="B155" t="str">
        <f>TEXT("Leaf Nitrogen measured on DOY "&amp;RIGHT(A155,3),0)</f>
        <v>Leaf Nitrogen measured on DOY 146</v>
      </c>
    </row>
    <row r="156" spans="1:2" x14ac:dyDescent="0.25">
      <c r="A156" s="8" t="s">
        <v>702</v>
      </c>
      <c r="B156" t="str">
        <f>TEXT("Leaf Nitrogen measured on DOY "&amp;RIGHT(A156,3),0)</f>
        <v>Leaf Nitrogen measured on DOY 153</v>
      </c>
    </row>
    <row r="157" spans="1:2" x14ac:dyDescent="0.25">
      <c r="A157" s="8" t="s">
        <v>836</v>
      </c>
      <c r="B157" t="s">
        <v>976</v>
      </c>
    </row>
    <row r="158" spans="1:2" x14ac:dyDescent="0.25">
      <c r="A158" s="8" t="s">
        <v>703</v>
      </c>
      <c r="B158" t="str">
        <f t="shared" ref="B158:B164" si="1">TEXT("Leaf Nitrogen measured on DOY "&amp;RIGHT(A158,3),0)</f>
        <v>Leaf Nitrogen measured on DOY 160</v>
      </c>
    </row>
    <row r="159" spans="1:2" x14ac:dyDescent="0.25">
      <c r="A159" s="8" t="s">
        <v>704</v>
      </c>
      <c r="B159" t="str">
        <f t="shared" si="1"/>
        <v>Leaf Nitrogen measured on DOY 167</v>
      </c>
    </row>
    <row r="160" spans="1:2" x14ac:dyDescent="0.25">
      <c r="A160" s="8" t="s">
        <v>705</v>
      </c>
      <c r="B160" t="str">
        <f t="shared" si="1"/>
        <v>Leaf Nitrogen measured on DOY 174</v>
      </c>
    </row>
    <row r="161" spans="1:2" x14ac:dyDescent="0.25">
      <c r="A161" s="8" t="s">
        <v>706</v>
      </c>
      <c r="B161" t="str">
        <f t="shared" si="1"/>
        <v>Leaf Nitrogen measured on DOY 181</v>
      </c>
    </row>
    <row r="162" spans="1:2" x14ac:dyDescent="0.25">
      <c r="A162" s="8" t="s">
        <v>707</v>
      </c>
      <c r="B162" t="str">
        <f t="shared" si="1"/>
        <v>Leaf Nitrogen measured on DOY 188</v>
      </c>
    </row>
    <row r="163" spans="1:2" x14ac:dyDescent="0.25">
      <c r="A163" s="8" t="s">
        <v>708</v>
      </c>
      <c r="B163" t="str">
        <f t="shared" si="1"/>
        <v>Leaf Nitrogen measured on DOY 195</v>
      </c>
    </row>
    <row r="164" spans="1:2" x14ac:dyDescent="0.25">
      <c r="A164" s="8" t="s">
        <v>709</v>
      </c>
      <c r="B164" t="str">
        <f t="shared" si="1"/>
        <v>Leaf Nitrogen measured on DOY 202</v>
      </c>
    </row>
    <row r="165" spans="1:2" x14ac:dyDescent="0.25">
      <c r="A165" s="8" t="s">
        <v>738</v>
      </c>
      <c r="B165" t="str">
        <f>TEXT("Leaf gross weight measured on DOY "&amp;RIGHT(A165,3),0)</f>
        <v>Leaf gross weight measured on DOY 215</v>
      </c>
    </row>
    <row r="166" spans="1:2" x14ac:dyDescent="0.25">
      <c r="A166" s="8" t="s">
        <v>737</v>
      </c>
      <c r="B166" t="s">
        <v>975</v>
      </c>
    </row>
    <row r="167" spans="1:2" x14ac:dyDescent="0.25">
      <c r="A167" s="8" t="s">
        <v>714</v>
      </c>
      <c r="B167" t="s">
        <v>977</v>
      </c>
    </row>
    <row r="168" spans="1:2" x14ac:dyDescent="0.25">
      <c r="A168" s="8" t="s">
        <v>715</v>
      </c>
      <c r="B168" t="s">
        <v>978</v>
      </c>
    </row>
    <row r="169" spans="1:2" x14ac:dyDescent="0.25">
      <c r="A169" s="8" t="s">
        <v>739</v>
      </c>
      <c r="B169" t="s">
        <v>1074</v>
      </c>
    </row>
    <row r="170" spans="1:2" x14ac:dyDescent="0.25">
      <c r="A170" s="8" t="s">
        <v>712</v>
      </c>
      <c r="B170" t="s">
        <v>979</v>
      </c>
    </row>
    <row r="171" spans="1:2" x14ac:dyDescent="0.25">
      <c r="A171" s="8" t="s">
        <v>716</v>
      </c>
      <c r="B171" t="s">
        <v>980</v>
      </c>
    </row>
    <row r="172" spans="1:2" x14ac:dyDescent="0.25">
      <c r="A172" s="8" t="s">
        <v>717</v>
      </c>
      <c r="B172" t="s">
        <v>982</v>
      </c>
    </row>
    <row r="173" spans="1:2" x14ac:dyDescent="0.25">
      <c r="A173" s="8" t="s">
        <v>740</v>
      </c>
      <c r="B173" t="s">
        <v>983</v>
      </c>
    </row>
    <row r="174" spans="1:2" x14ac:dyDescent="0.25">
      <c r="A174" s="8" t="s">
        <v>741</v>
      </c>
      <c r="B174" t="s">
        <v>984</v>
      </c>
    </row>
    <row r="175" spans="1:2" x14ac:dyDescent="0.25">
      <c r="A175" s="8" t="s">
        <v>718</v>
      </c>
      <c r="B175" t="s">
        <v>985</v>
      </c>
    </row>
    <row r="176" spans="1:2" x14ac:dyDescent="0.25">
      <c r="A176" s="8" t="s">
        <v>742</v>
      </c>
      <c r="B176" t="s">
        <v>986</v>
      </c>
    </row>
    <row r="177" spans="1:2" x14ac:dyDescent="0.25">
      <c r="A177" s="8" t="s">
        <v>743</v>
      </c>
      <c r="B177" t="s">
        <v>987</v>
      </c>
    </row>
    <row r="178" spans="1:2" x14ac:dyDescent="0.25">
      <c r="A178" s="8" t="s">
        <v>719</v>
      </c>
      <c r="B178" t="s">
        <v>988</v>
      </c>
    </row>
    <row r="179" spans="1:2" x14ac:dyDescent="0.25">
      <c r="A179" s="8" t="s">
        <v>720</v>
      </c>
      <c r="B179" t="s">
        <v>989</v>
      </c>
    </row>
    <row r="180" spans="1:2" x14ac:dyDescent="0.25">
      <c r="A180" s="8" t="s">
        <v>721</v>
      </c>
      <c r="B180" t="s">
        <v>990</v>
      </c>
    </row>
    <row r="181" spans="1:2" x14ac:dyDescent="0.25">
      <c r="A181" s="8" t="s">
        <v>722</v>
      </c>
      <c r="B181" t="s">
        <v>991</v>
      </c>
    </row>
    <row r="182" spans="1:2" x14ac:dyDescent="0.25">
      <c r="A182" s="8" t="s">
        <v>723</v>
      </c>
      <c r="B182" t="s">
        <v>992</v>
      </c>
    </row>
    <row r="183" spans="1:2" x14ac:dyDescent="0.25">
      <c r="A183" s="8" t="s">
        <v>724</v>
      </c>
      <c r="B183" t="s">
        <v>993</v>
      </c>
    </row>
    <row r="184" spans="1:2" x14ac:dyDescent="0.25">
      <c r="A184" s="8" t="s">
        <v>725</v>
      </c>
      <c r="B184" t="s">
        <v>994</v>
      </c>
    </row>
    <row r="185" spans="1:2" x14ac:dyDescent="0.25">
      <c r="A185" s="8" t="s">
        <v>726</v>
      </c>
      <c r="B185" t="s">
        <v>995</v>
      </c>
    </row>
    <row r="186" spans="1:2" x14ac:dyDescent="0.25">
      <c r="A186" s="8" t="s">
        <v>727</v>
      </c>
      <c r="B186" t="s">
        <v>996</v>
      </c>
    </row>
    <row r="187" spans="1:2" x14ac:dyDescent="0.25">
      <c r="A187" s="8" t="s">
        <v>713</v>
      </c>
      <c r="B187" t="s">
        <v>997</v>
      </c>
    </row>
    <row r="188" spans="1:2" x14ac:dyDescent="0.25">
      <c r="A188" s="8" t="s">
        <v>728</v>
      </c>
      <c r="B188" t="s">
        <v>998</v>
      </c>
    </row>
    <row r="189" spans="1:2" x14ac:dyDescent="0.25">
      <c r="A189" s="8" t="s">
        <v>729</v>
      </c>
      <c r="B189" t="s">
        <v>981</v>
      </c>
    </row>
    <row r="190" spans="1:2" x14ac:dyDescent="0.25">
      <c r="A190" s="8" t="s">
        <v>730</v>
      </c>
      <c r="B190" t="s">
        <v>999</v>
      </c>
    </row>
    <row r="191" spans="1:2" x14ac:dyDescent="0.25">
      <c r="A191" s="8" t="s">
        <v>731</v>
      </c>
      <c r="B191" t="s">
        <v>1000</v>
      </c>
    </row>
    <row r="192" spans="1:2" x14ac:dyDescent="0.25">
      <c r="A192" s="8" t="s">
        <v>732</v>
      </c>
      <c r="B192" t="s">
        <v>1001</v>
      </c>
    </row>
    <row r="193" spans="1:2" x14ac:dyDescent="0.25">
      <c r="A193" s="8" t="s">
        <v>733</v>
      </c>
      <c r="B193" t="s">
        <v>1002</v>
      </c>
    </row>
    <row r="194" spans="1:2" x14ac:dyDescent="0.25">
      <c r="A194" s="8" t="s">
        <v>734</v>
      </c>
      <c r="B194" t="s">
        <v>1003</v>
      </c>
    </row>
    <row r="195" spans="1:2" x14ac:dyDescent="0.25">
      <c r="A195" s="8" t="s">
        <v>735</v>
      </c>
      <c r="B195" t="s">
        <v>1004</v>
      </c>
    </row>
    <row r="196" spans="1:2" x14ac:dyDescent="0.25">
      <c r="A196" s="8" t="s">
        <v>736</v>
      </c>
      <c r="B196" t="s">
        <v>1005</v>
      </c>
    </row>
    <row r="197" spans="1:2" x14ac:dyDescent="0.25">
      <c r="A197" s="8" t="s">
        <v>809</v>
      </c>
      <c r="B197" t="s">
        <v>1007</v>
      </c>
    </row>
    <row r="198" spans="1:2" x14ac:dyDescent="0.25">
      <c r="A198" s="8" t="s">
        <v>810</v>
      </c>
      <c r="B198" t="s">
        <v>1006</v>
      </c>
    </row>
    <row r="199" spans="1:2" x14ac:dyDescent="0.25">
      <c r="A199" s="8" t="s">
        <v>751</v>
      </c>
      <c r="B199" t="s">
        <v>1008</v>
      </c>
    </row>
    <row r="200" spans="1:2" x14ac:dyDescent="0.25">
      <c r="A200" s="8" t="s">
        <v>752</v>
      </c>
      <c r="B200" t="s">
        <v>1009</v>
      </c>
    </row>
    <row r="201" spans="1:2" x14ac:dyDescent="0.25">
      <c r="A201" s="8" t="s">
        <v>753</v>
      </c>
      <c r="B201" t="s">
        <v>1011</v>
      </c>
    </row>
    <row r="202" spans="1:2" x14ac:dyDescent="0.25">
      <c r="A202" s="8" t="s">
        <v>754</v>
      </c>
      <c r="B202" t="s">
        <v>1012</v>
      </c>
    </row>
    <row r="203" spans="1:2" x14ac:dyDescent="0.25">
      <c r="A203" s="8" t="s">
        <v>744</v>
      </c>
      <c r="B203" t="s">
        <v>1013</v>
      </c>
    </row>
    <row r="204" spans="1:2" x14ac:dyDescent="0.25">
      <c r="A204" s="8" t="s">
        <v>745</v>
      </c>
      <c r="B204" t="s">
        <v>1010</v>
      </c>
    </row>
    <row r="205" spans="1:2" x14ac:dyDescent="0.25">
      <c r="A205" s="8" t="s">
        <v>746</v>
      </c>
      <c r="B205" t="s">
        <v>1014</v>
      </c>
    </row>
    <row r="206" spans="1:2" x14ac:dyDescent="0.25">
      <c r="A206" s="8" t="s">
        <v>747</v>
      </c>
      <c r="B206" t="s">
        <v>1015</v>
      </c>
    </row>
    <row r="207" spans="1:2" x14ac:dyDescent="0.25">
      <c r="A207" s="8" t="s">
        <v>748</v>
      </c>
      <c r="B207" t="s">
        <v>1016</v>
      </c>
    </row>
    <row r="208" spans="1:2" x14ac:dyDescent="0.25">
      <c r="A208" s="8" t="s">
        <v>749</v>
      </c>
      <c r="B208" t="s">
        <v>1017</v>
      </c>
    </row>
    <row r="209" spans="1:2" x14ac:dyDescent="0.25">
      <c r="A209" s="8" t="s">
        <v>750</v>
      </c>
      <c r="B209" t="s">
        <v>1018</v>
      </c>
    </row>
    <row r="210" spans="1:2" x14ac:dyDescent="0.25">
      <c r="A210" s="8" t="s">
        <v>755</v>
      </c>
      <c r="B210" t="s">
        <v>1019</v>
      </c>
    </row>
    <row r="211" spans="1:2" x14ac:dyDescent="0.25">
      <c r="A211" s="8" t="s">
        <v>766</v>
      </c>
      <c r="B211" t="s">
        <v>1020</v>
      </c>
    </row>
    <row r="212" spans="1:2" x14ac:dyDescent="0.25">
      <c r="A212" s="8" t="s">
        <v>767</v>
      </c>
      <c r="B212" t="s">
        <v>1021</v>
      </c>
    </row>
    <row r="213" spans="1:2" x14ac:dyDescent="0.25">
      <c r="A213" s="8" t="s">
        <v>768</v>
      </c>
      <c r="B213" t="s">
        <v>1022</v>
      </c>
    </row>
    <row r="214" spans="1:2" x14ac:dyDescent="0.25">
      <c r="A214" s="8" t="s">
        <v>769</v>
      </c>
      <c r="B214" t="s">
        <v>1023</v>
      </c>
    </row>
    <row r="215" spans="1:2" x14ac:dyDescent="0.25">
      <c r="A215" s="8" t="s">
        <v>837</v>
      </c>
      <c r="B215" t="s">
        <v>1024</v>
      </c>
    </row>
    <row r="216" spans="1:2" x14ac:dyDescent="0.25">
      <c r="A216" s="8" t="s">
        <v>776</v>
      </c>
      <c r="B216" t="s">
        <v>1025</v>
      </c>
    </row>
    <row r="217" spans="1:2" x14ac:dyDescent="0.25">
      <c r="A217" s="8" t="s">
        <v>777</v>
      </c>
      <c r="B217" t="s">
        <v>1026</v>
      </c>
    </row>
    <row r="218" spans="1:2" x14ac:dyDescent="0.25">
      <c r="A218" s="8" t="s">
        <v>828</v>
      </c>
      <c r="B218" t="s">
        <v>1075</v>
      </c>
    </row>
    <row r="219" spans="1:2" x14ac:dyDescent="0.25">
      <c r="A219" s="8" t="s">
        <v>838</v>
      </c>
      <c r="B219" t="s">
        <v>1027</v>
      </c>
    </row>
    <row r="220" spans="1:2" x14ac:dyDescent="0.25">
      <c r="A220" s="8" t="s">
        <v>839</v>
      </c>
      <c r="B220" t="s">
        <v>1028</v>
      </c>
    </row>
    <row r="221" spans="1:2" x14ac:dyDescent="0.25">
      <c r="A221" s="8" t="s">
        <v>764</v>
      </c>
      <c r="B221" t="s">
        <v>1029</v>
      </c>
    </row>
    <row r="222" spans="1:2" x14ac:dyDescent="0.25">
      <c r="A222" s="8" t="s">
        <v>765</v>
      </c>
      <c r="B222" t="s">
        <v>1030</v>
      </c>
    </row>
    <row r="223" spans="1:2" x14ac:dyDescent="0.25">
      <c r="A223" s="8" t="s">
        <v>771</v>
      </c>
      <c r="B223" t="s">
        <v>1032</v>
      </c>
    </row>
    <row r="224" spans="1:2" x14ac:dyDescent="0.25">
      <c r="A224" s="8" t="s">
        <v>772</v>
      </c>
      <c r="B224" t="s">
        <v>1031</v>
      </c>
    </row>
    <row r="225" spans="1:2" x14ac:dyDescent="0.25">
      <c r="A225" s="8" t="s">
        <v>793</v>
      </c>
      <c r="B225" s="13" t="s">
        <v>888</v>
      </c>
    </row>
    <row r="226" spans="1:2" x14ac:dyDescent="0.25">
      <c r="A226" s="8" t="s">
        <v>794</v>
      </c>
      <c r="B226" s="13" t="s">
        <v>888</v>
      </c>
    </row>
    <row r="227" spans="1:2" x14ac:dyDescent="0.25">
      <c r="A227" s="8" t="s">
        <v>795</v>
      </c>
      <c r="B227" s="13" t="s">
        <v>888</v>
      </c>
    </row>
    <row r="228" spans="1:2" x14ac:dyDescent="0.25">
      <c r="A228" s="8" t="s">
        <v>796</v>
      </c>
      <c r="B228" s="13" t="s">
        <v>888</v>
      </c>
    </row>
    <row r="229" spans="1:2" x14ac:dyDescent="0.25">
      <c r="A229" s="8" t="s">
        <v>797</v>
      </c>
      <c r="B229" s="13" t="s">
        <v>888</v>
      </c>
    </row>
    <row r="230" spans="1:2" x14ac:dyDescent="0.25">
      <c r="A230" s="8" t="s">
        <v>798</v>
      </c>
      <c r="B230" s="13" t="s">
        <v>888</v>
      </c>
    </row>
    <row r="231" spans="1:2" x14ac:dyDescent="0.25">
      <c r="A231" s="8" t="s">
        <v>799</v>
      </c>
      <c r="B231" s="13" t="s">
        <v>888</v>
      </c>
    </row>
    <row r="232" spans="1:2" x14ac:dyDescent="0.25">
      <c r="A232" s="8" t="s">
        <v>800</v>
      </c>
      <c r="B232" s="13" t="s">
        <v>888</v>
      </c>
    </row>
    <row r="233" spans="1:2" x14ac:dyDescent="0.25">
      <c r="A233" s="8" t="s">
        <v>801</v>
      </c>
      <c r="B233" s="13" t="s">
        <v>888</v>
      </c>
    </row>
    <row r="234" spans="1:2" x14ac:dyDescent="0.25">
      <c r="A234" s="8" t="s">
        <v>802</v>
      </c>
      <c r="B234" s="13" t="s">
        <v>888</v>
      </c>
    </row>
    <row r="235" spans="1:2" x14ac:dyDescent="0.25">
      <c r="A235" s="8" t="s">
        <v>803</v>
      </c>
      <c r="B235" s="13" t="s">
        <v>888</v>
      </c>
    </row>
    <row r="236" spans="1:2" x14ac:dyDescent="0.25">
      <c r="A236" s="8" t="s">
        <v>804</v>
      </c>
      <c r="B236" s="13" t="s">
        <v>888</v>
      </c>
    </row>
    <row r="237" spans="1:2" x14ac:dyDescent="0.25">
      <c r="A237" s="8" t="s">
        <v>805</v>
      </c>
      <c r="B237" s="13" t="s">
        <v>888</v>
      </c>
    </row>
    <row r="238" spans="1:2" x14ac:dyDescent="0.25">
      <c r="A238" s="8" t="s">
        <v>806</v>
      </c>
      <c r="B238" s="13" t="s">
        <v>888</v>
      </c>
    </row>
    <row r="239" spans="1:2" x14ac:dyDescent="0.25">
      <c r="A239" s="8" t="s">
        <v>807</v>
      </c>
      <c r="B239" s="13" t="s">
        <v>888</v>
      </c>
    </row>
    <row r="240" spans="1:2" x14ac:dyDescent="0.25">
      <c r="A240" s="8" t="s">
        <v>778</v>
      </c>
      <c r="B240" s="13" t="s">
        <v>888</v>
      </c>
    </row>
    <row r="241" spans="1:2" x14ac:dyDescent="0.25">
      <c r="A241" s="8" t="s">
        <v>779</v>
      </c>
      <c r="B241" s="13" t="s">
        <v>888</v>
      </c>
    </row>
    <row r="242" spans="1:2" x14ac:dyDescent="0.25">
      <c r="A242" s="8" t="s">
        <v>780</v>
      </c>
      <c r="B242" s="13" t="s">
        <v>888</v>
      </c>
    </row>
    <row r="243" spans="1:2" x14ac:dyDescent="0.25">
      <c r="A243" s="8" t="s">
        <v>781</v>
      </c>
      <c r="B243" s="13" t="s">
        <v>888</v>
      </c>
    </row>
    <row r="244" spans="1:2" x14ac:dyDescent="0.25">
      <c r="A244" s="8" t="s">
        <v>782</v>
      </c>
      <c r="B244" s="13" t="s">
        <v>888</v>
      </c>
    </row>
    <row r="245" spans="1:2" x14ac:dyDescent="0.25">
      <c r="A245" s="8" t="s">
        <v>791</v>
      </c>
      <c r="B245" s="13" t="s">
        <v>888</v>
      </c>
    </row>
    <row r="246" spans="1:2" x14ac:dyDescent="0.25">
      <c r="A246" s="8" t="s">
        <v>790</v>
      </c>
      <c r="B246" s="13" t="s">
        <v>888</v>
      </c>
    </row>
    <row r="247" spans="1:2" x14ac:dyDescent="0.25">
      <c r="A247" s="8" t="s">
        <v>783</v>
      </c>
      <c r="B247" s="13" t="s">
        <v>888</v>
      </c>
    </row>
    <row r="248" spans="1:2" x14ac:dyDescent="0.25">
      <c r="A248" s="8" t="s">
        <v>792</v>
      </c>
      <c r="B248" s="13" t="s">
        <v>888</v>
      </c>
    </row>
    <row r="249" spans="1:2" x14ac:dyDescent="0.25">
      <c r="A249" s="8" t="s">
        <v>784</v>
      </c>
      <c r="B249" s="13" t="s">
        <v>888</v>
      </c>
    </row>
    <row r="250" spans="1:2" x14ac:dyDescent="0.25">
      <c r="A250" s="8" t="s">
        <v>785</v>
      </c>
      <c r="B250" s="13" t="s">
        <v>888</v>
      </c>
    </row>
    <row r="251" spans="1:2" x14ac:dyDescent="0.25">
      <c r="A251" s="8" t="s">
        <v>786</v>
      </c>
      <c r="B251" s="13" t="s">
        <v>888</v>
      </c>
    </row>
    <row r="252" spans="1:2" x14ac:dyDescent="0.25">
      <c r="A252" s="8" t="s">
        <v>787</v>
      </c>
      <c r="B252" s="13" t="s">
        <v>888</v>
      </c>
    </row>
    <row r="253" spans="1:2" x14ac:dyDescent="0.25">
      <c r="A253" s="8" t="s">
        <v>788</v>
      </c>
      <c r="B253" s="13" t="s">
        <v>888</v>
      </c>
    </row>
    <row r="254" spans="1:2" x14ac:dyDescent="0.25">
      <c r="A254" s="8" t="s">
        <v>789</v>
      </c>
      <c r="B254" s="13" t="s">
        <v>888</v>
      </c>
    </row>
    <row r="255" spans="1:2" x14ac:dyDescent="0.25">
      <c r="A255" s="8" t="s">
        <v>808</v>
      </c>
      <c r="B255" s="13" t="s">
        <v>1033</v>
      </c>
    </row>
    <row r="256" spans="1:2" x14ac:dyDescent="0.25">
      <c r="A256" s="8" t="s">
        <v>775</v>
      </c>
      <c r="B256" s="13" t="s">
        <v>1076</v>
      </c>
    </row>
    <row r="257" spans="1:2" x14ac:dyDescent="0.25">
      <c r="A257" s="8" t="s">
        <v>773</v>
      </c>
      <c r="B257" s="13" t="s">
        <v>1034</v>
      </c>
    </row>
    <row r="258" spans="1:2" x14ac:dyDescent="0.25">
      <c r="A258" s="8" t="s">
        <v>774</v>
      </c>
      <c r="B258" s="13" t="s">
        <v>1035</v>
      </c>
    </row>
    <row r="259" spans="1:2" x14ac:dyDescent="0.25">
      <c r="A259" s="8" t="s">
        <v>309</v>
      </c>
      <c r="B259" s="13" t="s">
        <v>1036</v>
      </c>
    </row>
    <row r="260" spans="1:2" x14ac:dyDescent="0.25">
      <c r="A260" s="8" t="s">
        <v>310</v>
      </c>
      <c r="B260" s="13" t="s">
        <v>1036</v>
      </c>
    </row>
    <row r="261" spans="1:2" x14ac:dyDescent="0.25">
      <c r="A261" s="8" t="s">
        <v>311</v>
      </c>
      <c r="B261" s="13" t="s">
        <v>1036</v>
      </c>
    </row>
    <row r="262" spans="1:2" x14ac:dyDescent="0.25">
      <c r="A262" s="8" t="s">
        <v>312</v>
      </c>
      <c r="B262" s="13" t="s">
        <v>1036</v>
      </c>
    </row>
    <row r="263" spans="1:2" x14ac:dyDescent="0.25">
      <c r="A263" s="8" t="s">
        <v>313</v>
      </c>
      <c r="B263" s="13" t="s">
        <v>1036</v>
      </c>
    </row>
    <row r="264" spans="1:2" x14ac:dyDescent="0.25">
      <c r="A264" s="8" t="s">
        <v>314</v>
      </c>
      <c r="B264" s="13" t="s">
        <v>1036</v>
      </c>
    </row>
    <row r="265" spans="1:2" x14ac:dyDescent="0.25">
      <c r="A265" s="8" t="s">
        <v>315</v>
      </c>
      <c r="B265" s="13" t="s">
        <v>1036</v>
      </c>
    </row>
    <row r="266" spans="1:2" x14ac:dyDescent="0.25">
      <c r="A266" s="8" t="s">
        <v>316</v>
      </c>
      <c r="B266" s="13" t="s">
        <v>1036</v>
      </c>
    </row>
    <row r="267" spans="1:2" x14ac:dyDescent="0.25">
      <c r="A267" s="8" t="s">
        <v>317</v>
      </c>
      <c r="B267" s="13" t="s">
        <v>1036</v>
      </c>
    </row>
    <row r="268" spans="1:2" x14ac:dyDescent="0.25">
      <c r="A268" s="8" t="s">
        <v>318</v>
      </c>
      <c r="B268" s="13" t="s">
        <v>1036</v>
      </c>
    </row>
    <row r="269" spans="1:2" x14ac:dyDescent="0.25">
      <c r="A269" s="8" t="s">
        <v>319</v>
      </c>
      <c r="B269" s="13" t="s">
        <v>1036</v>
      </c>
    </row>
    <row r="270" spans="1:2" x14ac:dyDescent="0.25">
      <c r="A270" s="8" t="s">
        <v>320</v>
      </c>
      <c r="B270" s="13" t="s">
        <v>1036</v>
      </c>
    </row>
    <row r="271" spans="1:2" x14ac:dyDescent="0.25">
      <c r="A271" s="8" t="s">
        <v>321</v>
      </c>
      <c r="B271" s="13" t="s">
        <v>1037</v>
      </c>
    </row>
    <row r="272" spans="1:2" x14ac:dyDescent="0.25">
      <c r="A272" s="8" t="s">
        <v>322</v>
      </c>
      <c r="B272" s="13" t="s">
        <v>1038</v>
      </c>
    </row>
    <row r="273" spans="1:2" x14ac:dyDescent="0.25">
      <c r="A273" s="8" t="s">
        <v>323</v>
      </c>
      <c r="B273" s="13" t="s">
        <v>1037</v>
      </c>
    </row>
    <row r="274" spans="1:2" x14ac:dyDescent="0.25">
      <c r="A274" s="8" t="s">
        <v>324</v>
      </c>
      <c r="B274" s="13" t="s">
        <v>1038</v>
      </c>
    </row>
    <row r="275" spans="1:2" x14ac:dyDescent="0.25">
      <c r="A275" s="8" t="s">
        <v>325</v>
      </c>
      <c r="B275" s="13" t="s">
        <v>1037</v>
      </c>
    </row>
    <row r="276" spans="1:2" x14ac:dyDescent="0.25">
      <c r="A276" s="8" t="s">
        <v>326</v>
      </c>
      <c r="B276" s="13" t="s">
        <v>1038</v>
      </c>
    </row>
    <row r="277" spans="1:2" x14ac:dyDescent="0.25">
      <c r="A277" s="8" t="s">
        <v>327</v>
      </c>
      <c r="B277" s="13" t="s">
        <v>1037</v>
      </c>
    </row>
    <row r="278" spans="1:2" x14ac:dyDescent="0.25">
      <c r="A278" s="8" t="s">
        <v>328</v>
      </c>
      <c r="B278" s="13" t="s">
        <v>1038</v>
      </c>
    </row>
    <row r="279" spans="1:2" x14ac:dyDescent="0.25">
      <c r="A279" s="8" t="s">
        <v>329</v>
      </c>
      <c r="B279" s="13" t="s">
        <v>1037</v>
      </c>
    </row>
    <row r="280" spans="1:2" x14ac:dyDescent="0.25">
      <c r="A280" s="8" t="s">
        <v>330</v>
      </c>
      <c r="B280" s="13" t="s">
        <v>1038</v>
      </c>
    </row>
    <row r="281" spans="1:2" x14ac:dyDescent="0.25">
      <c r="A281" s="8" t="s">
        <v>331</v>
      </c>
      <c r="B281" s="13" t="s">
        <v>1037</v>
      </c>
    </row>
    <row r="282" spans="1:2" x14ac:dyDescent="0.25">
      <c r="A282" s="8" t="s">
        <v>332</v>
      </c>
      <c r="B282" s="13" t="s">
        <v>1038</v>
      </c>
    </row>
    <row r="283" spans="1:2" x14ac:dyDescent="0.25">
      <c r="A283" s="8" t="s">
        <v>333</v>
      </c>
      <c r="B283" s="13" t="s">
        <v>1037</v>
      </c>
    </row>
    <row r="284" spans="1:2" x14ac:dyDescent="0.25">
      <c r="A284" s="8" t="s">
        <v>334</v>
      </c>
      <c r="B284" s="13" t="s">
        <v>1038</v>
      </c>
    </row>
    <row r="285" spans="1:2" x14ac:dyDescent="0.25">
      <c r="A285" s="8" t="s">
        <v>335</v>
      </c>
      <c r="B285" s="13" t="s">
        <v>1037</v>
      </c>
    </row>
    <row r="286" spans="1:2" x14ac:dyDescent="0.25">
      <c r="A286" s="8" t="s">
        <v>336</v>
      </c>
      <c r="B286" s="13" t="s">
        <v>1038</v>
      </c>
    </row>
    <row r="287" spans="1:2" x14ac:dyDescent="0.25">
      <c r="A287" s="8" t="s">
        <v>337</v>
      </c>
      <c r="B287" s="13" t="s">
        <v>1037</v>
      </c>
    </row>
    <row r="288" spans="1:2" x14ac:dyDescent="0.25">
      <c r="A288" s="8" t="s">
        <v>338</v>
      </c>
      <c r="B288" s="13" t="s">
        <v>1038</v>
      </c>
    </row>
    <row r="289" spans="1:2" x14ac:dyDescent="0.25">
      <c r="A289" s="8" t="s">
        <v>339</v>
      </c>
      <c r="B289" s="13" t="s">
        <v>1037</v>
      </c>
    </row>
    <row r="290" spans="1:2" x14ac:dyDescent="0.25">
      <c r="A290" s="8" t="s">
        <v>340</v>
      </c>
      <c r="B290" s="13" t="s">
        <v>1038</v>
      </c>
    </row>
    <row r="291" spans="1:2" x14ac:dyDescent="0.25">
      <c r="A291" s="8" t="s">
        <v>341</v>
      </c>
      <c r="B291" s="13" t="s">
        <v>1037</v>
      </c>
    </row>
    <row r="292" spans="1:2" x14ac:dyDescent="0.25">
      <c r="A292" s="8" t="s">
        <v>342</v>
      </c>
      <c r="B292" s="13" t="s">
        <v>1038</v>
      </c>
    </row>
    <row r="293" spans="1:2" x14ac:dyDescent="0.25">
      <c r="A293" s="8" t="s">
        <v>343</v>
      </c>
      <c r="B293" s="13" t="s">
        <v>1037</v>
      </c>
    </row>
    <row r="294" spans="1:2" x14ac:dyDescent="0.25">
      <c r="A294" s="8" t="s">
        <v>344</v>
      </c>
      <c r="B294" s="13" t="s">
        <v>1038</v>
      </c>
    </row>
    <row r="295" spans="1:2" x14ac:dyDescent="0.25">
      <c r="A295" s="8" t="s">
        <v>345</v>
      </c>
      <c r="B295" s="13" t="s">
        <v>1037</v>
      </c>
    </row>
    <row r="296" spans="1:2" x14ac:dyDescent="0.25">
      <c r="A296" s="8" t="s">
        <v>346</v>
      </c>
      <c r="B296" s="13" t="s">
        <v>1038</v>
      </c>
    </row>
    <row r="297" spans="1:2" x14ac:dyDescent="0.25">
      <c r="A297" s="8" t="s">
        <v>347</v>
      </c>
      <c r="B297" s="13" t="s">
        <v>1037</v>
      </c>
    </row>
    <row r="298" spans="1:2" x14ac:dyDescent="0.25">
      <c r="A298" s="8" t="s">
        <v>348</v>
      </c>
      <c r="B298" s="13" t="s">
        <v>1038</v>
      </c>
    </row>
    <row r="299" spans="1:2" x14ac:dyDescent="0.25">
      <c r="A299" s="8" t="s">
        <v>349</v>
      </c>
      <c r="B299" s="13" t="s">
        <v>1037</v>
      </c>
    </row>
    <row r="300" spans="1:2" x14ac:dyDescent="0.25">
      <c r="A300" s="8" t="s">
        <v>350</v>
      </c>
      <c r="B300" s="13" t="s">
        <v>1038</v>
      </c>
    </row>
    <row r="301" spans="1:2" x14ac:dyDescent="0.25">
      <c r="A301" s="8" t="s">
        <v>137</v>
      </c>
      <c r="B301" s="13" t="s">
        <v>1036</v>
      </c>
    </row>
    <row r="302" spans="1:2" x14ac:dyDescent="0.25">
      <c r="A302" s="8" t="s">
        <v>144</v>
      </c>
      <c r="B302" s="13" t="s">
        <v>1036</v>
      </c>
    </row>
    <row r="303" spans="1:2" x14ac:dyDescent="0.25">
      <c r="A303" s="8" t="s">
        <v>145</v>
      </c>
      <c r="B303" s="13" t="s">
        <v>1036</v>
      </c>
    </row>
    <row r="304" spans="1:2" x14ac:dyDescent="0.25">
      <c r="A304" s="8" t="s">
        <v>146</v>
      </c>
      <c r="B304" s="13" t="s">
        <v>1036</v>
      </c>
    </row>
    <row r="305" spans="1:2" x14ac:dyDescent="0.25">
      <c r="A305" s="8" t="s">
        <v>147</v>
      </c>
      <c r="B305" s="13" t="s">
        <v>1036</v>
      </c>
    </row>
    <row r="306" spans="1:2" x14ac:dyDescent="0.25">
      <c r="A306" s="8" t="s">
        <v>148</v>
      </c>
      <c r="B306" s="13" t="s">
        <v>1036</v>
      </c>
    </row>
    <row r="307" spans="1:2" x14ac:dyDescent="0.25">
      <c r="A307" s="8" t="s">
        <v>149</v>
      </c>
      <c r="B307" s="13" t="s">
        <v>1036</v>
      </c>
    </row>
    <row r="308" spans="1:2" x14ac:dyDescent="0.25">
      <c r="A308" s="8" t="s">
        <v>150</v>
      </c>
      <c r="B308" s="13" t="s">
        <v>1036</v>
      </c>
    </row>
    <row r="309" spans="1:2" x14ac:dyDescent="0.25">
      <c r="A309" s="8" t="s">
        <v>151</v>
      </c>
      <c r="B309" s="13" t="s">
        <v>1036</v>
      </c>
    </row>
    <row r="310" spans="1:2" x14ac:dyDescent="0.25">
      <c r="A310" s="8" t="s">
        <v>152</v>
      </c>
      <c r="B310" s="13" t="s">
        <v>1036</v>
      </c>
    </row>
    <row r="311" spans="1:2" x14ac:dyDescent="0.25">
      <c r="A311" s="8" t="s">
        <v>153</v>
      </c>
      <c r="B311" s="13" t="s">
        <v>1036</v>
      </c>
    </row>
    <row r="312" spans="1:2" x14ac:dyDescent="0.25">
      <c r="A312" s="8" t="s">
        <v>154</v>
      </c>
      <c r="B312" s="13" t="s">
        <v>1036</v>
      </c>
    </row>
    <row r="313" spans="1:2" x14ac:dyDescent="0.25">
      <c r="A313" s="8" t="s">
        <v>155</v>
      </c>
      <c r="B313" s="13" t="s">
        <v>1039</v>
      </c>
    </row>
    <row r="314" spans="1:2" x14ac:dyDescent="0.25">
      <c r="A314" s="8" t="s">
        <v>156</v>
      </c>
      <c r="B314" t="s">
        <v>1032</v>
      </c>
    </row>
    <row r="315" spans="1:2" x14ac:dyDescent="0.25">
      <c r="A315" s="8" t="s">
        <v>157</v>
      </c>
      <c r="B315" t="s">
        <v>1031</v>
      </c>
    </row>
    <row r="316" spans="1:2" x14ac:dyDescent="0.25">
      <c r="A316" s="8" t="s">
        <v>158</v>
      </c>
      <c r="B316" s="13" t="s">
        <v>1040</v>
      </c>
    </row>
    <row r="317" spans="1:2" x14ac:dyDescent="0.25">
      <c r="A317" s="8" t="s">
        <v>159</v>
      </c>
      <c r="B317" s="13" t="s">
        <v>1041</v>
      </c>
    </row>
    <row r="318" spans="1:2" x14ac:dyDescent="0.25">
      <c r="A318" s="8" t="s">
        <v>160</v>
      </c>
      <c r="B318" s="13" t="s">
        <v>1042</v>
      </c>
    </row>
    <row r="319" spans="1:2" x14ac:dyDescent="0.25">
      <c r="A319" s="8" t="s">
        <v>161</v>
      </c>
      <c r="B319" s="13" t="s">
        <v>1043</v>
      </c>
    </row>
    <row r="320" spans="1:2" x14ac:dyDescent="0.25">
      <c r="A320" s="8" t="s">
        <v>162</v>
      </c>
      <c r="B320" s="13" t="s">
        <v>1045</v>
      </c>
    </row>
    <row r="321" spans="1:2" x14ac:dyDescent="0.25">
      <c r="A321" s="8" t="s">
        <v>163</v>
      </c>
      <c r="B321" s="13" t="s">
        <v>1044</v>
      </c>
    </row>
    <row r="322" spans="1:2" x14ac:dyDescent="0.25">
      <c r="A322" s="8" t="s">
        <v>164</v>
      </c>
      <c r="B322" s="13" t="s">
        <v>1076</v>
      </c>
    </row>
    <row r="323" spans="1:2" x14ac:dyDescent="0.25">
      <c r="A323" s="8" t="s">
        <v>165</v>
      </c>
      <c r="B323" s="13" t="s">
        <v>1046</v>
      </c>
    </row>
    <row r="324" spans="1:2" x14ac:dyDescent="0.25">
      <c r="A324" s="8" t="s">
        <v>166</v>
      </c>
      <c r="B324" s="13" t="s">
        <v>1047</v>
      </c>
    </row>
    <row r="325" spans="1:2" x14ac:dyDescent="0.25">
      <c r="A325" s="8" t="s">
        <v>167</v>
      </c>
      <c r="B325" s="13" t="s">
        <v>1048</v>
      </c>
    </row>
    <row r="326" spans="1:2" x14ac:dyDescent="0.25">
      <c r="A326" s="8" t="s">
        <v>763</v>
      </c>
      <c r="B326" s="13" t="s">
        <v>1049</v>
      </c>
    </row>
    <row r="327" spans="1:2" x14ac:dyDescent="0.25">
      <c r="A327" s="8" t="s">
        <v>168</v>
      </c>
      <c r="B327" s="13" t="s">
        <v>1037</v>
      </c>
    </row>
    <row r="328" spans="1:2" x14ac:dyDescent="0.25">
      <c r="A328" s="8" t="s">
        <v>169</v>
      </c>
      <c r="B328" s="13" t="s">
        <v>1038</v>
      </c>
    </row>
    <row r="329" spans="1:2" x14ac:dyDescent="0.25">
      <c r="A329" s="8" t="s">
        <v>170</v>
      </c>
      <c r="B329" s="13" t="s">
        <v>1037</v>
      </c>
    </row>
    <row r="330" spans="1:2" x14ac:dyDescent="0.25">
      <c r="A330" s="8" t="s">
        <v>171</v>
      </c>
      <c r="B330" s="13" t="s">
        <v>1038</v>
      </c>
    </row>
    <row r="331" spans="1:2" x14ac:dyDescent="0.25">
      <c r="A331" s="8" t="s">
        <v>172</v>
      </c>
      <c r="B331" s="13" t="s">
        <v>1037</v>
      </c>
    </row>
    <row r="332" spans="1:2" x14ac:dyDescent="0.25">
      <c r="A332" s="8" t="s">
        <v>173</v>
      </c>
      <c r="B332" s="13" t="s">
        <v>1038</v>
      </c>
    </row>
    <row r="333" spans="1:2" x14ac:dyDescent="0.25">
      <c r="A333" s="8" t="s">
        <v>174</v>
      </c>
      <c r="B333" s="13" t="s">
        <v>1037</v>
      </c>
    </row>
    <row r="334" spans="1:2" x14ac:dyDescent="0.25">
      <c r="A334" s="8" t="s">
        <v>175</v>
      </c>
      <c r="B334" s="13" t="s">
        <v>1038</v>
      </c>
    </row>
    <row r="335" spans="1:2" x14ac:dyDescent="0.25">
      <c r="A335" s="8" t="s">
        <v>176</v>
      </c>
      <c r="B335" s="13" t="s">
        <v>1037</v>
      </c>
    </row>
    <row r="336" spans="1:2" x14ac:dyDescent="0.25">
      <c r="A336" s="8" t="s">
        <v>177</v>
      </c>
      <c r="B336" s="13" t="s">
        <v>1038</v>
      </c>
    </row>
    <row r="337" spans="1:2" x14ac:dyDescent="0.25">
      <c r="A337" s="8" t="s">
        <v>178</v>
      </c>
      <c r="B337" s="13" t="s">
        <v>1037</v>
      </c>
    </row>
    <row r="338" spans="1:2" x14ac:dyDescent="0.25">
      <c r="A338" s="8" t="s">
        <v>179</v>
      </c>
      <c r="B338" s="13" t="s">
        <v>1038</v>
      </c>
    </row>
    <row r="339" spans="1:2" x14ac:dyDescent="0.25">
      <c r="A339" s="8" t="s">
        <v>180</v>
      </c>
      <c r="B339" s="13" t="s">
        <v>1037</v>
      </c>
    </row>
    <row r="340" spans="1:2" x14ac:dyDescent="0.25">
      <c r="A340" s="8" t="s">
        <v>181</v>
      </c>
      <c r="B340" s="13" t="s">
        <v>1038</v>
      </c>
    </row>
    <row r="341" spans="1:2" x14ac:dyDescent="0.25">
      <c r="A341" s="8" t="s">
        <v>182</v>
      </c>
      <c r="B341" s="13" t="s">
        <v>1037</v>
      </c>
    </row>
    <row r="342" spans="1:2" x14ac:dyDescent="0.25">
      <c r="A342" s="8" t="s">
        <v>183</v>
      </c>
      <c r="B342" s="13" t="s">
        <v>1038</v>
      </c>
    </row>
    <row r="343" spans="1:2" x14ac:dyDescent="0.25">
      <c r="A343" s="8" t="s">
        <v>184</v>
      </c>
      <c r="B343" s="13" t="s">
        <v>1037</v>
      </c>
    </row>
    <row r="344" spans="1:2" x14ac:dyDescent="0.25">
      <c r="A344" s="8" t="s">
        <v>185</v>
      </c>
      <c r="B344" s="13" t="s">
        <v>1038</v>
      </c>
    </row>
    <row r="345" spans="1:2" x14ac:dyDescent="0.25">
      <c r="A345" s="8" t="s">
        <v>186</v>
      </c>
      <c r="B345" s="13" t="s">
        <v>1037</v>
      </c>
    </row>
    <row r="346" spans="1:2" x14ac:dyDescent="0.25">
      <c r="A346" s="8" t="s">
        <v>187</v>
      </c>
      <c r="B346" s="13" t="s">
        <v>1038</v>
      </c>
    </row>
    <row r="347" spans="1:2" x14ac:dyDescent="0.25">
      <c r="A347" s="8" t="s">
        <v>188</v>
      </c>
      <c r="B347" s="13" t="s">
        <v>1037</v>
      </c>
    </row>
    <row r="348" spans="1:2" x14ac:dyDescent="0.25">
      <c r="A348" s="8" t="s">
        <v>189</v>
      </c>
      <c r="B348" s="13" t="s">
        <v>1038</v>
      </c>
    </row>
    <row r="349" spans="1:2" x14ac:dyDescent="0.25">
      <c r="A349" s="8" t="s">
        <v>190</v>
      </c>
      <c r="B349" s="13" t="s">
        <v>1037</v>
      </c>
    </row>
    <row r="350" spans="1:2" x14ac:dyDescent="0.25">
      <c r="A350" s="8" t="s">
        <v>191</v>
      </c>
      <c r="B350" s="13" t="s">
        <v>1038</v>
      </c>
    </row>
    <row r="351" spans="1:2" x14ac:dyDescent="0.25">
      <c r="A351" s="8" t="s">
        <v>143</v>
      </c>
      <c r="B351" s="13" t="s">
        <v>1037</v>
      </c>
    </row>
    <row r="352" spans="1:2" x14ac:dyDescent="0.25">
      <c r="A352" s="8" t="s">
        <v>142</v>
      </c>
      <c r="B352" s="13" t="s">
        <v>1038</v>
      </c>
    </row>
    <row r="353" spans="1:2" x14ac:dyDescent="0.25">
      <c r="A353" s="8" t="s">
        <v>141</v>
      </c>
      <c r="B353" s="13" t="s">
        <v>1037</v>
      </c>
    </row>
    <row r="354" spans="1:2" x14ac:dyDescent="0.25">
      <c r="A354" s="8" t="s">
        <v>140</v>
      </c>
      <c r="B354" s="13" t="s">
        <v>1038</v>
      </c>
    </row>
    <row r="355" spans="1:2" x14ac:dyDescent="0.25">
      <c r="A355" s="8" t="s">
        <v>139</v>
      </c>
      <c r="B355" s="13" t="s">
        <v>1037</v>
      </c>
    </row>
    <row r="356" spans="1:2" x14ac:dyDescent="0.25">
      <c r="A356" s="8" t="s">
        <v>138</v>
      </c>
      <c r="B356" s="13" t="s">
        <v>1038</v>
      </c>
    </row>
    <row r="357" spans="1:2" x14ac:dyDescent="0.25">
      <c r="A357" s="8" t="s">
        <v>762</v>
      </c>
      <c r="B357" s="13" t="s">
        <v>1050</v>
      </c>
    </row>
    <row r="358" spans="1:2" x14ac:dyDescent="0.25">
      <c r="A358" s="8" t="s">
        <v>193</v>
      </c>
      <c r="B358" s="13" t="s">
        <v>1036</v>
      </c>
    </row>
    <row r="359" spans="1:2" x14ac:dyDescent="0.25">
      <c r="A359" s="8" t="s">
        <v>194</v>
      </c>
      <c r="B359" s="13" t="s">
        <v>1036</v>
      </c>
    </row>
    <row r="360" spans="1:2" x14ac:dyDescent="0.25">
      <c r="A360" s="8" t="s">
        <v>195</v>
      </c>
      <c r="B360" s="13" t="s">
        <v>1036</v>
      </c>
    </row>
    <row r="361" spans="1:2" x14ac:dyDescent="0.25">
      <c r="A361" s="8" t="s">
        <v>196</v>
      </c>
      <c r="B361" s="13" t="s">
        <v>1036</v>
      </c>
    </row>
    <row r="362" spans="1:2" x14ac:dyDescent="0.25">
      <c r="A362" s="8" t="s">
        <v>197</v>
      </c>
      <c r="B362" s="13" t="s">
        <v>1036</v>
      </c>
    </row>
    <row r="363" spans="1:2" x14ac:dyDescent="0.25">
      <c r="A363" s="8" t="s">
        <v>198</v>
      </c>
      <c r="B363" s="13" t="s">
        <v>1036</v>
      </c>
    </row>
    <row r="364" spans="1:2" x14ac:dyDescent="0.25">
      <c r="A364" s="8" t="s">
        <v>199</v>
      </c>
      <c r="B364" s="13" t="s">
        <v>1036</v>
      </c>
    </row>
    <row r="365" spans="1:2" x14ac:dyDescent="0.25">
      <c r="A365" s="8" t="s">
        <v>200</v>
      </c>
      <c r="B365" s="13" t="s">
        <v>1036</v>
      </c>
    </row>
    <row r="366" spans="1:2" x14ac:dyDescent="0.25">
      <c r="A366" s="8" t="s">
        <v>201</v>
      </c>
      <c r="B366" s="13" t="s">
        <v>1036</v>
      </c>
    </row>
    <row r="367" spans="1:2" x14ac:dyDescent="0.25">
      <c r="A367" s="8" t="s">
        <v>202</v>
      </c>
      <c r="B367" s="13" t="s">
        <v>1036</v>
      </c>
    </row>
    <row r="368" spans="1:2" x14ac:dyDescent="0.25">
      <c r="A368" s="8" t="s">
        <v>203</v>
      </c>
      <c r="B368" s="13" t="s">
        <v>1036</v>
      </c>
    </row>
    <row r="369" spans="1:2" x14ac:dyDescent="0.25">
      <c r="A369" s="8" t="s">
        <v>204</v>
      </c>
      <c r="B369" s="13" t="s">
        <v>1036</v>
      </c>
    </row>
    <row r="370" spans="1:2" x14ac:dyDescent="0.25">
      <c r="A370" s="8" t="s">
        <v>205</v>
      </c>
      <c r="B370" s="13" t="s">
        <v>1039</v>
      </c>
    </row>
    <row r="371" spans="1:2" x14ac:dyDescent="0.25">
      <c r="A371" s="8" t="s">
        <v>206</v>
      </c>
      <c r="B371" t="s">
        <v>1032</v>
      </c>
    </row>
    <row r="372" spans="1:2" x14ac:dyDescent="0.25">
      <c r="A372" s="8" t="s">
        <v>207</v>
      </c>
      <c r="B372" t="s">
        <v>1031</v>
      </c>
    </row>
    <row r="373" spans="1:2" x14ac:dyDescent="0.25">
      <c r="A373" s="8" t="s">
        <v>208</v>
      </c>
      <c r="B373" s="13" t="s">
        <v>1040</v>
      </c>
    </row>
    <row r="374" spans="1:2" x14ac:dyDescent="0.25">
      <c r="A374" s="8" t="s">
        <v>209</v>
      </c>
      <c r="B374" s="13" t="s">
        <v>1041</v>
      </c>
    </row>
    <row r="375" spans="1:2" x14ac:dyDescent="0.25">
      <c r="A375" s="8" t="s">
        <v>210</v>
      </c>
      <c r="B375" s="13" t="s">
        <v>1042</v>
      </c>
    </row>
    <row r="376" spans="1:2" x14ac:dyDescent="0.25">
      <c r="A376" s="8" t="s">
        <v>211</v>
      </c>
      <c r="B376" s="13" t="s">
        <v>1043</v>
      </c>
    </row>
    <row r="377" spans="1:2" x14ac:dyDescent="0.25">
      <c r="A377" s="8" t="s">
        <v>212</v>
      </c>
      <c r="B377" s="13" t="s">
        <v>1045</v>
      </c>
    </row>
    <row r="378" spans="1:2" x14ac:dyDescent="0.25">
      <c r="A378" s="8" t="s">
        <v>213</v>
      </c>
      <c r="B378" s="13" t="s">
        <v>1044</v>
      </c>
    </row>
    <row r="379" spans="1:2" x14ac:dyDescent="0.25">
      <c r="A379" s="8" t="s">
        <v>214</v>
      </c>
      <c r="B379" s="13" t="s">
        <v>1076</v>
      </c>
    </row>
    <row r="380" spans="1:2" x14ac:dyDescent="0.25">
      <c r="A380" s="8" t="s">
        <v>215</v>
      </c>
      <c r="B380" s="13" t="s">
        <v>1046</v>
      </c>
    </row>
    <row r="381" spans="1:2" x14ac:dyDescent="0.25">
      <c r="A381" s="8" t="s">
        <v>218</v>
      </c>
      <c r="B381" s="13" t="s">
        <v>1047</v>
      </c>
    </row>
    <row r="382" spans="1:2" x14ac:dyDescent="0.25">
      <c r="A382" s="8" t="s">
        <v>216</v>
      </c>
      <c r="B382" s="13" t="s">
        <v>1048</v>
      </c>
    </row>
    <row r="383" spans="1:2" x14ac:dyDescent="0.25">
      <c r="A383" s="8" t="s">
        <v>762</v>
      </c>
      <c r="B383" s="13" t="s">
        <v>1049</v>
      </c>
    </row>
    <row r="384" spans="1:2" x14ac:dyDescent="0.25">
      <c r="A384" s="8" t="s">
        <v>217</v>
      </c>
      <c r="B384" s="13" t="s">
        <v>1037</v>
      </c>
    </row>
    <row r="385" spans="1:2" x14ac:dyDescent="0.25">
      <c r="A385" s="8" t="s">
        <v>219</v>
      </c>
      <c r="B385" s="13" t="s">
        <v>1038</v>
      </c>
    </row>
    <row r="386" spans="1:2" x14ac:dyDescent="0.25">
      <c r="A386" s="8" t="s">
        <v>220</v>
      </c>
      <c r="B386" s="13" t="s">
        <v>1037</v>
      </c>
    </row>
    <row r="387" spans="1:2" x14ac:dyDescent="0.25">
      <c r="A387" s="8" t="s">
        <v>221</v>
      </c>
      <c r="B387" s="13" t="s">
        <v>1038</v>
      </c>
    </row>
    <row r="388" spans="1:2" x14ac:dyDescent="0.25">
      <c r="A388" s="8" t="s">
        <v>222</v>
      </c>
      <c r="B388" s="13" t="s">
        <v>1037</v>
      </c>
    </row>
    <row r="389" spans="1:2" x14ac:dyDescent="0.25">
      <c r="A389" s="8" t="s">
        <v>223</v>
      </c>
      <c r="B389" s="13" t="s">
        <v>1038</v>
      </c>
    </row>
    <row r="390" spans="1:2" x14ac:dyDescent="0.25">
      <c r="A390" s="8" t="s">
        <v>224</v>
      </c>
      <c r="B390" s="13" t="s">
        <v>1037</v>
      </c>
    </row>
    <row r="391" spans="1:2" x14ac:dyDescent="0.25">
      <c r="A391" s="8" t="s">
        <v>225</v>
      </c>
      <c r="B391" s="13" t="s">
        <v>1038</v>
      </c>
    </row>
    <row r="392" spans="1:2" x14ac:dyDescent="0.25">
      <c r="A392" s="8" t="s">
        <v>226</v>
      </c>
      <c r="B392" s="13" t="s">
        <v>1037</v>
      </c>
    </row>
    <row r="393" spans="1:2" x14ac:dyDescent="0.25">
      <c r="A393" s="8" t="s">
        <v>227</v>
      </c>
      <c r="B393" s="13" t="s">
        <v>1038</v>
      </c>
    </row>
    <row r="394" spans="1:2" x14ac:dyDescent="0.25">
      <c r="A394" s="8" t="s">
        <v>228</v>
      </c>
      <c r="B394" s="13" t="s">
        <v>1037</v>
      </c>
    </row>
    <row r="395" spans="1:2" x14ac:dyDescent="0.25">
      <c r="A395" s="8" t="s">
        <v>229</v>
      </c>
      <c r="B395" s="13" t="s">
        <v>1038</v>
      </c>
    </row>
    <row r="396" spans="1:2" x14ac:dyDescent="0.25">
      <c r="A396" s="8" t="s">
        <v>230</v>
      </c>
      <c r="B396" s="13" t="s">
        <v>1037</v>
      </c>
    </row>
    <row r="397" spans="1:2" x14ac:dyDescent="0.25">
      <c r="A397" s="8" t="s">
        <v>231</v>
      </c>
      <c r="B397" s="13" t="s">
        <v>1038</v>
      </c>
    </row>
    <row r="398" spans="1:2" x14ac:dyDescent="0.25">
      <c r="A398" s="8" t="s">
        <v>232</v>
      </c>
      <c r="B398" s="13" t="s">
        <v>1037</v>
      </c>
    </row>
    <row r="399" spans="1:2" x14ac:dyDescent="0.25">
      <c r="A399" s="8" t="s">
        <v>233</v>
      </c>
      <c r="B399" s="13" t="s">
        <v>1038</v>
      </c>
    </row>
    <row r="400" spans="1:2" x14ac:dyDescent="0.25">
      <c r="A400" s="8" t="s">
        <v>234</v>
      </c>
      <c r="B400" s="13" t="s">
        <v>1037</v>
      </c>
    </row>
    <row r="401" spans="1:2" x14ac:dyDescent="0.25">
      <c r="A401" s="8" t="s">
        <v>235</v>
      </c>
      <c r="B401" s="13" t="s">
        <v>1038</v>
      </c>
    </row>
    <row r="402" spans="1:2" x14ac:dyDescent="0.25">
      <c r="A402" s="8" t="s">
        <v>236</v>
      </c>
      <c r="B402" s="13" t="s">
        <v>1037</v>
      </c>
    </row>
    <row r="403" spans="1:2" x14ac:dyDescent="0.25">
      <c r="A403" s="8" t="s">
        <v>237</v>
      </c>
      <c r="B403" s="13" t="s">
        <v>1038</v>
      </c>
    </row>
    <row r="404" spans="1:2" x14ac:dyDescent="0.25">
      <c r="A404" s="8" t="s">
        <v>238</v>
      </c>
      <c r="B404" s="13" t="s">
        <v>1037</v>
      </c>
    </row>
    <row r="405" spans="1:2" x14ac:dyDescent="0.25">
      <c r="A405" s="8" t="s">
        <v>239</v>
      </c>
      <c r="B405" s="13" t="s">
        <v>1038</v>
      </c>
    </row>
    <row r="406" spans="1:2" x14ac:dyDescent="0.25">
      <c r="A406" s="8" t="s">
        <v>240</v>
      </c>
      <c r="B406" s="13" t="s">
        <v>1037</v>
      </c>
    </row>
    <row r="407" spans="1:2" x14ac:dyDescent="0.25">
      <c r="A407" s="8" t="s">
        <v>241</v>
      </c>
      <c r="B407" s="13" t="s">
        <v>1038</v>
      </c>
    </row>
    <row r="408" spans="1:2" x14ac:dyDescent="0.25">
      <c r="A408" s="8" t="s">
        <v>242</v>
      </c>
      <c r="B408" s="13" t="s">
        <v>1037</v>
      </c>
    </row>
    <row r="409" spans="1:2" x14ac:dyDescent="0.25">
      <c r="A409" s="8" t="s">
        <v>243</v>
      </c>
      <c r="B409" s="13" t="s">
        <v>1038</v>
      </c>
    </row>
    <row r="410" spans="1:2" x14ac:dyDescent="0.25">
      <c r="A410" s="8" t="s">
        <v>244</v>
      </c>
      <c r="B410" s="13" t="s">
        <v>1037</v>
      </c>
    </row>
    <row r="411" spans="1:2" x14ac:dyDescent="0.25">
      <c r="A411" s="8" t="s">
        <v>245</v>
      </c>
      <c r="B411" s="13" t="s">
        <v>1038</v>
      </c>
    </row>
    <row r="412" spans="1:2" x14ac:dyDescent="0.25">
      <c r="A412" s="8" t="s">
        <v>246</v>
      </c>
      <c r="B412" s="13" t="s">
        <v>1037</v>
      </c>
    </row>
    <row r="413" spans="1:2" x14ac:dyDescent="0.25">
      <c r="A413" s="8" t="s">
        <v>247</v>
      </c>
      <c r="B413" s="13" t="s">
        <v>1038</v>
      </c>
    </row>
    <row r="414" spans="1:2" x14ac:dyDescent="0.25">
      <c r="A414" s="8" t="s">
        <v>248</v>
      </c>
      <c r="B414" s="13" t="s">
        <v>1036</v>
      </c>
    </row>
    <row r="415" spans="1:2" x14ac:dyDescent="0.25">
      <c r="A415" s="8" t="s">
        <v>250</v>
      </c>
      <c r="B415" s="13" t="s">
        <v>1036</v>
      </c>
    </row>
    <row r="416" spans="1:2" x14ac:dyDescent="0.25">
      <c r="A416" s="8" t="s">
        <v>251</v>
      </c>
      <c r="B416" s="13" t="s">
        <v>1036</v>
      </c>
    </row>
    <row r="417" spans="1:2" x14ac:dyDescent="0.25">
      <c r="A417" s="8" t="s">
        <v>252</v>
      </c>
      <c r="B417" s="13" t="s">
        <v>1036</v>
      </c>
    </row>
    <row r="418" spans="1:2" x14ac:dyDescent="0.25">
      <c r="A418" s="8" t="s">
        <v>253</v>
      </c>
      <c r="B418" s="13" t="s">
        <v>1036</v>
      </c>
    </row>
    <row r="419" spans="1:2" x14ac:dyDescent="0.25">
      <c r="A419" s="8" t="s">
        <v>254</v>
      </c>
      <c r="B419" s="13" t="s">
        <v>1036</v>
      </c>
    </row>
    <row r="420" spans="1:2" x14ac:dyDescent="0.25">
      <c r="A420" s="8" t="s">
        <v>255</v>
      </c>
      <c r="B420" s="13" t="s">
        <v>1036</v>
      </c>
    </row>
    <row r="421" spans="1:2" x14ac:dyDescent="0.25">
      <c r="A421" s="8" t="s">
        <v>256</v>
      </c>
      <c r="B421" s="13" t="s">
        <v>1036</v>
      </c>
    </row>
    <row r="422" spans="1:2" x14ac:dyDescent="0.25">
      <c r="A422" s="8" t="s">
        <v>257</v>
      </c>
      <c r="B422" s="13" t="s">
        <v>1036</v>
      </c>
    </row>
    <row r="423" spans="1:2" x14ac:dyDescent="0.25">
      <c r="A423" s="8" t="s">
        <v>258</v>
      </c>
      <c r="B423" s="13" t="s">
        <v>1036</v>
      </c>
    </row>
    <row r="424" spans="1:2" x14ac:dyDescent="0.25">
      <c r="A424" s="8" t="s">
        <v>259</v>
      </c>
      <c r="B424" s="13" t="s">
        <v>1036</v>
      </c>
    </row>
    <row r="425" spans="1:2" x14ac:dyDescent="0.25">
      <c r="A425" s="8" t="s">
        <v>260</v>
      </c>
      <c r="B425" s="13" t="s">
        <v>1036</v>
      </c>
    </row>
    <row r="426" spans="1:2" x14ac:dyDescent="0.25">
      <c r="A426" s="8" t="s">
        <v>261</v>
      </c>
      <c r="B426" s="13" t="s">
        <v>1039</v>
      </c>
    </row>
    <row r="427" spans="1:2" x14ac:dyDescent="0.25">
      <c r="A427" s="8" t="s">
        <v>262</v>
      </c>
      <c r="B427" t="s">
        <v>1032</v>
      </c>
    </row>
    <row r="428" spans="1:2" x14ac:dyDescent="0.25">
      <c r="A428" s="8" t="s">
        <v>263</v>
      </c>
      <c r="B428" t="s">
        <v>1031</v>
      </c>
    </row>
    <row r="429" spans="1:2" x14ac:dyDescent="0.25">
      <c r="A429" s="8" t="s">
        <v>264</v>
      </c>
      <c r="B429" s="13" t="s">
        <v>1040</v>
      </c>
    </row>
    <row r="430" spans="1:2" x14ac:dyDescent="0.25">
      <c r="A430" s="8" t="s">
        <v>265</v>
      </c>
      <c r="B430" s="13" t="s">
        <v>1041</v>
      </c>
    </row>
    <row r="431" spans="1:2" x14ac:dyDescent="0.25">
      <c r="A431" s="8" t="s">
        <v>266</v>
      </c>
      <c r="B431" s="13" t="s">
        <v>1042</v>
      </c>
    </row>
    <row r="432" spans="1:2" x14ac:dyDescent="0.25">
      <c r="A432" s="8" t="s">
        <v>267</v>
      </c>
      <c r="B432" s="13" t="s">
        <v>1043</v>
      </c>
    </row>
    <row r="433" spans="1:2" x14ac:dyDescent="0.25">
      <c r="A433" s="8" t="s">
        <v>268</v>
      </c>
      <c r="B433" s="13" t="s">
        <v>1045</v>
      </c>
    </row>
    <row r="434" spans="1:2" x14ac:dyDescent="0.25">
      <c r="A434" s="8" t="s">
        <v>269</v>
      </c>
      <c r="B434" s="13" t="s">
        <v>1044</v>
      </c>
    </row>
    <row r="435" spans="1:2" x14ac:dyDescent="0.25">
      <c r="A435" s="8" t="s">
        <v>270</v>
      </c>
      <c r="B435" s="13" t="s">
        <v>1076</v>
      </c>
    </row>
    <row r="436" spans="1:2" x14ac:dyDescent="0.25">
      <c r="A436" s="8" t="s">
        <v>271</v>
      </c>
      <c r="B436" s="13" t="s">
        <v>1046</v>
      </c>
    </row>
    <row r="437" spans="1:2" x14ac:dyDescent="0.25">
      <c r="A437" s="8" t="s">
        <v>272</v>
      </c>
      <c r="B437" s="13" t="s">
        <v>1047</v>
      </c>
    </row>
    <row r="438" spans="1:2" x14ac:dyDescent="0.25">
      <c r="A438" s="8" t="s">
        <v>273</v>
      </c>
      <c r="B438" s="13" t="s">
        <v>1048</v>
      </c>
    </row>
    <row r="439" spans="1:2" x14ac:dyDescent="0.25">
      <c r="A439" s="8" t="s">
        <v>308</v>
      </c>
      <c r="B439" s="13" t="s">
        <v>1049</v>
      </c>
    </row>
    <row r="440" spans="1:2" x14ac:dyDescent="0.25">
      <c r="A440" s="8" t="s">
        <v>367</v>
      </c>
      <c r="B440" s="13" t="s">
        <v>1051</v>
      </c>
    </row>
    <row r="441" spans="1:2" x14ac:dyDescent="0.25">
      <c r="A441" s="8" t="s">
        <v>368</v>
      </c>
      <c r="B441" s="13" t="s">
        <v>1051</v>
      </c>
    </row>
    <row r="442" spans="1:2" x14ac:dyDescent="0.25">
      <c r="A442" s="8" t="s">
        <v>841</v>
      </c>
      <c r="B442" s="13" t="s">
        <v>1051</v>
      </c>
    </row>
    <row r="443" spans="1:2" x14ac:dyDescent="0.25">
      <c r="A443" s="8" t="s">
        <v>761</v>
      </c>
      <c r="B443" s="13" t="s">
        <v>1052</v>
      </c>
    </row>
    <row r="444" spans="1:2" x14ac:dyDescent="0.25">
      <c r="A444" s="8" t="s">
        <v>274</v>
      </c>
      <c r="B444" s="13" t="s">
        <v>1037</v>
      </c>
    </row>
    <row r="445" spans="1:2" x14ac:dyDescent="0.25">
      <c r="A445" s="8" t="s">
        <v>275</v>
      </c>
      <c r="B445" s="13" t="s">
        <v>1038</v>
      </c>
    </row>
    <row r="446" spans="1:2" x14ac:dyDescent="0.25">
      <c r="A446" s="8" t="s">
        <v>276</v>
      </c>
      <c r="B446" s="13" t="s">
        <v>1037</v>
      </c>
    </row>
    <row r="447" spans="1:2" x14ac:dyDescent="0.25">
      <c r="A447" s="8" t="s">
        <v>277</v>
      </c>
      <c r="B447" s="13" t="s">
        <v>1038</v>
      </c>
    </row>
    <row r="448" spans="1:2" x14ac:dyDescent="0.25">
      <c r="A448" s="8" t="s">
        <v>278</v>
      </c>
      <c r="B448" s="13" t="s">
        <v>1037</v>
      </c>
    </row>
    <row r="449" spans="1:2" x14ac:dyDescent="0.25">
      <c r="A449" s="8" t="s">
        <v>279</v>
      </c>
      <c r="B449" s="13" t="s">
        <v>1038</v>
      </c>
    </row>
    <row r="450" spans="1:2" x14ac:dyDescent="0.25">
      <c r="A450" s="8" t="s">
        <v>840</v>
      </c>
      <c r="B450" s="13" t="s">
        <v>1053</v>
      </c>
    </row>
    <row r="451" spans="1:2" x14ac:dyDescent="0.25">
      <c r="A451" s="8" t="s">
        <v>280</v>
      </c>
      <c r="B451" s="13" t="s">
        <v>1037</v>
      </c>
    </row>
    <row r="452" spans="1:2" x14ac:dyDescent="0.25">
      <c r="A452" s="8" t="s">
        <v>281</v>
      </c>
      <c r="B452" s="13" t="s">
        <v>1038</v>
      </c>
    </row>
    <row r="453" spans="1:2" x14ac:dyDescent="0.25">
      <c r="A453" s="8" t="s">
        <v>282</v>
      </c>
      <c r="B453" s="13" t="s">
        <v>1037</v>
      </c>
    </row>
    <row r="454" spans="1:2" x14ac:dyDescent="0.25">
      <c r="A454" s="8" t="s">
        <v>283</v>
      </c>
      <c r="B454" s="13" t="s">
        <v>1038</v>
      </c>
    </row>
    <row r="455" spans="1:2" x14ac:dyDescent="0.25">
      <c r="A455" s="8" t="s">
        <v>284</v>
      </c>
      <c r="B455" s="13" t="s">
        <v>1037</v>
      </c>
    </row>
    <row r="456" spans="1:2" x14ac:dyDescent="0.25">
      <c r="A456" s="8" t="s">
        <v>285</v>
      </c>
      <c r="B456" s="13" t="s">
        <v>1038</v>
      </c>
    </row>
    <row r="457" spans="1:2" x14ac:dyDescent="0.25">
      <c r="A457" s="8" t="s">
        <v>286</v>
      </c>
      <c r="B457" s="13" t="s">
        <v>1037</v>
      </c>
    </row>
    <row r="458" spans="1:2" x14ac:dyDescent="0.25">
      <c r="A458" s="8" t="s">
        <v>287</v>
      </c>
      <c r="B458" s="13" t="s">
        <v>1038</v>
      </c>
    </row>
    <row r="459" spans="1:2" x14ac:dyDescent="0.25">
      <c r="A459" s="8" t="s">
        <v>288</v>
      </c>
      <c r="B459" s="13" t="s">
        <v>1037</v>
      </c>
    </row>
    <row r="460" spans="1:2" x14ac:dyDescent="0.25">
      <c r="A460" s="8" t="s">
        <v>289</v>
      </c>
      <c r="B460" s="13" t="s">
        <v>1038</v>
      </c>
    </row>
    <row r="461" spans="1:2" x14ac:dyDescent="0.25">
      <c r="A461" s="8" t="s">
        <v>290</v>
      </c>
      <c r="B461" s="13" t="s">
        <v>1037</v>
      </c>
    </row>
    <row r="462" spans="1:2" x14ac:dyDescent="0.25">
      <c r="A462" s="8" t="s">
        <v>291</v>
      </c>
      <c r="B462" s="13" t="s">
        <v>1038</v>
      </c>
    </row>
    <row r="463" spans="1:2" x14ac:dyDescent="0.25">
      <c r="A463" s="8" t="s">
        <v>292</v>
      </c>
      <c r="B463" s="13" t="s">
        <v>1037</v>
      </c>
    </row>
    <row r="464" spans="1:2" x14ac:dyDescent="0.25">
      <c r="A464" s="8" t="s">
        <v>293</v>
      </c>
      <c r="B464" s="13" t="s">
        <v>1038</v>
      </c>
    </row>
    <row r="465" spans="1:2" x14ac:dyDescent="0.25">
      <c r="A465" s="8" t="s">
        <v>294</v>
      </c>
      <c r="B465" s="13" t="s">
        <v>1037</v>
      </c>
    </row>
    <row r="466" spans="1:2" x14ac:dyDescent="0.25">
      <c r="A466" s="8" t="s">
        <v>295</v>
      </c>
      <c r="B466" s="13" t="s">
        <v>1038</v>
      </c>
    </row>
    <row r="467" spans="1:2" x14ac:dyDescent="0.25">
      <c r="A467" s="8" t="s">
        <v>296</v>
      </c>
      <c r="B467" s="13" t="s">
        <v>1037</v>
      </c>
    </row>
    <row r="468" spans="1:2" x14ac:dyDescent="0.25">
      <c r="A468" s="8" t="s">
        <v>297</v>
      </c>
      <c r="B468" s="13" t="s">
        <v>1038</v>
      </c>
    </row>
    <row r="469" spans="1:2" x14ac:dyDescent="0.25">
      <c r="A469" s="8" t="s">
        <v>298</v>
      </c>
      <c r="B469" s="13" t="s">
        <v>1037</v>
      </c>
    </row>
    <row r="470" spans="1:2" x14ac:dyDescent="0.25">
      <c r="A470" s="8" t="s">
        <v>299</v>
      </c>
      <c r="B470" s="13" t="s">
        <v>1038</v>
      </c>
    </row>
    <row r="471" spans="1:2" x14ac:dyDescent="0.25">
      <c r="A471" s="8" t="s">
        <v>300</v>
      </c>
      <c r="B471" s="13" t="s">
        <v>1037</v>
      </c>
    </row>
    <row r="472" spans="1:2" x14ac:dyDescent="0.25">
      <c r="A472" s="8" t="s">
        <v>301</v>
      </c>
      <c r="B472" s="13" t="s">
        <v>1038</v>
      </c>
    </row>
    <row r="473" spans="1:2" x14ac:dyDescent="0.25">
      <c r="A473" s="8" t="s">
        <v>302</v>
      </c>
      <c r="B473" s="13" t="s">
        <v>1037</v>
      </c>
    </row>
    <row r="474" spans="1:2" x14ac:dyDescent="0.25">
      <c r="A474" s="8" t="s">
        <v>249</v>
      </c>
      <c r="B474" s="13" t="s">
        <v>1038</v>
      </c>
    </row>
    <row r="475" spans="1:2" x14ac:dyDescent="0.25">
      <c r="A475" s="8" t="s">
        <v>363</v>
      </c>
      <c r="B475" s="13" t="s">
        <v>1036</v>
      </c>
    </row>
    <row r="476" spans="1:2" x14ac:dyDescent="0.25">
      <c r="A476" s="8" t="s">
        <v>364</v>
      </c>
      <c r="B476" s="13" t="s">
        <v>1036</v>
      </c>
    </row>
    <row r="477" spans="1:2" x14ac:dyDescent="0.25">
      <c r="A477" s="8" t="s">
        <v>365</v>
      </c>
      <c r="B477" s="13" t="s">
        <v>1036</v>
      </c>
    </row>
    <row r="478" spans="1:2" x14ac:dyDescent="0.25">
      <c r="A478" s="8" t="s">
        <v>371</v>
      </c>
      <c r="B478" s="13" t="s">
        <v>1036</v>
      </c>
    </row>
    <row r="479" spans="1:2" x14ac:dyDescent="0.25">
      <c r="A479" s="8" t="s">
        <v>372</v>
      </c>
      <c r="B479" s="13" t="s">
        <v>1036</v>
      </c>
    </row>
    <row r="480" spans="1:2" x14ac:dyDescent="0.25">
      <c r="A480" s="8" t="s">
        <v>373</v>
      </c>
      <c r="B480" s="13" t="s">
        <v>1036</v>
      </c>
    </row>
    <row r="481" spans="1:2" x14ac:dyDescent="0.25">
      <c r="A481" s="8" t="s">
        <v>374</v>
      </c>
      <c r="B481" s="13" t="s">
        <v>1036</v>
      </c>
    </row>
    <row r="482" spans="1:2" x14ac:dyDescent="0.25">
      <c r="A482" s="8" t="s">
        <v>375</v>
      </c>
      <c r="B482" s="13" t="s">
        <v>1036</v>
      </c>
    </row>
    <row r="483" spans="1:2" x14ac:dyDescent="0.25">
      <c r="A483" s="8" t="s">
        <v>376</v>
      </c>
      <c r="B483" s="13" t="s">
        <v>1036</v>
      </c>
    </row>
    <row r="484" spans="1:2" x14ac:dyDescent="0.25">
      <c r="A484" s="8" t="s">
        <v>377</v>
      </c>
      <c r="B484" s="13" t="s">
        <v>1036</v>
      </c>
    </row>
    <row r="485" spans="1:2" x14ac:dyDescent="0.25">
      <c r="A485" s="8" t="s">
        <v>378</v>
      </c>
      <c r="B485" s="13" t="s">
        <v>1036</v>
      </c>
    </row>
    <row r="486" spans="1:2" x14ac:dyDescent="0.25">
      <c r="A486" s="8" t="s">
        <v>379</v>
      </c>
      <c r="B486" s="13" t="s">
        <v>1036</v>
      </c>
    </row>
    <row r="487" spans="1:2" x14ac:dyDescent="0.25">
      <c r="A487" s="8" t="s">
        <v>380</v>
      </c>
      <c r="B487" s="13" t="s">
        <v>1039</v>
      </c>
    </row>
    <row r="488" spans="1:2" x14ac:dyDescent="0.25">
      <c r="A488" s="8" t="s">
        <v>381</v>
      </c>
      <c r="B488" t="s">
        <v>1032</v>
      </c>
    </row>
    <row r="489" spans="1:2" x14ac:dyDescent="0.25">
      <c r="A489" s="8" t="s">
        <v>382</v>
      </c>
      <c r="B489" t="s">
        <v>1031</v>
      </c>
    </row>
    <row r="490" spans="1:2" x14ac:dyDescent="0.25">
      <c r="A490" s="8" t="s">
        <v>383</v>
      </c>
      <c r="B490" s="13" t="s">
        <v>1040</v>
      </c>
    </row>
    <row r="491" spans="1:2" x14ac:dyDescent="0.25">
      <c r="A491" s="8" t="s">
        <v>384</v>
      </c>
      <c r="B491" s="13" t="s">
        <v>1041</v>
      </c>
    </row>
    <row r="492" spans="1:2" x14ac:dyDescent="0.25">
      <c r="A492" s="8" t="s">
        <v>385</v>
      </c>
      <c r="B492" s="13" t="s">
        <v>1042</v>
      </c>
    </row>
    <row r="493" spans="1:2" x14ac:dyDescent="0.25">
      <c r="A493" s="8" t="s">
        <v>386</v>
      </c>
      <c r="B493" s="13" t="s">
        <v>1043</v>
      </c>
    </row>
    <row r="494" spans="1:2" x14ac:dyDescent="0.25">
      <c r="A494" s="8" t="s">
        <v>387</v>
      </c>
      <c r="B494" s="13" t="s">
        <v>1045</v>
      </c>
    </row>
    <row r="495" spans="1:2" x14ac:dyDescent="0.25">
      <c r="A495" s="8" t="s">
        <v>388</v>
      </c>
      <c r="B495" s="13" t="s">
        <v>1044</v>
      </c>
    </row>
    <row r="496" spans="1:2" x14ac:dyDescent="0.25">
      <c r="A496" s="8" t="s">
        <v>389</v>
      </c>
      <c r="B496" s="13" t="s">
        <v>1076</v>
      </c>
    </row>
    <row r="497" spans="1:2" x14ac:dyDescent="0.25">
      <c r="A497" s="8" t="s">
        <v>390</v>
      </c>
      <c r="B497" s="13" t="s">
        <v>1076</v>
      </c>
    </row>
    <row r="498" spans="1:2" x14ac:dyDescent="0.25">
      <c r="A498" s="8" t="s">
        <v>391</v>
      </c>
      <c r="B498" s="13" t="s">
        <v>1046</v>
      </c>
    </row>
    <row r="499" spans="1:2" x14ac:dyDescent="0.25">
      <c r="A499" s="8" t="s">
        <v>392</v>
      </c>
      <c r="B499" s="13" t="s">
        <v>1046</v>
      </c>
    </row>
    <row r="500" spans="1:2" x14ac:dyDescent="0.25">
      <c r="A500" s="8" t="s">
        <v>366</v>
      </c>
      <c r="B500" s="13" t="s">
        <v>1047</v>
      </c>
    </row>
    <row r="501" spans="1:2" x14ac:dyDescent="0.25">
      <c r="A501" s="8" t="s">
        <v>369</v>
      </c>
      <c r="B501" s="13" t="s">
        <v>1048</v>
      </c>
    </row>
    <row r="502" spans="1:2" x14ac:dyDescent="0.25">
      <c r="A502" s="8" t="s">
        <v>370</v>
      </c>
      <c r="B502" s="13" t="s">
        <v>1048</v>
      </c>
    </row>
    <row r="503" spans="1:2" x14ac:dyDescent="0.25">
      <c r="A503" s="8" t="s">
        <v>760</v>
      </c>
      <c r="B503" s="13" t="s">
        <v>1049</v>
      </c>
    </row>
    <row r="504" spans="1:2" x14ac:dyDescent="0.25">
      <c r="A504" s="8" t="s">
        <v>393</v>
      </c>
      <c r="B504" s="13" t="s">
        <v>1037</v>
      </c>
    </row>
    <row r="505" spans="1:2" x14ac:dyDescent="0.25">
      <c r="A505" s="8" t="s">
        <v>394</v>
      </c>
      <c r="B505" s="13" t="s">
        <v>1038</v>
      </c>
    </row>
    <row r="506" spans="1:2" x14ac:dyDescent="0.25">
      <c r="A506" s="8" t="s">
        <v>395</v>
      </c>
      <c r="B506" s="13" t="s">
        <v>1037</v>
      </c>
    </row>
    <row r="507" spans="1:2" x14ac:dyDescent="0.25">
      <c r="A507" s="8" t="s">
        <v>396</v>
      </c>
      <c r="B507" s="13" t="s">
        <v>1038</v>
      </c>
    </row>
    <row r="508" spans="1:2" x14ac:dyDescent="0.25">
      <c r="A508" s="8" t="s">
        <v>397</v>
      </c>
      <c r="B508" s="13" t="s">
        <v>1037</v>
      </c>
    </row>
    <row r="509" spans="1:2" x14ac:dyDescent="0.25">
      <c r="A509" s="8" t="s">
        <v>398</v>
      </c>
      <c r="B509" s="13" t="s">
        <v>1038</v>
      </c>
    </row>
    <row r="510" spans="1:2" x14ac:dyDescent="0.25">
      <c r="A510" s="8" t="s">
        <v>399</v>
      </c>
      <c r="B510" s="13" t="s">
        <v>1037</v>
      </c>
    </row>
    <row r="511" spans="1:2" x14ac:dyDescent="0.25">
      <c r="A511" s="8" t="s">
        <v>400</v>
      </c>
      <c r="B511" s="13" t="s">
        <v>1038</v>
      </c>
    </row>
    <row r="512" spans="1:2" x14ac:dyDescent="0.25">
      <c r="A512" s="8" t="s">
        <v>401</v>
      </c>
      <c r="B512" s="13" t="s">
        <v>1037</v>
      </c>
    </row>
    <row r="513" spans="1:2" x14ac:dyDescent="0.25">
      <c r="A513" s="8" t="s">
        <v>402</v>
      </c>
      <c r="B513" s="13" t="s">
        <v>1038</v>
      </c>
    </row>
    <row r="514" spans="1:2" x14ac:dyDescent="0.25">
      <c r="A514" s="8" t="s">
        <v>403</v>
      </c>
      <c r="B514" s="13" t="s">
        <v>1037</v>
      </c>
    </row>
    <row r="515" spans="1:2" x14ac:dyDescent="0.25">
      <c r="A515" s="8" t="s">
        <v>404</v>
      </c>
      <c r="B515" s="13" t="s">
        <v>1038</v>
      </c>
    </row>
    <row r="516" spans="1:2" x14ac:dyDescent="0.25">
      <c r="A516" s="8" t="s">
        <v>405</v>
      </c>
      <c r="B516" s="13" t="s">
        <v>1037</v>
      </c>
    </row>
    <row r="517" spans="1:2" x14ac:dyDescent="0.25">
      <c r="A517" s="8" t="s">
        <v>406</v>
      </c>
      <c r="B517" s="13" t="s">
        <v>1038</v>
      </c>
    </row>
    <row r="518" spans="1:2" x14ac:dyDescent="0.25">
      <c r="A518" s="8" t="s">
        <v>407</v>
      </c>
      <c r="B518" s="13" t="s">
        <v>1037</v>
      </c>
    </row>
    <row r="519" spans="1:2" x14ac:dyDescent="0.25">
      <c r="A519" s="8" t="s">
        <v>408</v>
      </c>
      <c r="B519" s="13" t="s">
        <v>1038</v>
      </c>
    </row>
    <row r="520" spans="1:2" x14ac:dyDescent="0.25">
      <c r="A520" s="8" t="s">
        <v>409</v>
      </c>
      <c r="B520" s="13" t="s">
        <v>1037</v>
      </c>
    </row>
    <row r="521" spans="1:2" x14ac:dyDescent="0.25">
      <c r="A521" s="8" t="s">
        <v>410</v>
      </c>
      <c r="B521" s="13" t="s">
        <v>1038</v>
      </c>
    </row>
    <row r="522" spans="1:2" x14ac:dyDescent="0.25">
      <c r="A522" s="8" t="s">
        <v>411</v>
      </c>
      <c r="B522" s="13" t="s">
        <v>1037</v>
      </c>
    </row>
    <row r="523" spans="1:2" x14ac:dyDescent="0.25">
      <c r="A523" s="8" t="s">
        <v>412</v>
      </c>
      <c r="B523" s="13" t="s">
        <v>1038</v>
      </c>
    </row>
    <row r="524" spans="1:2" x14ac:dyDescent="0.25">
      <c r="A524" s="8" t="s">
        <v>413</v>
      </c>
      <c r="B524" s="13" t="s">
        <v>1037</v>
      </c>
    </row>
    <row r="525" spans="1:2" x14ac:dyDescent="0.25">
      <c r="A525" s="8" t="s">
        <v>414</v>
      </c>
      <c r="B525" s="13" t="s">
        <v>1038</v>
      </c>
    </row>
    <row r="526" spans="1:2" x14ac:dyDescent="0.25">
      <c r="A526" s="8" t="s">
        <v>415</v>
      </c>
      <c r="B526" s="13" t="s">
        <v>1037</v>
      </c>
    </row>
    <row r="527" spans="1:2" x14ac:dyDescent="0.25">
      <c r="A527" s="8" t="s">
        <v>416</v>
      </c>
      <c r="B527" s="13" t="s">
        <v>1038</v>
      </c>
    </row>
    <row r="528" spans="1:2" x14ac:dyDescent="0.25">
      <c r="A528" s="8" t="s">
        <v>417</v>
      </c>
      <c r="B528" s="13" t="s">
        <v>1037</v>
      </c>
    </row>
    <row r="529" spans="1:2" x14ac:dyDescent="0.25">
      <c r="A529" s="8" t="s">
        <v>418</v>
      </c>
      <c r="B529" s="13" t="s">
        <v>1038</v>
      </c>
    </row>
    <row r="530" spans="1:2" x14ac:dyDescent="0.25">
      <c r="A530" s="8" t="s">
        <v>419</v>
      </c>
      <c r="B530" s="13" t="s">
        <v>1037</v>
      </c>
    </row>
    <row r="531" spans="1:2" x14ac:dyDescent="0.25">
      <c r="A531" s="8" t="s">
        <v>420</v>
      </c>
      <c r="B531" s="13" t="s">
        <v>1038</v>
      </c>
    </row>
    <row r="532" spans="1:2" x14ac:dyDescent="0.25">
      <c r="A532" s="8" t="s">
        <v>421</v>
      </c>
      <c r="B532" s="13" t="s">
        <v>1037</v>
      </c>
    </row>
    <row r="533" spans="1:2" x14ac:dyDescent="0.25">
      <c r="A533" s="8" t="s">
        <v>422</v>
      </c>
      <c r="B533" s="13" t="s">
        <v>1038</v>
      </c>
    </row>
    <row r="534" spans="1:2" x14ac:dyDescent="0.25">
      <c r="A534" s="8" t="s">
        <v>423</v>
      </c>
      <c r="B534" s="13" t="s">
        <v>1036</v>
      </c>
    </row>
    <row r="535" spans="1:2" x14ac:dyDescent="0.25">
      <c r="A535" s="8" t="s">
        <v>480</v>
      </c>
      <c r="B535" s="13" t="s">
        <v>1036</v>
      </c>
    </row>
    <row r="536" spans="1:2" x14ac:dyDescent="0.25">
      <c r="A536" s="8" t="s">
        <v>479</v>
      </c>
      <c r="B536" s="13" t="s">
        <v>1036</v>
      </c>
    </row>
    <row r="537" spans="1:2" x14ac:dyDescent="0.25">
      <c r="A537" s="8" t="s">
        <v>478</v>
      </c>
      <c r="B537" s="13" t="s">
        <v>1036</v>
      </c>
    </row>
    <row r="538" spans="1:2" x14ac:dyDescent="0.25">
      <c r="A538" s="8" t="s">
        <v>477</v>
      </c>
      <c r="B538" s="13" t="s">
        <v>1036</v>
      </c>
    </row>
    <row r="539" spans="1:2" x14ac:dyDescent="0.25">
      <c r="A539" s="8" t="s">
        <v>476</v>
      </c>
      <c r="B539" s="13" t="s">
        <v>1036</v>
      </c>
    </row>
    <row r="540" spans="1:2" x14ac:dyDescent="0.25">
      <c r="A540" s="8" t="s">
        <v>475</v>
      </c>
      <c r="B540" s="13" t="s">
        <v>1036</v>
      </c>
    </row>
    <row r="541" spans="1:2" x14ac:dyDescent="0.25">
      <c r="A541" s="8" t="s">
        <v>474</v>
      </c>
      <c r="B541" s="13" t="s">
        <v>1036</v>
      </c>
    </row>
    <row r="542" spans="1:2" x14ac:dyDescent="0.25">
      <c r="A542" s="8" t="s">
        <v>473</v>
      </c>
      <c r="B542" s="13" t="s">
        <v>1036</v>
      </c>
    </row>
    <row r="543" spans="1:2" x14ac:dyDescent="0.25">
      <c r="A543" s="8" t="s">
        <v>472</v>
      </c>
      <c r="B543" s="13" t="s">
        <v>1036</v>
      </c>
    </row>
    <row r="544" spans="1:2" x14ac:dyDescent="0.25">
      <c r="A544" s="8" t="s">
        <v>471</v>
      </c>
      <c r="B544" s="13" t="s">
        <v>1036</v>
      </c>
    </row>
    <row r="545" spans="1:2" x14ac:dyDescent="0.25">
      <c r="A545" s="8" t="s">
        <v>470</v>
      </c>
      <c r="B545" s="13" t="s">
        <v>1036</v>
      </c>
    </row>
    <row r="546" spans="1:2" x14ac:dyDescent="0.25">
      <c r="A546" s="8" t="s">
        <v>469</v>
      </c>
      <c r="B546" s="13" t="s">
        <v>1039</v>
      </c>
    </row>
    <row r="547" spans="1:2" x14ac:dyDescent="0.25">
      <c r="A547" s="8" t="s">
        <v>468</v>
      </c>
      <c r="B547" t="s">
        <v>1032</v>
      </c>
    </row>
    <row r="548" spans="1:2" x14ac:dyDescent="0.25">
      <c r="A548" s="8" t="s">
        <v>467</v>
      </c>
      <c r="B548" t="s">
        <v>1031</v>
      </c>
    </row>
    <row r="549" spans="1:2" x14ac:dyDescent="0.25">
      <c r="A549" s="8" t="s">
        <v>466</v>
      </c>
      <c r="B549" s="13" t="s">
        <v>1040</v>
      </c>
    </row>
    <row r="550" spans="1:2" x14ac:dyDescent="0.25">
      <c r="A550" s="8" t="s">
        <v>465</v>
      </c>
      <c r="B550" s="13" t="s">
        <v>1041</v>
      </c>
    </row>
    <row r="551" spans="1:2" x14ac:dyDescent="0.25">
      <c r="A551" s="8" t="s">
        <v>464</v>
      </c>
      <c r="B551" s="13" t="s">
        <v>1042</v>
      </c>
    </row>
    <row r="552" spans="1:2" x14ac:dyDescent="0.25">
      <c r="A552" s="8" t="s">
        <v>463</v>
      </c>
      <c r="B552" s="13" t="s">
        <v>1043</v>
      </c>
    </row>
    <row r="553" spans="1:2" x14ac:dyDescent="0.25">
      <c r="A553" s="8" t="s">
        <v>462</v>
      </c>
      <c r="B553" s="13" t="s">
        <v>1045</v>
      </c>
    </row>
    <row r="554" spans="1:2" x14ac:dyDescent="0.25">
      <c r="A554" s="8" t="s">
        <v>461</v>
      </c>
      <c r="B554" s="13" t="s">
        <v>1044</v>
      </c>
    </row>
    <row r="555" spans="1:2" x14ac:dyDescent="0.25">
      <c r="A555" s="8" t="s">
        <v>460</v>
      </c>
      <c r="B555" s="13" t="s">
        <v>1076</v>
      </c>
    </row>
    <row r="556" spans="1:2" x14ac:dyDescent="0.25">
      <c r="A556" s="8" t="s">
        <v>459</v>
      </c>
      <c r="B556" s="13" t="s">
        <v>1076</v>
      </c>
    </row>
    <row r="557" spans="1:2" x14ac:dyDescent="0.25">
      <c r="A557" s="8" t="s">
        <v>458</v>
      </c>
      <c r="B557" s="13" t="s">
        <v>1046</v>
      </c>
    </row>
    <row r="558" spans="1:2" x14ac:dyDescent="0.25">
      <c r="A558" s="8" t="s">
        <v>457</v>
      </c>
      <c r="B558" s="13" t="s">
        <v>1046</v>
      </c>
    </row>
    <row r="559" spans="1:2" x14ac:dyDescent="0.25">
      <c r="A559" s="8" t="s">
        <v>424</v>
      </c>
      <c r="B559" s="13" t="s">
        <v>1047</v>
      </c>
    </row>
    <row r="560" spans="1:2" x14ac:dyDescent="0.25">
      <c r="A560" s="8" t="s">
        <v>425</v>
      </c>
      <c r="B560" s="13" t="s">
        <v>1048</v>
      </c>
    </row>
    <row r="561" spans="1:2" x14ac:dyDescent="0.25">
      <c r="A561" s="8" t="s">
        <v>426</v>
      </c>
      <c r="B561" s="13" t="s">
        <v>1048</v>
      </c>
    </row>
    <row r="562" spans="1:2" x14ac:dyDescent="0.25">
      <c r="A562" s="8" t="s">
        <v>842</v>
      </c>
      <c r="B562" s="13" t="s">
        <v>1054</v>
      </c>
    </row>
    <row r="563" spans="1:2" x14ac:dyDescent="0.25">
      <c r="A563" s="8" t="s">
        <v>759</v>
      </c>
      <c r="B563" s="13" t="s">
        <v>1049</v>
      </c>
    </row>
    <row r="564" spans="1:2" x14ac:dyDescent="0.25">
      <c r="A564" s="8" t="s">
        <v>456</v>
      </c>
      <c r="B564" s="13" t="s">
        <v>1037</v>
      </c>
    </row>
    <row r="565" spans="1:2" x14ac:dyDescent="0.25">
      <c r="A565" s="8" t="s">
        <v>455</v>
      </c>
      <c r="B565" s="13" t="s">
        <v>1038</v>
      </c>
    </row>
    <row r="566" spans="1:2" x14ac:dyDescent="0.25">
      <c r="A566" s="8" t="s">
        <v>454</v>
      </c>
      <c r="B566" s="13" t="s">
        <v>1037</v>
      </c>
    </row>
    <row r="567" spans="1:2" x14ac:dyDescent="0.25">
      <c r="A567" s="8" t="s">
        <v>453</v>
      </c>
      <c r="B567" s="13" t="s">
        <v>1038</v>
      </c>
    </row>
    <row r="568" spans="1:2" x14ac:dyDescent="0.25">
      <c r="A568" s="8" t="s">
        <v>452</v>
      </c>
      <c r="B568" s="13" t="s">
        <v>1037</v>
      </c>
    </row>
    <row r="569" spans="1:2" x14ac:dyDescent="0.25">
      <c r="A569" s="8" t="s">
        <v>451</v>
      </c>
      <c r="B569" s="13" t="s">
        <v>1038</v>
      </c>
    </row>
    <row r="570" spans="1:2" x14ac:dyDescent="0.25">
      <c r="A570" s="8" t="s">
        <v>843</v>
      </c>
      <c r="B570" s="13" t="s">
        <v>1053</v>
      </c>
    </row>
    <row r="571" spans="1:2" x14ac:dyDescent="0.25">
      <c r="A571" s="8" t="s">
        <v>450</v>
      </c>
      <c r="B571" s="13" t="s">
        <v>1037</v>
      </c>
    </row>
    <row r="572" spans="1:2" x14ac:dyDescent="0.25">
      <c r="A572" s="8" t="s">
        <v>449</v>
      </c>
      <c r="B572" s="13" t="s">
        <v>1038</v>
      </c>
    </row>
    <row r="573" spans="1:2" x14ac:dyDescent="0.25">
      <c r="A573" s="8" t="s">
        <v>448</v>
      </c>
      <c r="B573" s="13" t="s">
        <v>1037</v>
      </c>
    </row>
    <row r="574" spans="1:2" x14ac:dyDescent="0.25">
      <c r="A574" s="8" t="s">
        <v>447</v>
      </c>
      <c r="B574" s="13" t="s">
        <v>1038</v>
      </c>
    </row>
    <row r="575" spans="1:2" x14ac:dyDescent="0.25">
      <c r="A575" s="8" t="s">
        <v>446</v>
      </c>
      <c r="B575" s="13" t="s">
        <v>1037</v>
      </c>
    </row>
    <row r="576" spans="1:2" x14ac:dyDescent="0.25">
      <c r="A576" s="8" t="s">
        <v>445</v>
      </c>
      <c r="B576" s="13" t="s">
        <v>1038</v>
      </c>
    </row>
    <row r="577" spans="1:2" x14ac:dyDescent="0.25">
      <c r="A577" s="8" t="s">
        <v>444</v>
      </c>
      <c r="B577" s="13" t="s">
        <v>1037</v>
      </c>
    </row>
    <row r="578" spans="1:2" x14ac:dyDescent="0.25">
      <c r="A578" s="8" t="s">
        <v>443</v>
      </c>
      <c r="B578" s="13" t="s">
        <v>1038</v>
      </c>
    </row>
    <row r="579" spans="1:2" x14ac:dyDescent="0.25">
      <c r="A579" s="8" t="s">
        <v>442</v>
      </c>
      <c r="B579" s="13" t="s">
        <v>1037</v>
      </c>
    </row>
    <row r="580" spans="1:2" x14ac:dyDescent="0.25">
      <c r="A580" s="8" t="s">
        <v>441</v>
      </c>
      <c r="B580" s="13" t="s">
        <v>1038</v>
      </c>
    </row>
    <row r="581" spans="1:2" x14ac:dyDescent="0.25">
      <c r="A581" s="8" t="s">
        <v>440</v>
      </c>
      <c r="B581" s="13" t="s">
        <v>1037</v>
      </c>
    </row>
    <row r="582" spans="1:2" x14ac:dyDescent="0.25">
      <c r="A582" s="8" t="s">
        <v>439</v>
      </c>
      <c r="B582" s="13" t="s">
        <v>1038</v>
      </c>
    </row>
    <row r="583" spans="1:2" x14ac:dyDescent="0.25">
      <c r="A583" s="8" t="s">
        <v>438</v>
      </c>
      <c r="B583" s="13" t="s">
        <v>1037</v>
      </c>
    </row>
    <row r="584" spans="1:2" x14ac:dyDescent="0.25">
      <c r="A584" s="8" t="s">
        <v>437</v>
      </c>
      <c r="B584" s="13" t="s">
        <v>1038</v>
      </c>
    </row>
    <row r="585" spans="1:2" x14ac:dyDescent="0.25">
      <c r="A585" s="8" t="s">
        <v>436</v>
      </c>
      <c r="B585" s="13" t="s">
        <v>1037</v>
      </c>
    </row>
    <row r="586" spans="1:2" x14ac:dyDescent="0.25">
      <c r="A586" s="8" t="s">
        <v>435</v>
      </c>
      <c r="B586" s="13" t="s">
        <v>1038</v>
      </c>
    </row>
    <row r="587" spans="1:2" x14ac:dyDescent="0.25">
      <c r="A587" s="8" t="s">
        <v>434</v>
      </c>
      <c r="B587" s="13" t="s">
        <v>1037</v>
      </c>
    </row>
    <row r="588" spans="1:2" x14ac:dyDescent="0.25">
      <c r="A588" s="8" t="s">
        <v>433</v>
      </c>
      <c r="B588" s="13" t="s">
        <v>1038</v>
      </c>
    </row>
    <row r="589" spans="1:2" x14ac:dyDescent="0.25">
      <c r="A589" s="8" t="s">
        <v>432</v>
      </c>
      <c r="B589" s="13" t="s">
        <v>1037</v>
      </c>
    </row>
    <row r="590" spans="1:2" x14ac:dyDescent="0.25">
      <c r="A590" s="8" t="s">
        <v>431</v>
      </c>
      <c r="B590" s="13" t="s">
        <v>1038</v>
      </c>
    </row>
    <row r="591" spans="1:2" x14ac:dyDescent="0.25">
      <c r="A591" s="8" t="s">
        <v>430</v>
      </c>
      <c r="B591" s="13" t="s">
        <v>1037</v>
      </c>
    </row>
    <row r="592" spans="1:2" x14ac:dyDescent="0.25">
      <c r="A592" s="8" t="s">
        <v>429</v>
      </c>
      <c r="B592" s="13" t="s">
        <v>1038</v>
      </c>
    </row>
    <row r="593" spans="1:2" x14ac:dyDescent="0.25">
      <c r="A593" s="8" t="s">
        <v>428</v>
      </c>
      <c r="B593" s="13" t="s">
        <v>1037</v>
      </c>
    </row>
    <row r="594" spans="1:2" x14ac:dyDescent="0.25">
      <c r="A594" s="8" t="s">
        <v>427</v>
      </c>
      <c r="B594" s="13" t="s">
        <v>1038</v>
      </c>
    </row>
    <row r="595" spans="1:2" x14ac:dyDescent="0.25">
      <c r="A595" s="8" t="s">
        <v>481</v>
      </c>
      <c r="B595" s="13" t="s">
        <v>1053</v>
      </c>
    </row>
    <row r="596" spans="1:2" x14ac:dyDescent="0.25">
      <c r="A596" s="8" t="s">
        <v>487</v>
      </c>
      <c r="B596" s="13" t="s">
        <v>1053</v>
      </c>
    </row>
    <row r="597" spans="1:2" x14ac:dyDescent="0.25">
      <c r="A597" s="8" t="s">
        <v>482</v>
      </c>
      <c r="B597" s="13" t="s">
        <v>1055</v>
      </c>
    </row>
    <row r="598" spans="1:2" x14ac:dyDescent="0.25">
      <c r="A598" s="8" t="s">
        <v>483</v>
      </c>
      <c r="B598" s="13" t="s">
        <v>1056</v>
      </c>
    </row>
    <row r="599" spans="1:2" x14ac:dyDescent="0.25">
      <c r="A599" s="8" t="s">
        <v>484</v>
      </c>
      <c r="B599" s="13" t="s">
        <v>1057</v>
      </c>
    </row>
    <row r="600" spans="1:2" x14ac:dyDescent="0.25">
      <c r="A600" s="8" t="s">
        <v>488</v>
      </c>
      <c r="B600" s="13" t="s">
        <v>1036</v>
      </c>
    </row>
    <row r="601" spans="1:2" x14ac:dyDescent="0.25">
      <c r="A601" s="8" t="s">
        <v>489</v>
      </c>
      <c r="B601" s="13" t="s">
        <v>1036</v>
      </c>
    </row>
    <row r="602" spans="1:2" x14ac:dyDescent="0.25">
      <c r="A602" s="8" t="s">
        <v>490</v>
      </c>
      <c r="B602" s="13" t="s">
        <v>1036</v>
      </c>
    </row>
    <row r="603" spans="1:2" x14ac:dyDescent="0.25">
      <c r="A603" s="8" t="s">
        <v>491</v>
      </c>
      <c r="B603" s="13" t="s">
        <v>1036</v>
      </c>
    </row>
    <row r="604" spans="1:2" x14ac:dyDescent="0.25">
      <c r="A604" s="8" t="s">
        <v>492</v>
      </c>
      <c r="B604" s="13" t="s">
        <v>1036</v>
      </c>
    </row>
    <row r="605" spans="1:2" x14ac:dyDescent="0.25">
      <c r="A605" s="8" t="s">
        <v>493</v>
      </c>
      <c r="B605" s="13" t="s">
        <v>1036</v>
      </c>
    </row>
    <row r="606" spans="1:2" x14ac:dyDescent="0.25">
      <c r="A606" s="8" t="s">
        <v>494</v>
      </c>
      <c r="B606" s="13" t="s">
        <v>1036</v>
      </c>
    </row>
    <row r="607" spans="1:2" x14ac:dyDescent="0.25">
      <c r="A607" s="8" t="s">
        <v>495</v>
      </c>
      <c r="B607" s="13" t="s">
        <v>1036</v>
      </c>
    </row>
    <row r="608" spans="1:2" x14ac:dyDescent="0.25">
      <c r="A608" s="8" t="s">
        <v>496</v>
      </c>
      <c r="B608" s="13" t="s">
        <v>1036</v>
      </c>
    </row>
    <row r="609" spans="1:2" x14ac:dyDescent="0.25">
      <c r="A609" s="8" t="s">
        <v>497</v>
      </c>
      <c r="B609" s="13" t="s">
        <v>1036</v>
      </c>
    </row>
    <row r="610" spans="1:2" x14ac:dyDescent="0.25">
      <c r="A610" s="8" t="s">
        <v>498</v>
      </c>
      <c r="B610" s="13" t="s">
        <v>1036</v>
      </c>
    </row>
    <row r="611" spans="1:2" x14ac:dyDescent="0.25">
      <c r="A611" s="8" t="s">
        <v>499</v>
      </c>
      <c r="B611" s="13" t="s">
        <v>1036</v>
      </c>
    </row>
    <row r="612" spans="1:2" x14ac:dyDescent="0.25">
      <c r="A612" s="8" t="s">
        <v>500</v>
      </c>
      <c r="B612" s="13" t="s">
        <v>1039</v>
      </c>
    </row>
    <row r="613" spans="1:2" x14ac:dyDescent="0.25">
      <c r="A613" s="8" t="s">
        <v>501</v>
      </c>
      <c r="B613" t="s">
        <v>1032</v>
      </c>
    </row>
    <row r="614" spans="1:2" x14ac:dyDescent="0.25">
      <c r="A614" s="8" t="s">
        <v>502</v>
      </c>
      <c r="B614" t="s">
        <v>1031</v>
      </c>
    </row>
    <row r="615" spans="1:2" x14ac:dyDescent="0.25">
      <c r="A615" s="8" t="s">
        <v>503</v>
      </c>
      <c r="B615" s="13" t="s">
        <v>1040</v>
      </c>
    </row>
    <row r="616" spans="1:2" x14ac:dyDescent="0.25">
      <c r="A616" s="8" t="s">
        <v>504</v>
      </c>
      <c r="B616" s="13" t="s">
        <v>1041</v>
      </c>
    </row>
    <row r="617" spans="1:2" x14ac:dyDescent="0.25">
      <c r="A617" s="8" t="s">
        <v>505</v>
      </c>
      <c r="B617" s="13" t="s">
        <v>1042</v>
      </c>
    </row>
    <row r="618" spans="1:2" x14ac:dyDescent="0.25">
      <c r="A618" s="8" t="s">
        <v>506</v>
      </c>
      <c r="B618" s="13" t="s">
        <v>1043</v>
      </c>
    </row>
    <row r="619" spans="1:2" x14ac:dyDescent="0.25">
      <c r="A619" s="8" t="s">
        <v>507</v>
      </c>
      <c r="B619" s="13" t="s">
        <v>1045</v>
      </c>
    </row>
    <row r="620" spans="1:2" x14ac:dyDescent="0.25">
      <c r="A620" s="8" t="s">
        <v>508</v>
      </c>
      <c r="B620" s="13" t="s">
        <v>1044</v>
      </c>
    </row>
    <row r="621" spans="1:2" x14ac:dyDescent="0.25">
      <c r="A621" s="8" t="s">
        <v>509</v>
      </c>
      <c r="B621" s="13" t="s">
        <v>1076</v>
      </c>
    </row>
    <row r="622" spans="1:2" x14ac:dyDescent="0.25">
      <c r="A622" s="8" t="s">
        <v>510</v>
      </c>
      <c r="B622" s="13" t="s">
        <v>1076</v>
      </c>
    </row>
    <row r="623" spans="1:2" x14ac:dyDescent="0.25">
      <c r="A623" s="8" t="s">
        <v>511</v>
      </c>
      <c r="B623" s="13" t="s">
        <v>1046</v>
      </c>
    </row>
    <row r="624" spans="1:2" x14ac:dyDescent="0.25">
      <c r="A624" s="8" t="s">
        <v>512</v>
      </c>
      <c r="B624" s="13" t="s">
        <v>1046</v>
      </c>
    </row>
    <row r="625" spans="1:2" x14ac:dyDescent="0.25">
      <c r="A625" s="8" t="s">
        <v>543</v>
      </c>
      <c r="B625" s="13" t="s">
        <v>1047</v>
      </c>
    </row>
    <row r="626" spans="1:2" x14ac:dyDescent="0.25">
      <c r="A626" s="8" t="s">
        <v>544</v>
      </c>
      <c r="B626" s="13" t="s">
        <v>1048</v>
      </c>
    </row>
    <row r="627" spans="1:2" x14ac:dyDescent="0.25">
      <c r="A627" s="8" t="s">
        <v>545</v>
      </c>
      <c r="B627" s="13" t="s">
        <v>1048</v>
      </c>
    </row>
    <row r="628" spans="1:2" x14ac:dyDescent="0.25">
      <c r="A628" s="8" t="s">
        <v>758</v>
      </c>
      <c r="B628" s="13" t="s">
        <v>1049</v>
      </c>
    </row>
    <row r="629" spans="1:2" x14ac:dyDescent="0.25">
      <c r="A629" s="8" t="s">
        <v>513</v>
      </c>
      <c r="B629" s="13" t="s">
        <v>1037</v>
      </c>
    </row>
    <row r="630" spans="1:2" x14ac:dyDescent="0.25">
      <c r="A630" s="8" t="s">
        <v>514</v>
      </c>
      <c r="B630" s="13" t="s">
        <v>1038</v>
      </c>
    </row>
    <row r="631" spans="1:2" x14ac:dyDescent="0.25">
      <c r="A631" s="8" t="s">
        <v>515</v>
      </c>
      <c r="B631" s="13" t="s">
        <v>1037</v>
      </c>
    </row>
    <row r="632" spans="1:2" x14ac:dyDescent="0.25">
      <c r="A632" s="8" t="s">
        <v>516</v>
      </c>
      <c r="B632" s="13" t="s">
        <v>1038</v>
      </c>
    </row>
    <row r="633" spans="1:2" x14ac:dyDescent="0.25">
      <c r="A633" s="8" t="s">
        <v>517</v>
      </c>
      <c r="B633" s="13" t="s">
        <v>1037</v>
      </c>
    </row>
    <row r="634" spans="1:2" x14ac:dyDescent="0.25">
      <c r="A634" s="8" t="s">
        <v>518</v>
      </c>
      <c r="B634" s="13" t="s">
        <v>1038</v>
      </c>
    </row>
    <row r="635" spans="1:2" x14ac:dyDescent="0.25">
      <c r="A635" s="8" t="s">
        <v>519</v>
      </c>
      <c r="B635" s="13" t="s">
        <v>1037</v>
      </c>
    </row>
    <row r="636" spans="1:2" x14ac:dyDescent="0.25">
      <c r="A636" s="8" t="s">
        <v>520</v>
      </c>
      <c r="B636" s="13" t="s">
        <v>1038</v>
      </c>
    </row>
    <row r="637" spans="1:2" x14ac:dyDescent="0.25">
      <c r="A637" s="8" t="s">
        <v>521</v>
      </c>
      <c r="B637" s="13" t="s">
        <v>1037</v>
      </c>
    </row>
    <row r="638" spans="1:2" x14ac:dyDescent="0.25">
      <c r="A638" s="8" t="s">
        <v>522</v>
      </c>
      <c r="B638" s="13" t="s">
        <v>1038</v>
      </c>
    </row>
    <row r="639" spans="1:2" x14ac:dyDescent="0.25">
      <c r="A639" s="8" t="s">
        <v>523</v>
      </c>
      <c r="B639" s="13" t="s">
        <v>1037</v>
      </c>
    </row>
    <row r="640" spans="1:2" x14ac:dyDescent="0.25">
      <c r="A640" s="8" t="s">
        <v>524</v>
      </c>
      <c r="B640" s="13" t="s">
        <v>1038</v>
      </c>
    </row>
    <row r="641" spans="1:2" x14ac:dyDescent="0.25">
      <c r="A641" s="8" t="s">
        <v>525</v>
      </c>
      <c r="B641" s="13" t="s">
        <v>1037</v>
      </c>
    </row>
    <row r="642" spans="1:2" x14ac:dyDescent="0.25">
      <c r="A642" s="8" t="s">
        <v>526</v>
      </c>
      <c r="B642" s="13" t="s">
        <v>1038</v>
      </c>
    </row>
    <row r="643" spans="1:2" x14ac:dyDescent="0.25">
      <c r="A643" s="8" t="s">
        <v>527</v>
      </c>
      <c r="B643" s="13" t="s">
        <v>1037</v>
      </c>
    </row>
    <row r="644" spans="1:2" x14ac:dyDescent="0.25">
      <c r="A644" s="8" t="s">
        <v>528</v>
      </c>
      <c r="B644" s="13" t="s">
        <v>1038</v>
      </c>
    </row>
    <row r="645" spans="1:2" x14ac:dyDescent="0.25">
      <c r="A645" s="8" t="s">
        <v>529</v>
      </c>
      <c r="B645" s="13" t="s">
        <v>1037</v>
      </c>
    </row>
    <row r="646" spans="1:2" x14ac:dyDescent="0.25">
      <c r="A646" s="8" t="s">
        <v>530</v>
      </c>
      <c r="B646" s="13" t="s">
        <v>1038</v>
      </c>
    </row>
    <row r="647" spans="1:2" x14ac:dyDescent="0.25">
      <c r="A647" s="8" t="s">
        <v>531</v>
      </c>
      <c r="B647" s="13" t="s">
        <v>1037</v>
      </c>
    </row>
    <row r="648" spans="1:2" x14ac:dyDescent="0.25">
      <c r="A648" s="8" t="s">
        <v>532</v>
      </c>
      <c r="B648" s="13" t="s">
        <v>1038</v>
      </c>
    </row>
    <row r="649" spans="1:2" x14ac:dyDescent="0.25">
      <c r="A649" s="8" t="s">
        <v>533</v>
      </c>
      <c r="B649" s="13" t="s">
        <v>1037</v>
      </c>
    </row>
    <row r="650" spans="1:2" x14ac:dyDescent="0.25">
      <c r="A650" s="8" t="s">
        <v>534</v>
      </c>
      <c r="B650" s="13" t="s">
        <v>1038</v>
      </c>
    </row>
    <row r="651" spans="1:2" x14ac:dyDescent="0.25">
      <c r="A651" s="8" t="s">
        <v>535</v>
      </c>
      <c r="B651" s="13" t="s">
        <v>1037</v>
      </c>
    </row>
    <row r="652" spans="1:2" x14ac:dyDescent="0.25">
      <c r="A652" s="8" t="s">
        <v>536</v>
      </c>
      <c r="B652" s="13" t="s">
        <v>1038</v>
      </c>
    </row>
    <row r="653" spans="1:2" x14ac:dyDescent="0.25">
      <c r="A653" s="8" t="s">
        <v>537</v>
      </c>
      <c r="B653" s="13" t="s">
        <v>1037</v>
      </c>
    </row>
    <row r="654" spans="1:2" x14ac:dyDescent="0.25">
      <c r="A654" s="8" t="s">
        <v>538</v>
      </c>
      <c r="B654" s="13" t="s">
        <v>1038</v>
      </c>
    </row>
    <row r="655" spans="1:2" x14ac:dyDescent="0.25">
      <c r="A655" s="8" t="s">
        <v>539</v>
      </c>
      <c r="B655" s="13" t="s">
        <v>1037</v>
      </c>
    </row>
    <row r="656" spans="1:2" x14ac:dyDescent="0.25">
      <c r="A656" s="8" t="s">
        <v>540</v>
      </c>
      <c r="B656" s="13" t="s">
        <v>1038</v>
      </c>
    </row>
    <row r="657" spans="1:2" x14ac:dyDescent="0.25">
      <c r="A657" s="8" t="s">
        <v>541</v>
      </c>
      <c r="B657" s="13" t="s">
        <v>1037</v>
      </c>
    </row>
    <row r="658" spans="1:2" x14ac:dyDescent="0.25">
      <c r="A658" s="8" t="s">
        <v>542</v>
      </c>
      <c r="B658" s="13" t="s">
        <v>1038</v>
      </c>
    </row>
    <row r="659" spans="1:2" x14ac:dyDescent="0.25">
      <c r="A659" s="8" t="s">
        <v>547</v>
      </c>
      <c r="B659" s="13" t="s">
        <v>1036</v>
      </c>
    </row>
    <row r="660" spans="1:2" x14ac:dyDescent="0.25">
      <c r="A660" s="8" t="s">
        <v>551</v>
      </c>
      <c r="B660" s="13" t="s">
        <v>1036</v>
      </c>
    </row>
    <row r="661" spans="1:2" x14ac:dyDescent="0.25">
      <c r="A661" s="8" t="s">
        <v>552</v>
      </c>
      <c r="B661" s="13" t="s">
        <v>1036</v>
      </c>
    </row>
    <row r="662" spans="1:2" x14ac:dyDescent="0.25">
      <c r="A662" s="8" t="s">
        <v>553</v>
      </c>
      <c r="B662" s="13" t="s">
        <v>1036</v>
      </c>
    </row>
    <row r="663" spans="1:2" x14ac:dyDescent="0.25">
      <c r="A663" s="8" t="s">
        <v>554</v>
      </c>
      <c r="B663" s="13" t="s">
        <v>1036</v>
      </c>
    </row>
    <row r="664" spans="1:2" x14ac:dyDescent="0.25">
      <c r="A664" s="8" t="s">
        <v>555</v>
      </c>
      <c r="B664" s="13" t="s">
        <v>1036</v>
      </c>
    </row>
    <row r="665" spans="1:2" x14ac:dyDescent="0.25">
      <c r="A665" s="8" t="s">
        <v>556</v>
      </c>
      <c r="B665" s="13" t="s">
        <v>1036</v>
      </c>
    </row>
    <row r="666" spans="1:2" x14ac:dyDescent="0.25">
      <c r="A666" s="8" t="s">
        <v>557</v>
      </c>
      <c r="B666" s="13" t="s">
        <v>1036</v>
      </c>
    </row>
    <row r="667" spans="1:2" x14ac:dyDescent="0.25">
      <c r="A667" s="8" t="s">
        <v>558</v>
      </c>
      <c r="B667" s="13" t="s">
        <v>1036</v>
      </c>
    </row>
    <row r="668" spans="1:2" x14ac:dyDescent="0.25">
      <c r="A668" s="8" t="s">
        <v>559</v>
      </c>
      <c r="B668" s="13" t="s">
        <v>1036</v>
      </c>
    </row>
    <row r="669" spans="1:2" x14ac:dyDescent="0.25">
      <c r="A669" s="8" t="s">
        <v>560</v>
      </c>
      <c r="B669" s="13" t="s">
        <v>1036</v>
      </c>
    </row>
    <row r="670" spans="1:2" x14ac:dyDescent="0.25">
      <c r="A670" s="8" t="s">
        <v>561</v>
      </c>
      <c r="B670" s="13" t="s">
        <v>1036</v>
      </c>
    </row>
    <row r="671" spans="1:2" x14ac:dyDescent="0.25">
      <c r="A671" s="8" t="s">
        <v>562</v>
      </c>
      <c r="B671" s="13" t="s">
        <v>1039</v>
      </c>
    </row>
    <row r="672" spans="1:2" x14ac:dyDescent="0.25">
      <c r="A672" s="8" t="s">
        <v>563</v>
      </c>
      <c r="B672" t="s">
        <v>1032</v>
      </c>
    </row>
    <row r="673" spans="1:2" x14ac:dyDescent="0.25">
      <c r="A673" s="8" t="s">
        <v>564</v>
      </c>
      <c r="B673" t="s">
        <v>1031</v>
      </c>
    </row>
    <row r="674" spans="1:2" x14ac:dyDescent="0.25">
      <c r="A674" s="8" t="s">
        <v>565</v>
      </c>
      <c r="B674" s="13" t="s">
        <v>1040</v>
      </c>
    </row>
    <row r="675" spans="1:2" x14ac:dyDescent="0.25">
      <c r="A675" s="8" t="s">
        <v>566</v>
      </c>
      <c r="B675" s="13" t="s">
        <v>1041</v>
      </c>
    </row>
    <row r="676" spans="1:2" x14ac:dyDescent="0.25">
      <c r="A676" s="8" t="s">
        <v>567</v>
      </c>
      <c r="B676" s="13" t="s">
        <v>1042</v>
      </c>
    </row>
    <row r="677" spans="1:2" x14ac:dyDescent="0.25">
      <c r="A677" s="8" t="s">
        <v>568</v>
      </c>
      <c r="B677" s="13" t="s">
        <v>1043</v>
      </c>
    </row>
    <row r="678" spans="1:2" x14ac:dyDescent="0.25">
      <c r="A678" s="8" t="s">
        <v>569</v>
      </c>
      <c r="B678" s="13" t="s">
        <v>1045</v>
      </c>
    </row>
    <row r="679" spans="1:2" x14ac:dyDescent="0.25">
      <c r="A679" s="8" t="s">
        <v>570</v>
      </c>
      <c r="B679" s="13" t="s">
        <v>1044</v>
      </c>
    </row>
    <row r="680" spans="1:2" x14ac:dyDescent="0.25">
      <c r="A680" s="8" t="s">
        <v>571</v>
      </c>
      <c r="B680" s="13" t="s">
        <v>1077</v>
      </c>
    </row>
    <row r="681" spans="1:2" x14ac:dyDescent="0.25">
      <c r="A681" s="8" t="s">
        <v>572</v>
      </c>
      <c r="B681" s="13" t="s">
        <v>1078</v>
      </c>
    </row>
    <row r="682" spans="1:2" x14ac:dyDescent="0.25">
      <c r="A682" s="8" t="s">
        <v>573</v>
      </c>
      <c r="B682" s="13" t="s">
        <v>1060</v>
      </c>
    </row>
    <row r="683" spans="1:2" x14ac:dyDescent="0.25">
      <c r="A683" s="8" t="s">
        <v>546</v>
      </c>
      <c r="B683" s="13" t="s">
        <v>1061</v>
      </c>
    </row>
    <row r="684" spans="1:2" x14ac:dyDescent="0.25">
      <c r="A684" s="8" t="s">
        <v>548</v>
      </c>
      <c r="B684" s="13" t="s">
        <v>1047</v>
      </c>
    </row>
    <row r="685" spans="1:2" x14ac:dyDescent="0.25">
      <c r="A685" s="8" t="s">
        <v>549</v>
      </c>
      <c r="B685" s="13" t="s">
        <v>1062</v>
      </c>
    </row>
    <row r="686" spans="1:2" x14ac:dyDescent="0.25">
      <c r="A686" s="8" t="s">
        <v>550</v>
      </c>
      <c r="B686" s="13" t="s">
        <v>1063</v>
      </c>
    </row>
    <row r="687" spans="1:2" x14ac:dyDescent="0.25">
      <c r="A687" s="8" t="s">
        <v>757</v>
      </c>
      <c r="B687" s="13" t="s">
        <v>1049</v>
      </c>
    </row>
    <row r="688" spans="1:2" x14ac:dyDescent="0.25">
      <c r="A688" s="8" t="s">
        <v>574</v>
      </c>
      <c r="B688" s="13" t="s">
        <v>1037</v>
      </c>
    </row>
    <row r="689" spans="1:2" x14ac:dyDescent="0.25">
      <c r="A689" s="8" t="s">
        <v>575</v>
      </c>
      <c r="B689" s="13" t="s">
        <v>1038</v>
      </c>
    </row>
    <row r="690" spans="1:2" x14ac:dyDescent="0.25">
      <c r="A690" s="8" t="s">
        <v>576</v>
      </c>
      <c r="B690" s="13" t="s">
        <v>1037</v>
      </c>
    </row>
    <row r="691" spans="1:2" x14ac:dyDescent="0.25">
      <c r="A691" s="8" t="s">
        <v>577</v>
      </c>
      <c r="B691" s="13" t="s">
        <v>1038</v>
      </c>
    </row>
    <row r="692" spans="1:2" x14ac:dyDescent="0.25">
      <c r="A692" s="8" t="s">
        <v>578</v>
      </c>
      <c r="B692" s="13" t="s">
        <v>1037</v>
      </c>
    </row>
    <row r="693" spans="1:2" x14ac:dyDescent="0.25">
      <c r="A693" s="8" t="s">
        <v>579</v>
      </c>
      <c r="B693" s="13" t="s">
        <v>1038</v>
      </c>
    </row>
    <row r="694" spans="1:2" x14ac:dyDescent="0.25">
      <c r="A694" s="8" t="s">
        <v>580</v>
      </c>
      <c r="B694" s="13" t="s">
        <v>1037</v>
      </c>
    </row>
    <row r="695" spans="1:2" x14ac:dyDescent="0.25">
      <c r="A695" s="8" t="s">
        <v>581</v>
      </c>
      <c r="B695" s="13" t="s">
        <v>1038</v>
      </c>
    </row>
    <row r="696" spans="1:2" x14ac:dyDescent="0.25">
      <c r="A696" s="8" t="s">
        <v>582</v>
      </c>
      <c r="B696" s="13" t="s">
        <v>1037</v>
      </c>
    </row>
    <row r="697" spans="1:2" x14ac:dyDescent="0.25">
      <c r="A697" s="8" t="s">
        <v>583</v>
      </c>
      <c r="B697" s="13" t="s">
        <v>1038</v>
      </c>
    </row>
    <row r="698" spans="1:2" x14ac:dyDescent="0.25">
      <c r="A698" s="8" t="s">
        <v>584</v>
      </c>
      <c r="B698" s="13" t="s">
        <v>1037</v>
      </c>
    </row>
    <row r="699" spans="1:2" x14ac:dyDescent="0.25">
      <c r="A699" s="8" t="s">
        <v>585</v>
      </c>
      <c r="B699" s="13" t="s">
        <v>1038</v>
      </c>
    </row>
    <row r="700" spans="1:2" x14ac:dyDescent="0.25">
      <c r="A700" s="8" t="s">
        <v>586</v>
      </c>
      <c r="B700" s="13" t="s">
        <v>1037</v>
      </c>
    </row>
    <row r="701" spans="1:2" x14ac:dyDescent="0.25">
      <c r="A701" s="8" t="s">
        <v>587</v>
      </c>
      <c r="B701" s="13" t="s">
        <v>1038</v>
      </c>
    </row>
    <row r="702" spans="1:2" x14ac:dyDescent="0.25">
      <c r="A702" s="8" t="s">
        <v>588</v>
      </c>
      <c r="B702" s="13" t="s">
        <v>1037</v>
      </c>
    </row>
    <row r="703" spans="1:2" x14ac:dyDescent="0.25">
      <c r="A703" s="8" t="s">
        <v>589</v>
      </c>
      <c r="B703" s="13" t="s">
        <v>1038</v>
      </c>
    </row>
    <row r="704" spans="1:2" x14ac:dyDescent="0.25">
      <c r="A704" s="8" t="s">
        <v>590</v>
      </c>
      <c r="B704" s="13" t="s">
        <v>1037</v>
      </c>
    </row>
    <row r="705" spans="1:2" x14ac:dyDescent="0.25">
      <c r="A705" s="8" t="s">
        <v>591</v>
      </c>
      <c r="B705" s="13" t="s">
        <v>1038</v>
      </c>
    </row>
    <row r="706" spans="1:2" x14ac:dyDescent="0.25">
      <c r="A706" s="8" t="s">
        <v>592</v>
      </c>
      <c r="B706" s="13" t="s">
        <v>1037</v>
      </c>
    </row>
    <row r="707" spans="1:2" x14ac:dyDescent="0.25">
      <c r="A707" s="8" t="s">
        <v>593</v>
      </c>
      <c r="B707" s="13" t="s">
        <v>1038</v>
      </c>
    </row>
    <row r="708" spans="1:2" x14ac:dyDescent="0.25">
      <c r="A708" s="8" t="s">
        <v>594</v>
      </c>
      <c r="B708" s="13" t="s">
        <v>1037</v>
      </c>
    </row>
    <row r="709" spans="1:2" x14ac:dyDescent="0.25">
      <c r="A709" s="8" t="s">
        <v>595</v>
      </c>
      <c r="B709" s="13" t="s">
        <v>1038</v>
      </c>
    </row>
    <row r="710" spans="1:2" x14ac:dyDescent="0.25">
      <c r="A710" s="8" t="s">
        <v>596</v>
      </c>
      <c r="B710" s="13" t="s">
        <v>1037</v>
      </c>
    </row>
    <row r="711" spans="1:2" x14ac:dyDescent="0.25">
      <c r="A711" s="8" t="s">
        <v>597</v>
      </c>
      <c r="B711" s="13" t="s">
        <v>1038</v>
      </c>
    </row>
    <row r="712" spans="1:2" x14ac:dyDescent="0.25">
      <c r="A712" s="8" t="s">
        <v>598</v>
      </c>
      <c r="B712" s="13" t="s">
        <v>1037</v>
      </c>
    </row>
    <row r="713" spans="1:2" x14ac:dyDescent="0.25">
      <c r="A713" s="8" t="s">
        <v>599</v>
      </c>
      <c r="B713" s="13" t="s">
        <v>1038</v>
      </c>
    </row>
    <row r="714" spans="1:2" x14ac:dyDescent="0.25">
      <c r="A714" s="8" t="s">
        <v>600</v>
      </c>
      <c r="B714" s="13" t="s">
        <v>1037</v>
      </c>
    </row>
    <row r="715" spans="1:2" x14ac:dyDescent="0.25">
      <c r="A715" s="8" t="s">
        <v>601</v>
      </c>
      <c r="B715" s="13" t="s">
        <v>1038</v>
      </c>
    </row>
    <row r="716" spans="1:2" x14ac:dyDescent="0.25">
      <c r="A716" s="8" t="s">
        <v>602</v>
      </c>
      <c r="B716" s="13" t="s">
        <v>1037</v>
      </c>
    </row>
    <row r="717" spans="1:2" x14ac:dyDescent="0.25">
      <c r="A717" s="8" t="s">
        <v>603</v>
      </c>
      <c r="B717" s="13" t="s">
        <v>1038</v>
      </c>
    </row>
    <row r="718" spans="1:2" x14ac:dyDescent="0.25">
      <c r="A718" s="8" t="s">
        <v>614</v>
      </c>
      <c r="B718" s="13" t="s">
        <v>1036</v>
      </c>
    </row>
    <row r="719" spans="1:2" x14ac:dyDescent="0.25">
      <c r="A719" s="8" t="s">
        <v>616</v>
      </c>
      <c r="B719" s="13" t="s">
        <v>1036</v>
      </c>
    </row>
    <row r="720" spans="1:2" x14ac:dyDescent="0.25">
      <c r="A720" s="8" t="s">
        <v>617</v>
      </c>
      <c r="B720" s="13" t="s">
        <v>1036</v>
      </c>
    </row>
    <row r="721" spans="1:2" x14ac:dyDescent="0.25">
      <c r="A721" s="8" t="s">
        <v>618</v>
      </c>
      <c r="B721" s="13" t="s">
        <v>1036</v>
      </c>
    </row>
    <row r="722" spans="1:2" x14ac:dyDescent="0.25">
      <c r="A722" s="8" t="s">
        <v>619</v>
      </c>
      <c r="B722" s="13" t="s">
        <v>1036</v>
      </c>
    </row>
    <row r="723" spans="1:2" x14ac:dyDescent="0.25">
      <c r="A723" s="8" t="s">
        <v>620</v>
      </c>
      <c r="B723" s="13" t="s">
        <v>1036</v>
      </c>
    </row>
    <row r="724" spans="1:2" x14ac:dyDescent="0.25">
      <c r="A724" s="8" t="s">
        <v>621</v>
      </c>
      <c r="B724" s="13" t="s">
        <v>1036</v>
      </c>
    </row>
    <row r="725" spans="1:2" x14ac:dyDescent="0.25">
      <c r="A725" s="8" t="s">
        <v>622</v>
      </c>
      <c r="B725" s="13" t="s">
        <v>1036</v>
      </c>
    </row>
    <row r="726" spans="1:2" x14ac:dyDescent="0.25">
      <c r="A726" s="8" t="s">
        <v>623</v>
      </c>
      <c r="B726" s="13" t="s">
        <v>1036</v>
      </c>
    </row>
    <row r="727" spans="1:2" x14ac:dyDescent="0.25">
      <c r="A727" s="8" t="s">
        <v>624</v>
      </c>
      <c r="B727" s="13" t="s">
        <v>1036</v>
      </c>
    </row>
    <row r="728" spans="1:2" x14ac:dyDescent="0.25">
      <c r="A728" s="8" t="s">
        <v>625</v>
      </c>
      <c r="B728" s="13" t="s">
        <v>1036</v>
      </c>
    </row>
    <row r="729" spans="1:2" x14ac:dyDescent="0.25">
      <c r="A729" s="8" t="s">
        <v>626</v>
      </c>
      <c r="B729" s="13" t="s">
        <v>1036</v>
      </c>
    </row>
    <row r="730" spans="1:2" x14ac:dyDescent="0.25">
      <c r="A730" s="8" t="s">
        <v>627</v>
      </c>
      <c r="B730" s="13" t="s">
        <v>1039</v>
      </c>
    </row>
    <row r="731" spans="1:2" x14ac:dyDescent="0.25">
      <c r="A731" s="8" t="s">
        <v>628</v>
      </c>
      <c r="B731" t="s">
        <v>1032</v>
      </c>
    </row>
    <row r="732" spans="1:2" x14ac:dyDescent="0.25">
      <c r="A732" s="8" t="s">
        <v>629</v>
      </c>
      <c r="B732" t="s">
        <v>1031</v>
      </c>
    </row>
    <row r="733" spans="1:2" x14ac:dyDescent="0.25">
      <c r="A733" s="8" t="s">
        <v>630</v>
      </c>
      <c r="B733" s="13" t="s">
        <v>1040</v>
      </c>
    </row>
    <row r="734" spans="1:2" x14ac:dyDescent="0.25">
      <c r="A734" s="8" t="s">
        <v>631</v>
      </c>
      <c r="B734" s="13" t="s">
        <v>1041</v>
      </c>
    </row>
    <row r="735" spans="1:2" x14ac:dyDescent="0.25">
      <c r="A735" s="8" t="s">
        <v>632</v>
      </c>
      <c r="B735" s="13" t="s">
        <v>1042</v>
      </c>
    </row>
    <row r="736" spans="1:2" x14ac:dyDescent="0.25">
      <c r="A736" s="8" t="s">
        <v>633</v>
      </c>
      <c r="B736" s="13" t="s">
        <v>1043</v>
      </c>
    </row>
    <row r="737" spans="1:2" x14ac:dyDescent="0.25">
      <c r="A737" s="8" t="s">
        <v>634</v>
      </c>
      <c r="B737" s="13" t="s">
        <v>1045</v>
      </c>
    </row>
    <row r="738" spans="1:2" x14ac:dyDescent="0.25">
      <c r="A738" s="8" t="s">
        <v>635</v>
      </c>
      <c r="B738" s="13" t="s">
        <v>1044</v>
      </c>
    </row>
    <row r="739" spans="1:2" x14ac:dyDescent="0.25">
      <c r="A739" s="8" t="s">
        <v>636</v>
      </c>
      <c r="B739" s="13" t="s">
        <v>1077</v>
      </c>
    </row>
    <row r="740" spans="1:2" x14ac:dyDescent="0.25">
      <c r="A740" s="8" t="s">
        <v>637</v>
      </c>
      <c r="B740" s="13" t="s">
        <v>1078</v>
      </c>
    </row>
    <row r="741" spans="1:2" x14ac:dyDescent="0.25">
      <c r="A741" s="8" t="s">
        <v>638</v>
      </c>
      <c r="B741" s="13" t="s">
        <v>1060</v>
      </c>
    </row>
    <row r="742" spans="1:2" x14ac:dyDescent="0.25">
      <c r="A742" s="8" t="s">
        <v>639</v>
      </c>
      <c r="B742" s="13" t="s">
        <v>1061</v>
      </c>
    </row>
    <row r="743" spans="1:2" x14ac:dyDescent="0.25">
      <c r="A743" s="8" t="s">
        <v>671</v>
      </c>
      <c r="B743" s="13" t="s">
        <v>1047</v>
      </c>
    </row>
    <row r="744" spans="1:2" x14ac:dyDescent="0.25">
      <c r="A744" s="8" t="s">
        <v>670</v>
      </c>
      <c r="B744" s="13" t="s">
        <v>1062</v>
      </c>
    </row>
    <row r="745" spans="1:2" x14ac:dyDescent="0.25">
      <c r="A745" s="8" t="s">
        <v>669</v>
      </c>
      <c r="B745" s="13" t="s">
        <v>1063</v>
      </c>
    </row>
    <row r="746" spans="1:2" x14ac:dyDescent="0.25">
      <c r="A746" s="8" t="s">
        <v>756</v>
      </c>
      <c r="B746" s="13" t="s">
        <v>1049</v>
      </c>
    </row>
    <row r="747" spans="1:2" x14ac:dyDescent="0.25">
      <c r="A747" s="8" t="s">
        <v>640</v>
      </c>
      <c r="B747" s="13" t="s">
        <v>1037</v>
      </c>
    </row>
    <row r="748" spans="1:2" x14ac:dyDescent="0.25">
      <c r="A748" s="8" t="s">
        <v>641</v>
      </c>
      <c r="B748" s="13" t="s">
        <v>1038</v>
      </c>
    </row>
    <row r="749" spans="1:2" x14ac:dyDescent="0.25">
      <c r="A749" s="8" t="s">
        <v>642</v>
      </c>
      <c r="B749" s="13" t="s">
        <v>1037</v>
      </c>
    </row>
    <row r="750" spans="1:2" x14ac:dyDescent="0.25">
      <c r="A750" s="8" t="s">
        <v>643</v>
      </c>
      <c r="B750" s="13" t="s">
        <v>1038</v>
      </c>
    </row>
    <row r="751" spans="1:2" x14ac:dyDescent="0.25">
      <c r="A751" s="8" t="s">
        <v>644</v>
      </c>
      <c r="B751" s="13" t="s">
        <v>1037</v>
      </c>
    </row>
    <row r="752" spans="1:2" x14ac:dyDescent="0.25">
      <c r="A752" s="8" t="s">
        <v>645</v>
      </c>
      <c r="B752" s="13" t="s">
        <v>1038</v>
      </c>
    </row>
    <row r="753" spans="1:2" x14ac:dyDescent="0.25">
      <c r="A753" s="8" t="s">
        <v>646</v>
      </c>
      <c r="B753" s="13" t="s">
        <v>1037</v>
      </c>
    </row>
    <row r="754" spans="1:2" x14ac:dyDescent="0.25">
      <c r="A754" s="8" t="s">
        <v>647</v>
      </c>
      <c r="B754" s="13" t="s">
        <v>1038</v>
      </c>
    </row>
    <row r="755" spans="1:2" x14ac:dyDescent="0.25">
      <c r="A755" s="8" t="s">
        <v>648</v>
      </c>
      <c r="B755" s="13" t="s">
        <v>1037</v>
      </c>
    </row>
    <row r="756" spans="1:2" x14ac:dyDescent="0.25">
      <c r="A756" s="8" t="s">
        <v>649</v>
      </c>
      <c r="B756" s="13" t="s">
        <v>1038</v>
      </c>
    </row>
    <row r="757" spans="1:2" x14ac:dyDescent="0.25">
      <c r="A757" s="8" t="s">
        <v>650</v>
      </c>
      <c r="B757" s="13" t="s">
        <v>1037</v>
      </c>
    </row>
    <row r="758" spans="1:2" x14ac:dyDescent="0.25">
      <c r="A758" s="8" t="s">
        <v>651</v>
      </c>
      <c r="B758" s="13" t="s">
        <v>1038</v>
      </c>
    </row>
    <row r="759" spans="1:2" x14ac:dyDescent="0.25">
      <c r="A759" s="8" t="s">
        <v>652</v>
      </c>
      <c r="B759" s="13" t="s">
        <v>1037</v>
      </c>
    </row>
    <row r="760" spans="1:2" x14ac:dyDescent="0.25">
      <c r="A760" s="8" t="s">
        <v>653</v>
      </c>
      <c r="B760" s="13" t="s">
        <v>1038</v>
      </c>
    </row>
    <row r="761" spans="1:2" x14ac:dyDescent="0.25">
      <c r="A761" s="8" t="s">
        <v>654</v>
      </c>
      <c r="B761" s="13" t="s">
        <v>1037</v>
      </c>
    </row>
    <row r="762" spans="1:2" x14ac:dyDescent="0.25">
      <c r="A762" s="8" t="s">
        <v>655</v>
      </c>
      <c r="B762" s="13" t="s">
        <v>1038</v>
      </c>
    </row>
    <row r="763" spans="1:2" x14ac:dyDescent="0.25">
      <c r="A763" s="8" t="s">
        <v>656</v>
      </c>
      <c r="B763" s="13" t="s">
        <v>1037</v>
      </c>
    </row>
    <row r="764" spans="1:2" x14ac:dyDescent="0.25">
      <c r="A764" s="8" t="s">
        <v>657</v>
      </c>
      <c r="B764" s="13" t="s">
        <v>1038</v>
      </c>
    </row>
    <row r="765" spans="1:2" x14ac:dyDescent="0.25">
      <c r="A765" s="8" t="s">
        <v>658</v>
      </c>
      <c r="B765" s="13" t="s">
        <v>1037</v>
      </c>
    </row>
    <row r="766" spans="1:2" x14ac:dyDescent="0.25">
      <c r="A766" s="8" t="s">
        <v>659</v>
      </c>
      <c r="B766" s="13" t="s">
        <v>1038</v>
      </c>
    </row>
    <row r="767" spans="1:2" x14ac:dyDescent="0.25">
      <c r="A767" s="8" t="s">
        <v>660</v>
      </c>
      <c r="B767" s="13" t="s">
        <v>1037</v>
      </c>
    </row>
    <row r="768" spans="1:2" x14ac:dyDescent="0.25">
      <c r="A768" s="8" t="s">
        <v>661</v>
      </c>
      <c r="B768" s="13" t="s">
        <v>1038</v>
      </c>
    </row>
    <row r="769" spans="1:2" x14ac:dyDescent="0.25">
      <c r="A769" s="8" t="s">
        <v>662</v>
      </c>
      <c r="B769" s="13" t="s">
        <v>1037</v>
      </c>
    </row>
    <row r="770" spans="1:2" x14ac:dyDescent="0.25">
      <c r="A770" s="8" t="s">
        <v>663</v>
      </c>
      <c r="B770" s="13" t="s">
        <v>1038</v>
      </c>
    </row>
    <row r="771" spans="1:2" x14ac:dyDescent="0.25">
      <c r="A771" s="8" t="s">
        <v>664</v>
      </c>
      <c r="B771" s="13" t="s">
        <v>1037</v>
      </c>
    </row>
    <row r="772" spans="1:2" x14ac:dyDescent="0.25">
      <c r="A772" s="8" t="s">
        <v>665</v>
      </c>
      <c r="B772" s="13" t="s">
        <v>1038</v>
      </c>
    </row>
    <row r="773" spans="1:2" x14ac:dyDescent="0.25">
      <c r="A773" s="8" t="s">
        <v>666</v>
      </c>
      <c r="B773" s="13" t="s">
        <v>1037</v>
      </c>
    </row>
    <row r="774" spans="1:2" x14ac:dyDescent="0.25">
      <c r="A774" s="8" t="s">
        <v>667</v>
      </c>
      <c r="B774" s="13" t="s">
        <v>1038</v>
      </c>
    </row>
    <row r="775" spans="1:2" x14ac:dyDescent="0.25">
      <c r="A775" s="8" t="s">
        <v>668</v>
      </c>
      <c r="B775" s="13" t="s">
        <v>1037</v>
      </c>
    </row>
    <row r="776" spans="1:2" x14ac:dyDescent="0.25">
      <c r="A776" s="8" t="s">
        <v>615</v>
      </c>
      <c r="B776" s="13" t="s">
        <v>1038</v>
      </c>
    </row>
    <row r="777" spans="1:2" x14ac:dyDescent="0.25">
      <c r="A777" s="10" t="s">
        <v>829</v>
      </c>
      <c r="B777" s="14" t="s">
        <v>889</v>
      </c>
    </row>
    <row r="778" spans="1:2" x14ac:dyDescent="0.25">
      <c r="A778" s="11" t="s">
        <v>830</v>
      </c>
      <c r="B778" s="14" t="s">
        <v>1058</v>
      </c>
    </row>
    <row r="779" spans="1:2" x14ac:dyDescent="0.25">
      <c r="A779" s="10" t="s">
        <v>831</v>
      </c>
      <c r="B779" s="14" t="s">
        <v>1058</v>
      </c>
    </row>
    <row r="780" spans="1:2" x14ac:dyDescent="0.25">
      <c r="A780" s="10" t="s">
        <v>832</v>
      </c>
      <c r="B780" s="14" t="s">
        <v>890</v>
      </c>
    </row>
    <row r="781" spans="1:2" x14ac:dyDescent="0.25">
      <c r="A781" s="10" t="s">
        <v>833</v>
      </c>
      <c r="B781" s="14" t="s">
        <v>1058</v>
      </c>
    </row>
    <row r="782" spans="1:2" x14ac:dyDescent="0.25">
      <c r="A782" s="10" t="s">
        <v>834</v>
      </c>
      <c r="B782" s="14" t="s">
        <v>1059</v>
      </c>
    </row>
    <row r="783" spans="1:2" x14ac:dyDescent="0.25">
      <c r="B783" s="13"/>
    </row>
    <row r="784" spans="1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DA18862"/>
  <sheetViews>
    <sheetView tabSelected="1" zoomScale="94" zoomScaleNormal="94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defaultRowHeight="15" x14ac:dyDescent="0.25"/>
  <cols>
    <col min="1" max="1" width="9.42578125" style="5" bestFit="1" customWidth="1"/>
    <col min="2" max="2" width="8" style="5" bestFit="1" customWidth="1"/>
    <col min="3" max="3" width="8.140625" style="5" bestFit="1" customWidth="1"/>
    <col min="4" max="4" width="8.7109375" style="5" bestFit="1" customWidth="1"/>
    <col min="5" max="5" width="9.28515625" style="5" bestFit="1" customWidth="1"/>
    <col min="6" max="6" width="4.5703125" style="5" bestFit="1" customWidth="1"/>
    <col min="7" max="7" width="8.7109375" style="5" bestFit="1" customWidth="1"/>
    <col min="8" max="8" width="7.5703125" style="5" bestFit="1" customWidth="1"/>
    <col min="9" max="9" width="9.140625" style="5" bestFit="1" customWidth="1"/>
    <col min="10" max="10" width="8.85546875" style="5" bestFit="1" customWidth="1"/>
    <col min="11" max="11" width="8.5703125" style="5" bestFit="1" customWidth="1"/>
    <col min="12" max="12" width="9.85546875" style="5" bestFit="1" customWidth="1"/>
    <col min="13" max="13" width="12.7109375" style="5" bestFit="1" customWidth="1"/>
    <col min="14" max="14" width="7.85546875" style="5" bestFit="1" customWidth="1"/>
    <col min="15" max="15" width="6.42578125" style="5" bestFit="1" customWidth="1"/>
    <col min="16" max="16" width="7" style="5" bestFit="1" customWidth="1"/>
    <col min="17" max="17" width="7.85546875" style="5" bestFit="1" customWidth="1"/>
    <col min="18" max="18" width="6.42578125" style="5" bestFit="1" customWidth="1"/>
    <col min="19" max="19" width="7" style="5" bestFit="1" customWidth="1"/>
    <col min="20" max="20" width="20" style="5" bestFit="1" customWidth="1"/>
    <col min="21" max="21" width="7.7109375" style="5" bestFit="1" customWidth="1"/>
    <col min="22" max="22" width="6.42578125" style="5" bestFit="1" customWidth="1"/>
    <col min="23" max="23" width="6.85546875" style="5" bestFit="1" customWidth="1"/>
    <col min="24" max="24" width="8" style="5" bestFit="1" customWidth="1"/>
    <col min="25" max="25" width="6.42578125" style="5" bestFit="1" customWidth="1"/>
    <col min="26" max="26" width="7.140625" style="5" bestFit="1" customWidth="1"/>
    <col min="27" max="27" width="10" style="5" bestFit="1" customWidth="1"/>
    <col min="28" max="28" width="10.42578125" style="5" bestFit="1" customWidth="1"/>
    <col min="29" max="29" width="15.7109375" style="5" bestFit="1" customWidth="1"/>
    <col min="30" max="30" width="20" style="5" bestFit="1" customWidth="1"/>
    <col min="31" max="31" width="11.42578125" style="5" bestFit="1" customWidth="1"/>
    <col min="32" max="32" width="11" style="5" bestFit="1" customWidth="1"/>
    <col min="33" max="33" width="20.140625" style="5" bestFit="1" customWidth="1"/>
    <col min="34" max="34" width="15.85546875" style="5" bestFit="1" customWidth="1"/>
    <col min="35" max="35" width="7.5703125" style="5" bestFit="1" customWidth="1"/>
    <col min="36" max="36" width="16.7109375" style="5" bestFit="1" customWidth="1"/>
    <col min="37" max="37" width="15.140625" style="5" bestFit="1" customWidth="1"/>
    <col min="38" max="38" width="12" style="5" bestFit="1" customWidth="1"/>
    <col min="39" max="39" width="11.85546875" style="5" bestFit="1" customWidth="1"/>
    <col min="40" max="40" width="19.85546875" style="5" bestFit="1" customWidth="1"/>
    <col min="41" max="41" width="15" style="5" bestFit="1" customWidth="1"/>
    <col min="42" max="42" width="15.140625" style="5" bestFit="1" customWidth="1"/>
    <col min="43" max="43" width="19.7109375" style="5" bestFit="1" customWidth="1"/>
    <col min="44" max="44" width="15.42578125" style="5" bestFit="1" customWidth="1"/>
    <col min="45" max="45" width="27.42578125" style="5" bestFit="1" customWidth="1"/>
    <col min="46" max="46" width="7.28515625" style="5" bestFit="1" customWidth="1"/>
    <col min="47" max="47" width="7.140625" style="5" bestFit="1" customWidth="1"/>
    <col min="48" max="48" width="8" style="5" bestFit="1" customWidth="1"/>
    <col min="49" max="49" width="8.85546875" style="5" bestFit="1" customWidth="1"/>
    <col min="50" max="50" width="8.28515625" style="5" bestFit="1" customWidth="1"/>
    <col min="51" max="51" width="12.42578125" style="5" bestFit="1" customWidth="1"/>
    <col min="52" max="52" width="14.42578125" style="5" bestFit="1" customWidth="1"/>
    <col min="53" max="58" width="15.42578125" style="5" bestFit="1" customWidth="1"/>
    <col min="59" max="63" width="10.140625" style="5" bestFit="1" customWidth="1"/>
    <col min="64" max="65" width="12.7109375" style="5" bestFit="1" customWidth="1"/>
    <col min="66" max="66" width="13.42578125" style="5" bestFit="1" customWidth="1"/>
    <col min="67" max="73" width="12.7109375" style="5" bestFit="1" customWidth="1"/>
    <col min="74" max="74" width="15.42578125" style="5" bestFit="1" customWidth="1"/>
    <col min="75" max="77" width="10.140625" style="5" bestFit="1" customWidth="1"/>
    <col min="78" max="78" width="11.28515625" style="5" bestFit="1" customWidth="1"/>
    <col min="79" max="83" width="12.7109375" style="5" bestFit="1" customWidth="1"/>
    <col min="84" max="84" width="19" style="5" bestFit="1" customWidth="1"/>
    <col min="85" max="90" width="20" style="5" bestFit="1" customWidth="1"/>
    <col min="91" max="95" width="14.7109375" style="5" bestFit="1" customWidth="1"/>
    <col min="96" max="99" width="15.85546875" style="5" bestFit="1" customWidth="1"/>
    <col min="100" max="122" width="9" style="5" bestFit="1" customWidth="1"/>
    <col min="123" max="132" width="10" style="5" bestFit="1" customWidth="1"/>
    <col min="133" max="142" width="12.85546875" style="5" bestFit="1" customWidth="1"/>
    <col min="143" max="146" width="12.7109375" style="5" bestFit="1" customWidth="1"/>
    <col min="147" max="147" width="12.7109375" style="5" customWidth="1"/>
    <col min="148" max="152" width="12.7109375" style="5" bestFit="1" customWidth="1"/>
    <col min="153" max="155" width="10.28515625" style="5" bestFit="1" customWidth="1"/>
    <col min="156" max="156" width="17.42578125" style="5" bestFit="1" customWidth="1"/>
    <col min="157" max="163" width="10.28515625" style="5" bestFit="1" customWidth="1"/>
    <col min="164" max="164" width="14.5703125" style="5" bestFit="1" customWidth="1"/>
    <col min="165" max="165" width="10.7109375" style="5" bestFit="1" customWidth="1"/>
    <col min="166" max="166" width="9.85546875" style="5" bestFit="1" customWidth="1"/>
    <col min="167" max="167" width="11.42578125" style="5" bestFit="1" customWidth="1"/>
    <col min="168" max="168" width="13.7109375" style="5" bestFit="1" customWidth="1"/>
    <col min="169" max="169" width="12.140625" style="5" bestFit="1" customWidth="1"/>
    <col min="170" max="170" width="10.7109375" style="5" bestFit="1" customWidth="1"/>
    <col min="171" max="171" width="11" style="5" bestFit="1" customWidth="1"/>
    <col min="172" max="172" width="16.7109375" style="5" bestFit="1" customWidth="1"/>
    <col min="173" max="173" width="11.5703125" style="5" bestFit="1" customWidth="1"/>
    <col min="174" max="174" width="10.5703125" style="5" bestFit="1" customWidth="1"/>
    <col min="175" max="175" width="17.140625" style="5" bestFit="1" customWidth="1"/>
    <col min="176" max="176" width="12.140625" style="5" bestFit="1" customWidth="1"/>
    <col min="177" max="177" width="11.140625" style="5" bestFit="1" customWidth="1"/>
    <col min="178" max="178" width="10.7109375" style="5" bestFit="1" customWidth="1"/>
    <col min="179" max="179" width="9.85546875" style="5" bestFit="1" customWidth="1"/>
    <col min="180" max="180" width="9" style="5" bestFit="1" customWidth="1"/>
    <col min="181" max="181" width="10.140625" style="5" bestFit="1" customWidth="1"/>
    <col min="182" max="182" width="9" style="5" bestFit="1" customWidth="1"/>
    <col min="183" max="183" width="9.85546875" style="5" bestFit="1" customWidth="1"/>
    <col min="184" max="184" width="9.7109375" style="5" bestFit="1" customWidth="1"/>
    <col min="185" max="185" width="10" style="5" bestFit="1" customWidth="1"/>
    <col min="186" max="186" width="15.42578125" style="5" bestFit="1" customWidth="1"/>
    <col min="187" max="187" width="9.85546875" style="5" bestFit="1" customWidth="1"/>
    <col min="188" max="188" width="9.140625" style="5" bestFit="1" customWidth="1"/>
    <col min="189" max="189" width="12.7109375" style="5" bestFit="1" customWidth="1"/>
    <col min="190" max="190" width="10.5703125" style="5" bestFit="1" customWidth="1"/>
    <col min="191" max="191" width="12.7109375" style="5" bestFit="1" customWidth="1"/>
    <col min="192" max="192" width="9.85546875" style="5" bestFit="1" customWidth="1"/>
    <col min="193" max="193" width="12.7109375" style="5" bestFit="1" customWidth="1"/>
    <col min="194" max="194" width="10" style="5" bestFit="1" customWidth="1"/>
    <col min="195" max="195" width="12.7109375" style="5" bestFit="1" customWidth="1"/>
    <col min="196" max="196" width="10.28515625" style="5" bestFit="1" customWidth="1"/>
    <col min="197" max="197" width="10" style="5" bestFit="1" customWidth="1"/>
    <col min="198" max="198" width="25.85546875" style="5" bestFit="1" customWidth="1"/>
    <col min="199" max="199" width="15.85546875" style="5" bestFit="1" customWidth="1"/>
    <col min="200" max="200" width="16.140625" style="5" bestFit="1" customWidth="1"/>
    <col min="201" max="201" width="13.140625" style="5" bestFit="1" customWidth="1"/>
    <col min="202" max="202" width="19.85546875" style="5" bestFit="1" customWidth="1"/>
    <col min="203" max="203" width="14.140625" style="5" bestFit="1" customWidth="1"/>
    <col min="204" max="204" width="15.7109375" style="5" bestFit="1" customWidth="1"/>
    <col min="205" max="205" width="12.7109375" style="5" bestFit="1" customWidth="1"/>
    <col min="206" max="206" width="9.5703125" style="5" bestFit="1" customWidth="1"/>
    <col min="207" max="209" width="12.7109375" style="5" bestFit="1" customWidth="1"/>
    <col min="210" max="210" width="11.140625" style="5" bestFit="1" customWidth="1"/>
    <col min="211" max="213" width="12.7109375" style="5" bestFit="1" customWidth="1"/>
    <col min="214" max="214" width="12.140625" style="5" bestFit="1" customWidth="1"/>
    <col min="215" max="215" width="17.5703125" style="5" bestFit="1" customWidth="1"/>
    <col min="216" max="216" width="13.42578125" style="5" bestFit="1" customWidth="1"/>
    <col min="217" max="217" width="14.28515625" style="5" bestFit="1" customWidth="1"/>
    <col min="218" max="218" width="9" style="5" bestFit="1" customWidth="1"/>
    <col min="219" max="219" width="12.28515625" style="5" bestFit="1" customWidth="1"/>
    <col min="220" max="221" width="17" style="5" bestFit="1" customWidth="1"/>
    <col min="222" max="237" width="12.7109375" style="5" bestFit="1" customWidth="1"/>
    <col min="238" max="238" width="13.42578125" style="5" bestFit="1" customWidth="1"/>
    <col min="239" max="253" width="12.7109375" style="5" bestFit="1" customWidth="1"/>
    <col min="254" max="254" width="14.42578125" style="5" bestFit="1" customWidth="1"/>
    <col min="255" max="255" width="15" style="5" bestFit="1" customWidth="1"/>
    <col min="256" max="256" width="19.7109375" style="5" bestFit="1" customWidth="1"/>
    <col min="257" max="257" width="15.7109375" style="5" bestFit="1" customWidth="1"/>
    <col min="258" max="269" width="12.7109375" style="5" bestFit="1" customWidth="1"/>
    <col min="270" max="270" width="13" style="5" bestFit="1" customWidth="1"/>
    <col min="271" max="271" width="13.42578125" style="5" bestFit="1" customWidth="1"/>
    <col min="272" max="272" width="13.5703125" style="5" bestFit="1" customWidth="1"/>
    <col min="273" max="273" width="14" style="5" bestFit="1" customWidth="1"/>
    <col min="274" max="274" width="13" style="5" bestFit="1" customWidth="1"/>
    <col min="275" max="275" width="13.42578125" style="5" bestFit="1" customWidth="1"/>
    <col min="276" max="276" width="13.5703125" style="5" bestFit="1" customWidth="1"/>
    <col min="277" max="277" width="14" style="5" bestFit="1" customWidth="1"/>
    <col min="278" max="279" width="12.7109375" style="5" bestFit="1" customWidth="1"/>
    <col min="280" max="280" width="14.42578125" style="5" bestFit="1" customWidth="1"/>
    <col min="281" max="281" width="14.7109375" style="5" bestFit="1" customWidth="1"/>
    <col min="282" max="282" width="13.140625" style="5" bestFit="1" customWidth="1"/>
    <col min="283" max="283" width="13.5703125" style="5" bestFit="1" customWidth="1"/>
    <col min="284" max="291" width="12.7109375" style="5" bestFit="1" customWidth="1"/>
    <col min="292" max="292" width="13.140625" style="5" bestFit="1" customWidth="1"/>
    <col min="293" max="293" width="13.5703125" style="5" bestFit="1" customWidth="1"/>
    <col min="294" max="295" width="12.7109375" style="5" bestFit="1" customWidth="1"/>
    <col min="296" max="297" width="13.42578125" style="5" bestFit="1" customWidth="1"/>
    <col min="298" max="299" width="12.7109375" style="5" bestFit="1" customWidth="1"/>
    <col min="300" max="300" width="12.7109375" style="5" customWidth="1"/>
    <col min="301" max="301" width="15.85546875" style="5" bestFit="1" customWidth="1"/>
    <col min="302" max="314" width="12.7109375" style="5" bestFit="1" customWidth="1"/>
    <col min="315" max="316" width="16.5703125" style="5" bestFit="1" customWidth="1"/>
    <col min="317" max="318" width="17" style="5" bestFit="1" customWidth="1"/>
    <col min="319" max="320" width="14.7109375" style="5" bestFit="1" customWidth="1"/>
    <col min="321" max="321" width="15" style="5" bestFit="1" customWidth="1"/>
    <col min="322" max="322" width="16" style="5" bestFit="1" customWidth="1"/>
    <col min="323" max="323" width="19.7109375" style="5" bestFit="1" customWidth="1"/>
    <col min="324" max="324" width="15.7109375" style="5" bestFit="1" customWidth="1"/>
    <col min="325" max="325" width="17" style="5" bestFit="1" customWidth="1"/>
    <col min="326" max="326" width="13" style="5" bestFit="1" customWidth="1"/>
    <col min="327" max="327" width="13.42578125" style="5" bestFit="1" customWidth="1"/>
    <col min="328" max="328" width="13.5703125" style="5" bestFit="1" customWidth="1"/>
    <col min="329" max="329" width="14" style="5" bestFit="1" customWidth="1"/>
    <col min="330" max="330" width="13" style="5" bestFit="1" customWidth="1"/>
    <col min="331" max="331" width="13.42578125" style="5" bestFit="1" customWidth="1"/>
    <col min="332" max="332" width="13.5703125" style="5" bestFit="1" customWidth="1"/>
    <col min="333" max="333" width="14" style="5" bestFit="1" customWidth="1"/>
    <col min="334" max="335" width="12.7109375" style="5" bestFit="1" customWidth="1"/>
    <col min="336" max="336" width="14.42578125" style="5" bestFit="1" customWidth="1"/>
    <col min="337" max="337" width="14.7109375" style="5" bestFit="1" customWidth="1"/>
    <col min="338" max="338" width="13.140625" style="5" bestFit="1" customWidth="1"/>
    <col min="339" max="339" width="13.5703125" style="5" bestFit="1" customWidth="1"/>
    <col min="340" max="347" width="12.7109375" style="5" bestFit="1" customWidth="1"/>
    <col min="348" max="348" width="13.140625" style="5" bestFit="1" customWidth="1"/>
    <col min="349" max="349" width="23.42578125" style="5" bestFit="1" customWidth="1"/>
    <col min="350" max="351" width="12.7109375" style="5" bestFit="1" customWidth="1"/>
    <col min="352" max="353" width="13.42578125" style="5" bestFit="1" customWidth="1"/>
    <col min="354" max="355" width="12.7109375" style="5" bestFit="1" customWidth="1"/>
    <col min="356" max="356" width="17" style="5" bestFit="1" customWidth="1"/>
    <col min="357" max="371" width="12.7109375" style="5" bestFit="1" customWidth="1"/>
    <col min="372" max="373" width="16.5703125" style="5" bestFit="1" customWidth="1"/>
    <col min="374" max="375" width="17" style="5" bestFit="1" customWidth="1"/>
    <col min="376" max="377" width="14.7109375" style="5" bestFit="1" customWidth="1"/>
    <col min="378" max="378" width="15" style="5" bestFit="1" customWidth="1"/>
    <col min="379" max="379" width="16" style="5" bestFit="1" customWidth="1"/>
    <col min="380" max="380" width="19.7109375" style="5" bestFit="1" customWidth="1"/>
    <col min="381" max="381" width="15.7109375" style="5" bestFit="1" customWidth="1"/>
    <col min="382" max="382" width="17" style="5" bestFit="1" customWidth="1"/>
    <col min="383" max="383" width="13" style="5" bestFit="1" customWidth="1"/>
    <col min="384" max="384" width="13.42578125" style="5" bestFit="1" customWidth="1"/>
    <col min="385" max="385" width="13.5703125" style="5" bestFit="1" customWidth="1"/>
    <col min="386" max="386" width="14" style="5" bestFit="1" customWidth="1"/>
    <col min="387" max="387" width="13" style="5" bestFit="1" customWidth="1"/>
    <col min="388" max="388" width="13.42578125" style="5" bestFit="1" customWidth="1"/>
    <col min="389" max="389" width="13.5703125" style="5" bestFit="1" customWidth="1"/>
    <col min="390" max="390" width="14" style="5" bestFit="1" customWidth="1"/>
    <col min="391" max="392" width="12.7109375" style="5" bestFit="1" customWidth="1"/>
    <col min="393" max="393" width="14.42578125" style="5" bestFit="1" customWidth="1"/>
    <col min="394" max="394" width="14.7109375" style="5" bestFit="1" customWidth="1"/>
    <col min="395" max="395" width="13.140625" style="5" bestFit="1" customWidth="1"/>
    <col min="396" max="396" width="13.5703125" style="5" bestFit="1" customWidth="1"/>
    <col min="397" max="404" width="12.7109375" style="5" bestFit="1" customWidth="1"/>
    <col min="405" max="405" width="13.140625" style="5" bestFit="1" customWidth="1"/>
    <col min="406" max="406" width="13.5703125" style="5" bestFit="1" customWidth="1"/>
    <col min="407" max="408" width="12.7109375" style="5" bestFit="1" customWidth="1"/>
    <col min="409" max="410" width="13.42578125" style="5" bestFit="1" customWidth="1"/>
    <col min="411" max="427" width="12.7109375" style="5" bestFit="1" customWidth="1"/>
    <col min="428" max="429" width="16.5703125" style="5" bestFit="1" customWidth="1"/>
    <col min="430" max="431" width="17" style="5" bestFit="1" customWidth="1"/>
    <col min="432" max="433" width="14.7109375" style="5" bestFit="1" customWidth="1"/>
    <col min="434" max="434" width="15" style="5" bestFit="1" customWidth="1"/>
    <col min="435" max="435" width="16.140625" style="5" bestFit="1" customWidth="1"/>
    <col min="436" max="436" width="16" style="5" bestFit="1" customWidth="1"/>
    <col min="437" max="437" width="16.42578125" style="5" bestFit="1" customWidth="1"/>
    <col min="438" max="438" width="19.7109375" style="5" bestFit="1" customWidth="1"/>
    <col min="439" max="440" width="17.7109375" style="5" bestFit="1" customWidth="1"/>
    <col min="441" max="441" width="15.7109375" style="5" bestFit="1" customWidth="1"/>
    <col min="442" max="442" width="17" style="5" bestFit="1" customWidth="1"/>
    <col min="443" max="443" width="13" style="5" bestFit="1" customWidth="1"/>
    <col min="444" max="444" width="13.42578125" style="5" bestFit="1" customWidth="1"/>
    <col min="445" max="445" width="13.5703125" style="5" bestFit="1" customWidth="1"/>
    <col min="446" max="446" width="14" style="5" bestFit="1" customWidth="1"/>
    <col min="447" max="447" width="13" style="5" bestFit="1" customWidth="1"/>
    <col min="448" max="448" width="13.42578125" style="5" bestFit="1" customWidth="1"/>
    <col min="449" max="449" width="12.7109375" style="5" bestFit="1" customWidth="1"/>
    <col min="450" max="450" width="13.5703125" style="5" bestFit="1" customWidth="1"/>
    <col min="451" max="451" width="14" style="5" bestFit="1" customWidth="1"/>
    <col min="452" max="453" width="12.7109375" style="5" bestFit="1" customWidth="1"/>
    <col min="454" max="454" width="14.42578125" style="5" bestFit="1" customWidth="1"/>
    <col min="455" max="455" width="14.7109375" style="5" bestFit="1" customWidth="1"/>
    <col min="456" max="456" width="13.140625" style="5" bestFit="1" customWidth="1"/>
    <col min="457" max="457" width="13.5703125" style="5" bestFit="1" customWidth="1"/>
    <col min="458" max="465" width="12.7109375" style="5" bestFit="1" customWidth="1"/>
    <col min="466" max="466" width="13.140625" style="5" bestFit="1" customWidth="1"/>
    <col min="467" max="467" width="13.5703125" style="5" bestFit="1" customWidth="1"/>
    <col min="468" max="469" width="12.7109375" style="5" bestFit="1" customWidth="1"/>
    <col min="470" max="471" width="13.42578125" style="5" bestFit="1" customWidth="1"/>
    <col min="472" max="488" width="12.7109375" style="5" bestFit="1" customWidth="1"/>
    <col min="489" max="490" width="16.5703125" style="5" bestFit="1" customWidth="1"/>
    <col min="491" max="492" width="17" style="5" bestFit="1" customWidth="1"/>
    <col min="493" max="494" width="14.7109375" style="5" bestFit="1" customWidth="1"/>
    <col min="495" max="495" width="15" style="5" bestFit="1" customWidth="1"/>
    <col min="496" max="496" width="16.140625" style="5" bestFit="1" customWidth="1"/>
    <col min="497" max="497" width="16" style="5" bestFit="1" customWidth="1"/>
    <col min="498" max="498" width="16.42578125" style="5" bestFit="1" customWidth="1"/>
    <col min="499" max="499" width="16" style="5" bestFit="1" customWidth="1"/>
    <col min="500" max="501" width="17.7109375" style="5" bestFit="1" customWidth="1"/>
    <col min="502" max="502" width="17" style="5" bestFit="1" customWidth="1"/>
    <col min="503" max="503" width="13" style="5" bestFit="1" customWidth="1"/>
    <col min="504" max="504" width="13.42578125" style="5" bestFit="1" customWidth="1"/>
    <col min="505" max="505" width="13.5703125" style="5" bestFit="1" customWidth="1"/>
    <col min="506" max="506" width="14" style="5" bestFit="1" customWidth="1"/>
    <col min="507" max="507" width="13" style="5" bestFit="1" customWidth="1"/>
    <col min="508" max="508" width="13.42578125" style="5" bestFit="1" customWidth="1"/>
    <col min="509" max="509" width="13.5703125" style="5" bestFit="1" customWidth="1"/>
    <col min="510" max="510" width="14" style="5" bestFit="1" customWidth="1"/>
    <col min="511" max="512" width="12.7109375" style="5" bestFit="1" customWidth="1"/>
    <col min="513" max="513" width="14.42578125" style="5" bestFit="1" customWidth="1"/>
    <col min="514" max="514" width="14.7109375" style="5" bestFit="1" customWidth="1"/>
    <col min="515" max="515" width="13.140625" style="5" bestFit="1" customWidth="1"/>
    <col min="516" max="516" width="13.5703125" style="5" bestFit="1" customWidth="1"/>
    <col min="517" max="518" width="13.42578125" style="5" bestFit="1" customWidth="1"/>
    <col min="519" max="524" width="12.7109375" style="5" bestFit="1" customWidth="1"/>
    <col min="525" max="525" width="13.140625" style="5" bestFit="1" customWidth="1"/>
    <col min="526" max="526" width="13.5703125" style="5" bestFit="1" customWidth="1"/>
    <col min="527" max="528" width="12.7109375" style="5" bestFit="1" customWidth="1"/>
    <col min="529" max="530" width="13.42578125" style="5" bestFit="1" customWidth="1"/>
    <col min="531" max="539" width="12.7109375" style="5" bestFit="1" customWidth="1"/>
    <col min="540" max="540" width="15.85546875" style="5" bestFit="1" customWidth="1"/>
    <col min="541" max="547" width="12.7109375" style="5" bestFit="1" customWidth="1"/>
    <col min="548" max="549" width="16.5703125" style="5" bestFit="1" customWidth="1"/>
    <col min="550" max="551" width="17" style="5" bestFit="1" customWidth="1"/>
    <col min="552" max="553" width="14.7109375" style="5" bestFit="1" customWidth="1"/>
    <col min="554" max="554" width="15" style="5" bestFit="1" customWidth="1"/>
    <col min="555" max="555" width="16.140625" style="5" bestFit="1" customWidth="1"/>
    <col min="556" max="556" width="16" style="5" bestFit="1" customWidth="1"/>
    <col min="557" max="557" width="16.42578125" style="5" bestFit="1" customWidth="1"/>
    <col min="558" max="558" width="16" style="5" bestFit="1" customWidth="1"/>
    <col min="559" max="560" width="17.7109375" style="5" bestFit="1" customWidth="1"/>
    <col min="561" max="561" width="15.7109375" style="5" bestFit="1" customWidth="1"/>
    <col min="562" max="562" width="17" style="5" bestFit="1" customWidth="1"/>
    <col min="563" max="563" width="13" style="5" bestFit="1" customWidth="1"/>
    <col min="564" max="564" width="13.42578125" style="5" bestFit="1" customWidth="1"/>
    <col min="565" max="565" width="13.5703125" style="5" bestFit="1" customWidth="1"/>
    <col min="566" max="566" width="14" style="5" bestFit="1" customWidth="1"/>
    <col min="567" max="567" width="13" style="5" bestFit="1" customWidth="1"/>
    <col min="568" max="568" width="13.42578125" style="5" bestFit="1" customWidth="1"/>
    <col min="569" max="569" width="12.7109375" style="5" bestFit="1" customWidth="1"/>
    <col min="570" max="570" width="13.5703125" style="5" bestFit="1" customWidth="1"/>
    <col min="571" max="571" width="14" style="5" bestFit="1" customWidth="1"/>
    <col min="572" max="573" width="12.7109375" style="5" bestFit="1" customWidth="1"/>
    <col min="574" max="574" width="14.42578125" style="5" bestFit="1" customWidth="1"/>
    <col min="575" max="575" width="14.7109375" style="5" bestFit="1" customWidth="1"/>
    <col min="576" max="576" width="13.140625" style="5" bestFit="1" customWidth="1"/>
    <col min="577" max="577" width="13.5703125" style="5" bestFit="1" customWidth="1"/>
    <col min="578" max="579" width="13.42578125" style="5" bestFit="1" customWidth="1"/>
    <col min="580" max="585" width="12.7109375" style="5" bestFit="1" customWidth="1"/>
    <col min="586" max="586" width="13.140625" style="5" bestFit="1" customWidth="1"/>
    <col min="587" max="587" width="13.5703125" style="5" bestFit="1" customWidth="1"/>
    <col min="588" max="589" width="12.7109375" style="5" bestFit="1" customWidth="1"/>
    <col min="590" max="591" width="13.42578125" style="5" bestFit="1" customWidth="1"/>
    <col min="592" max="613" width="12.7109375" style="5" bestFit="1" customWidth="1"/>
    <col min="614" max="615" width="16.5703125" style="5" bestFit="1" customWidth="1"/>
    <col min="616" max="617" width="17" style="5" bestFit="1" customWidth="1"/>
    <col min="618" max="619" width="14.7109375" style="5" bestFit="1" customWidth="1"/>
    <col min="620" max="620" width="15" style="5" bestFit="1" customWidth="1"/>
    <col min="621" max="621" width="16.140625" style="5" bestFit="1" customWidth="1"/>
    <col min="622" max="622" width="16" style="5" bestFit="1" customWidth="1"/>
    <col min="623" max="623" width="16.42578125" style="5" bestFit="1" customWidth="1"/>
    <col min="624" max="624" width="16" style="5" bestFit="1" customWidth="1"/>
    <col min="625" max="626" width="17.7109375" style="5" bestFit="1" customWidth="1"/>
    <col min="627" max="627" width="17" style="5" bestFit="1" customWidth="1"/>
    <col min="628" max="628" width="13" style="5" bestFit="1" customWidth="1"/>
    <col min="629" max="629" width="13.42578125" style="5" bestFit="1" customWidth="1"/>
    <col min="630" max="630" width="13.5703125" style="5" bestFit="1" customWidth="1"/>
    <col min="631" max="631" width="14" style="5" bestFit="1" customWidth="1"/>
    <col min="632" max="632" width="13" style="5" bestFit="1" customWidth="1"/>
    <col min="633" max="633" width="13.42578125" style="5" bestFit="1" customWidth="1"/>
    <col min="634" max="634" width="13.5703125" style="5" bestFit="1" customWidth="1"/>
    <col min="635" max="635" width="14" style="5" bestFit="1" customWidth="1"/>
    <col min="636" max="637" width="12.7109375" style="5" bestFit="1" customWidth="1"/>
    <col min="638" max="638" width="14.42578125" style="5" bestFit="1" customWidth="1"/>
    <col min="639" max="639" width="14.7109375" style="5" bestFit="1" customWidth="1"/>
    <col min="640" max="640" width="13.140625" style="5" bestFit="1" customWidth="1"/>
    <col min="641" max="641" width="13.5703125" style="5" bestFit="1" customWidth="1"/>
    <col min="642" max="643" width="13.42578125" style="5" bestFit="1" customWidth="1"/>
    <col min="644" max="646" width="12.7109375" style="5" bestFit="1" customWidth="1"/>
    <col min="647" max="647" width="13.42578125" style="5" bestFit="1" customWidth="1"/>
    <col min="648" max="648" width="12.7109375" style="5" bestFit="1" customWidth="1"/>
    <col min="649" max="649" width="13.42578125" style="5" bestFit="1" customWidth="1"/>
    <col min="650" max="650" width="13.140625" style="5" bestFit="1" customWidth="1"/>
    <col min="651" max="651" width="13.5703125" style="5" bestFit="1" customWidth="1"/>
    <col min="652" max="652" width="12.7109375" style="5" bestFit="1" customWidth="1"/>
    <col min="653" max="655" width="13.42578125" style="5" bestFit="1" customWidth="1"/>
    <col min="656" max="656" width="12.7109375" style="5" bestFit="1" customWidth="1"/>
    <col min="657" max="657" width="13.42578125" style="5" bestFit="1" customWidth="1"/>
    <col min="658" max="672" width="12.7109375" style="5" bestFit="1" customWidth="1"/>
    <col min="673" max="674" width="16.5703125" style="5" bestFit="1" customWidth="1"/>
    <col min="675" max="676" width="17" style="5" bestFit="1" customWidth="1"/>
    <col min="677" max="678" width="14.7109375" style="5" bestFit="1" customWidth="1"/>
    <col min="679" max="679" width="15" style="5" bestFit="1" customWidth="1"/>
    <col min="680" max="680" width="16.140625" style="5" bestFit="1" customWidth="1"/>
    <col min="681" max="681" width="16" style="5" bestFit="1" customWidth="1"/>
    <col min="682" max="682" width="12.7109375" style="5" bestFit="1" customWidth="1"/>
    <col min="683" max="683" width="16" style="5" bestFit="1" customWidth="1"/>
    <col min="684" max="685" width="17.7109375" style="5" bestFit="1" customWidth="1"/>
    <col min="686" max="686" width="17" style="5" bestFit="1" customWidth="1"/>
    <col min="687" max="687" width="13" style="5" bestFit="1" customWidth="1"/>
    <col min="688" max="688" width="13.42578125" style="5" bestFit="1" customWidth="1"/>
    <col min="689" max="689" width="13.5703125" style="5" bestFit="1" customWidth="1"/>
    <col min="690" max="690" width="14" style="5" bestFit="1" customWidth="1"/>
    <col min="691" max="691" width="13" style="5" bestFit="1" customWidth="1"/>
    <col min="692" max="692" width="13.42578125" style="5" bestFit="1" customWidth="1"/>
    <col min="693" max="693" width="13.5703125" style="5" bestFit="1" customWidth="1"/>
    <col min="694" max="694" width="14" style="5" bestFit="1" customWidth="1"/>
    <col min="695" max="695" width="12.7109375" style="5" bestFit="1" customWidth="1"/>
    <col min="696" max="696" width="13.42578125" style="5" bestFit="1" customWidth="1"/>
    <col min="697" max="697" width="14.42578125" style="5" bestFit="1" customWidth="1"/>
    <col min="698" max="698" width="14.7109375" style="5" bestFit="1" customWidth="1"/>
    <col min="699" max="699" width="13.140625" style="5" bestFit="1" customWidth="1"/>
    <col min="700" max="700" width="13.5703125" style="5" bestFit="1" customWidth="1"/>
    <col min="701" max="702" width="13.42578125" style="5" bestFit="1" customWidth="1"/>
    <col min="703" max="705" width="12.7109375" style="5" bestFit="1" customWidth="1"/>
    <col min="706" max="706" width="13.42578125" style="5" bestFit="1" customWidth="1"/>
    <col min="707" max="707" width="12.7109375" style="5" bestFit="1" customWidth="1"/>
    <col min="708" max="708" width="13.42578125" style="5" bestFit="1" customWidth="1"/>
    <col min="709" max="709" width="13.140625" style="5" bestFit="1" customWidth="1"/>
    <col min="710" max="710" width="13.5703125" style="5" bestFit="1" customWidth="1"/>
    <col min="711" max="711" width="12.7109375" style="5" bestFit="1" customWidth="1"/>
    <col min="712" max="714" width="13.42578125" style="5" bestFit="1" customWidth="1"/>
    <col min="715" max="715" width="12.7109375" style="5" bestFit="1" customWidth="1"/>
    <col min="716" max="716" width="13.42578125" style="5" bestFit="1" customWidth="1"/>
    <col min="717" max="731" width="12.7109375" style="5" bestFit="1" customWidth="1"/>
    <col min="732" max="733" width="16.5703125" style="5" bestFit="1" customWidth="1"/>
    <col min="734" max="735" width="17" style="5" bestFit="1" customWidth="1"/>
    <col min="736" max="737" width="14.7109375" style="5" bestFit="1" customWidth="1"/>
    <col min="738" max="738" width="15" style="5" bestFit="1" customWidth="1"/>
    <col min="739" max="739" width="16.140625" style="5" bestFit="1" customWidth="1"/>
    <col min="740" max="740" width="16" style="5" bestFit="1" customWidth="1"/>
    <col min="741" max="741" width="16.42578125" style="5" bestFit="1" customWidth="1"/>
    <col min="742" max="742" width="16" style="5" bestFit="1" customWidth="1"/>
    <col min="743" max="744" width="17.7109375" style="5" bestFit="1" customWidth="1"/>
    <col min="745" max="745" width="17" style="5" bestFit="1" customWidth="1"/>
    <col min="746" max="746" width="13" style="5" bestFit="1" customWidth="1"/>
    <col min="747" max="747" width="13.42578125" style="5" bestFit="1" customWidth="1"/>
    <col min="748" max="748" width="13.5703125" style="5" bestFit="1" customWidth="1"/>
    <col min="749" max="749" width="14" style="5" bestFit="1" customWidth="1"/>
    <col min="750" max="750" width="13" style="5" bestFit="1" customWidth="1"/>
    <col min="751" max="751" width="13.42578125" style="5" bestFit="1" customWidth="1"/>
    <col min="752" max="752" width="13.5703125" style="5" bestFit="1" customWidth="1"/>
    <col min="753" max="753" width="14" style="5" bestFit="1" customWidth="1"/>
    <col min="754" max="754" width="12.7109375" style="5" bestFit="1" customWidth="1"/>
    <col min="755" max="755" width="13.42578125" style="5" bestFit="1" customWidth="1"/>
    <col min="756" max="756" width="14.42578125" style="5" bestFit="1" customWidth="1"/>
    <col min="757" max="757" width="14.7109375" style="5" bestFit="1" customWidth="1"/>
    <col min="758" max="758" width="13.140625" style="5" bestFit="1" customWidth="1"/>
    <col min="759" max="759" width="13.5703125" style="5" bestFit="1" customWidth="1"/>
    <col min="760" max="761" width="13.42578125" style="5" bestFit="1" customWidth="1"/>
    <col min="762" max="764" width="12.7109375" style="5" bestFit="1" customWidth="1"/>
    <col min="765" max="765" width="13.42578125" style="5" bestFit="1" customWidth="1"/>
    <col min="766" max="766" width="12.7109375" style="5" bestFit="1" customWidth="1"/>
    <col min="767" max="767" width="13.42578125" style="5" bestFit="1" customWidth="1"/>
    <col min="768" max="768" width="13.140625" style="5" bestFit="1" customWidth="1"/>
    <col min="769" max="769" width="13.5703125" style="5" bestFit="1" customWidth="1"/>
    <col min="770" max="770" width="12.7109375" style="5" bestFit="1" customWidth="1"/>
    <col min="771" max="773" width="13.42578125" style="5" bestFit="1" customWidth="1"/>
    <col min="774" max="774" width="12.7109375" style="5" bestFit="1" customWidth="1"/>
    <col min="775" max="775" width="13.42578125" style="5" bestFit="1" customWidth="1"/>
    <col min="776" max="776" width="4.5703125" style="5" bestFit="1" customWidth="1"/>
    <col min="777" max="777" width="5.5703125" style="5" bestFit="1" customWidth="1"/>
    <col min="778" max="779" width="4.85546875" style="5" bestFit="1" customWidth="1"/>
    <col min="780" max="780" width="4.42578125" style="5" bestFit="1" customWidth="1"/>
    <col min="781" max="781" width="8.5703125" style="5" bestFit="1" customWidth="1"/>
    <col min="782" max="16384" width="9.140625" style="5"/>
  </cols>
  <sheetData>
    <row r="1" spans="1:781" s="4" customFormat="1" x14ac:dyDescent="0.25">
      <c r="A1" s="20" t="s">
        <v>0</v>
      </c>
      <c r="B1" s="20" t="s">
        <v>1</v>
      </c>
      <c r="C1" s="20" t="s">
        <v>12</v>
      </c>
      <c r="D1" s="20" t="s">
        <v>136</v>
      </c>
      <c r="E1" s="20" t="s">
        <v>2</v>
      </c>
      <c r="F1" s="20" t="s">
        <v>3</v>
      </c>
      <c r="G1" s="20" t="s">
        <v>13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770</v>
      </c>
      <c r="N1" s="20" t="s">
        <v>351</v>
      </c>
      <c r="O1" s="20" t="s">
        <v>352</v>
      </c>
      <c r="P1" s="20" t="s">
        <v>353</v>
      </c>
      <c r="Q1" s="20" t="s">
        <v>354</v>
      </c>
      <c r="R1" s="20" t="s">
        <v>355</v>
      </c>
      <c r="S1" s="20" t="s">
        <v>356</v>
      </c>
      <c r="T1" s="20" t="s">
        <v>835</v>
      </c>
      <c r="U1" s="20" t="s">
        <v>357</v>
      </c>
      <c r="V1" s="20" t="s">
        <v>358</v>
      </c>
      <c r="W1" s="20" t="s">
        <v>359</v>
      </c>
      <c r="X1" s="20" t="s">
        <v>360</v>
      </c>
      <c r="Y1" s="20" t="s">
        <v>361</v>
      </c>
      <c r="Z1" s="20" t="s">
        <v>362</v>
      </c>
      <c r="AA1" s="20" t="s">
        <v>15</v>
      </c>
      <c r="AB1" s="20" t="s">
        <v>16</v>
      </c>
      <c r="AC1" s="20" t="s">
        <v>17</v>
      </c>
      <c r="AD1" s="20" t="s">
        <v>18</v>
      </c>
      <c r="AE1" s="20" t="s">
        <v>19</v>
      </c>
      <c r="AF1" s="20" t="s">
        <v>20</v>
      </c>
      <c r="AG1" s="20" t="s">
        <v>21</v>
      </c>
      <c r="AH1" s="20" t="s">
        <v>22</v>
      </c>
      <c r="AI1" s="20" t="s">
        <v>23</v>
      </c>
      <c r="AJ1" s="20" t="s">
        <v>24</v>
      </c>
      <c r="AK1" s="20" t="s">
        <v>25</v>
      </c>
      <c r="AL1" s="20" t="s">
        <v>26</v>
      </c>
      <c r="AM1" s="20" t="s">
        <v>27</v>
      </c>
      <c r="AN1" s="20" t="s">
        <v>28</v>
      </c>
      <c r="AO1" s="20" t="s">
        <v>29</v>
      </c>
      <c r="AP1" s="20" t="s">
        <v>30</v>
      </c>
      <c r="AQ1" s="20" t="s">
        <v>31</v>
      </c>
      <c r="AR1" s="20" t="s">
        <v>32</v>
      </c>
      <c r="AS1" s="20" t="s">
        <v>33</v>
      </c>
      <c r="AT1" s="20" t="s">
        <v>34</v>
      </c>
      <c r="AU1" s="20" t="s">
        <v>35</v>
      </c>
      <c r="AV1" s="20" t="s">
        <v>36</v>
      </c>
      <c r="AW1" s="20" t="s">
        <v>37</v>
      </c>
      <c r="AX1" s="20" t="s">
        <v>38</v>
      </c>
      <c r="AY1" s="20" t="s">
        <v>100</v>
      </c>
      <c r="AZ1" s="20" t="s">
        <v>101</v>
      </c>
      <c r="BA1" s="20" t="s">
        <v>102</v>
      </c>
      <c r="BB1" s="20" t="s">
        <v>103</v>
      </c>
      <c r="BC1" s="20" t="s">
        <v>104</v>
      </c>
      <c r="BD1" s="20" t="s">
        <v>105</v>
      </c>
      <c r="BE1" s="20" t="s">
        <v>106</v>
      </c>
      <c r="BF1" s="20" t="s">
        <v>115</v>
      </c>
      <c r="BG1" s="20" t="s">
        <v>107</v>
      </c>
      <c r="BH1" s="20" t="s">
        <v>108</v>
      </c>
      <c r="BI1" s="20" t="s">
        <v>109</v>
      </c>
      <c r="BJ1" s="20" t="s">
        <v>827</v>
      </c>
      <c r="BK1" s="20" t="s">
        <v>110</v>
      </c>
      <c r="BL1" s="20" t="s">
        <v>111</v>
      </c>
      <c r="BM1" s="20" t="s">
        <v>112</v>
      </c>
      <c r="BN1" s="20" t="s">
        <v>113</v>
      </c>
      <c r="BO1" s="20" t="s">
        <v>114</v>
      </c>
      <c r="BP1" s="20" t="s">
        <v>116</v>
      </c>
      <c r="BQ1" s="20" t="s">
        <v>117</v>
      </c>
      <c r="BR1" s="20" t="s">
        <v>118</v>
      </c>
      <c r="BS1" s="20" t="s">
        <v>119</v>
      </c>
      <c r="BT1" s="20" t="s">
        <v>120</v>
      </c>
      <c r="BU1" s="20" t="s">
        <v>121</v>
      </c>
      <c r="BV1" s="20" t="s">
        <v>129</v>
      </c>
      <c r="BW1" s="20" t="s">
        <v>122</v>
      </c>
      <c r="BX1" s="20" t="s">
        <v>123</v>
      </c>
      <c r="BY1" s="20" t="s">
        <v>124</v>
      </c>
      <c r="BZ1" s="20" t="s">
        <v>125</v>
      </c>
      <c r="CA1" s="20" t="s">
        <v>126</v>
      </c>
      <c r="CB1" s="20" t="s">
        <v>127</v>
      </c>
      <c r="CC1" s="20" t="s">
        <v>128</v>
      </c>
      <c r="CD1" s="20" t="s">
        <v>113</v>
      </c>
      <c r="CE1" s="20" t="s">
        <v>114</v>
      </c>
      <c r="CF1" s="20" t="s">
        <v>811</v>
      </c>
      <c r="CG1" s="20" t="s">
        <v>812</v>
      </c>
      <c r="CH1" s="20" t="s">
        <v>813</v>
      </c>
      <c r="CI1" s="20" t="s">
        <v>814</v>
      </c>
      <c r="CJ1" s="20" t="s">
        <v>815</v>
      </c>
      <c r="CK1" s="20" t="s">
        <v>816</v>
      </c>
      <c r="CL1" s="20" t="s">
        <v>817</v>
      </c>
      <c r="CM1" s="20" t="s">
        <v>818</v>
      </c>
      <c r="CN1" s="20" t="s">
        <v>819</v>
      </c>
      <c r="CO1" s="20" t="s">
        <v>820</v>
      </c>
      <c r="CP1" s="20" t="s">
        <v>826</v>
      </c>
      <c r="CQ1" s="20" t="s">
        <v>821</v>
      </c>
      <c r="CR1" s="20" t="s">
        <v>822</v>
      </c>
      <c r="CS1" s="20" t="s">
        <v>823</v>
      </c>
      <c r="CT1" s="20" t="s">
        <v>824</v>
      </c>
      <c r="CU1" s="20" t="s">
        <v>825</v>
      </c>
      <c r="CV1" s="20" t="s">
        <v>135</v>
      </c>
      <c r="CW1" s="20" t="s">
        <v>134</v>
      </c>
      <c r="CX1" s="20" t="s">
        <v>133</v>
      </c>
      <c r="CY1" s="20" t="s">
        <v>132</v>
      </c>
      <c r="CZ1" s="20" t="s">
        <v>131</v>
      </c>
      <c r="DA1" s="20" t="s">
        <v>130</v>
      </c>
      <c r="DB1" s="20" t="s">
        <v>683</v>
      </c>
      <c r="DC1" s="20" t="s">
        <v>684</v>
      </c>
      <c r="DD1" s="20" t="s">
        <v>685</v>
      </c>
      <c r="DE1" s="20" t="s">
        <v>686</v>
      </c>
      <c r="DF1" s="20" t="s">
        <v>687</v>
      </c>
      <c r="DG1" s="20" t="s">
        <v>688</v>
      </c>
      <c r="DH1" s="20" t="s">
        <v>689</v>
      </c>
      <c r="DI1" s="20" t="s">
        <v>690</v>
      </c>
      <c r="DJ1" s="20" t="s">
        <v>691</v>
      </c>
      <c r="DK1" s="20" t="s">
        <v>692</v>
      </c>
      <c r="DL1" s="20" t="s">
        <v>693</v>
      </c>
      <c r="DM1" s="20" t="s">
        <v>694</v>
      </c>
      <c r="DN1" s="20" t="s">
        <v>695</v>
      </c>
      <c r="DO1" s="20" t="s">
        <v>696</v>
      </c>
      <c r="DP1" s="20" t="s">
        <v>697</v>
      </c>
      <c r="DQ1" s="20" t="s">
        <v>698</v>
      </c>
      <c r="DR1" s="20" t="s">
        <v>699</v>
      </c>
      <c r="DS1" s="20" t="s">
        <v>303</v>
      </c>
      <c r="DT1" s="20" t="s">
        <v>307</v>
      </c>
      <c r="DU1" s="20" t="s">
        <v>304</v>
      </c>
      <c r="DV1" s="20" t="s">
        <v>305</v>
      </c>
      <c r="DW1" s="20" t="s">
        <v>306</v>
      </c>
      <c r="DX1" s="20" t="s">
        <v>485</v>
      </c>
      <c r="DY1" s="20" t="s">
        <v>486</v>
      </c>
      <c r="DZ1" s="20" t="s">
        <v>612</v>
      </c>
      <c r="EA1" s="20" t="s">
        <v>613</v>
      </c>
      <c r="EB1" s="20" t="s">
        <v>672</v>
      </c>
      <c r="EC1" s="20" t="s">
        <v>673</v>
      </c>
      <c r="ED1" s="20" t="s">
        <v>674</v>
      </c>
      <c r="EE1" s="20" t="s">
        <v>675</v>
      </c>
      <c r="EF1" s="20" t="s">
        <v>676</v>
      </c>
      <c r="EG1" s="20" t="s">
        <v>677</v>
      </c>
      <c r="EH1" s="20" t="s">
        <v>678</v>
      </c>
      <c r="EI1" s="20" t="s">
        <v>679</v>
      </c>
      <c r="EJ1" s="20" t="s">
        <v>680</v>
      </c>
      <c r="EK1" s="20" t="s">
        <v>681</v>
      </c>
      <c r="EL1" s="20" t="s">
        <v>682</v>
      </c>
      <c r="EM1" s="20" t="s">
        <v>604</v>
      </c>
      <c r="EN1" s="20" t="s">
        <v>605</v>
      </c>
      <c r="EO1" s="20" t="s">
        <v>606</v>
      </c>
      <c r="EP1" s="20" t="s">
        <v>607</v>
      </c>
      <c r="EQ1" s="20" t="s">
        <v>608</v>
      </c>
      <c r="ER1" s="20" t="s">
        <v>609</v>
      </c>
      <c r="ES1" s="20" t="s">
        <v>610</v>
      </c>
      <c r="ET1" s="20" t="s">
        <v>611</v>
      </c>
      <c r="EU1" s="20" t="s">
        <v>710</v>
      </c>
      <c r="EV1" s="20" t="s">
        <v>711</v>
      </c>
      <c r="EW1" s="20" t="s">
        <v>700</v>
      </c>
      <c r="EX1" s="20" t="s">
        <v>701</v>
      </c>
      <c r="EY1" s="20" t="s">
        <v>702</v>
      </c>
      <c r="EZ1" s="20" t="s">
        <v>836</v>
      </c>
      <c r="FA1" s="20" t="s">
        <v>703</v>
      </c>
      <c r="FB1" s="20" t="s">
        <v>704</v>
      </c>
      <c r="FC1" s="20" t="s">
        <v>705</v>
      </c>
      <c r="FD1" s="20" t="s">
        <v>706</v>
      </c>
      <c r="FE1" s="20" t="s">
        <v>707</v>
      </c>
      <c r="FF1" s="20" t="s">
        <v>708</v>
      </c>
      <c r="FG1" s="20" t="s">
        <v>709</v>
      </c>
      <c r="FH1" s="20" t="s">
        <v>738</v>
      </c>
      <c r="FI1" s="20" t="s">
        <v>737</v>
      </c>
      <c r="FJ1" s="20" t="s">
        <v>714</v>
      </c>
      <c r="FK1" s="20" t="s">
        <v>715</v>
      </c>
      <c r="FL1" s="20" t="s">
        <v>739</v>
      </c>
      <c r="FM1" s="20" t="s">
        <v>712</v>
      </c>
      <c r="FN1" s="20" t="s">
        <v>716</v>
      </c>
      <c r="FO1" s="20" t="s">
        <v>717</v>
      </c>
      <c r="FP1" s="20" t="s">
        <v>740</v>
      </c>
      <c r="FQ1" s="20" t="s">
        <v>741</v>
      </c>
      <c r="FR1" s="20" t="s">
        <v>718</v>
      </c>
      <c r="FS1" s="20" t="s">
        <v>742</v>
      </c>
      <c r="FT1" s="20" t="s">
        <v>743</v>
      </c>
      <c r="FU1" s="20" t="s">
        <v>719</v>
      </c>
      <c r="FV1" s="20" t="s">
        <v>720</v>
      </c>
      <c r="FW1" s="20" t="s">
        <v>721</v>
      </c>
      <c r="FX1" s="20" t="s">
        <v>722</v>
      </c>
      <c r="FY1" s="20" t="s">
        <v>723</v>
      </c>
      <c r="FZ1" s="20" t="s">
        <v>724</v>
      </c>
      <c r="GA1" s="20" t="s">
        <v>725</v>
      </c>
      <c r="GB1" s="20" t="s">
        <v>726</v>
      </c>
      <c r="GC1" s="20" t="s">
        <v>727</v>
      </c>
      <c r="GD1" s="20" t="s">
        <v>713</v>
      </c>
      <c r="GE1" s="20" t="s">
        <v>728</v>
      </c>
      <c r="GF1" s="20" t="s">
        <v>729</v>
      </c>
      <c r="GG1" s="20" t="s">
        <v>730</v>
      </c>
      <c r="GH1" s="20" t="s">
        <v>731</v>
      </c>
      <c r="GI1" s="20" t="s">
        <v>732</v>
      </c>
      <c r="GJ1" s="20" t="s">
        <v>733</v>
      </c>
      <c r="GK1" s="20" t="s">
        <v>734</v>
      </c>
      <c r="GL1" s="20" t="s">
        <v>735</v>
      </c>
      <c r="GM1" s="20" t="s">
        <v>736</v>
      </c>
      <c r="GN1" s="20" t="s">
        <v>809</v>
      </c>
      <c r="GO1" s="20" t="s">
        <v>810</v>
      </c>
      <c r="GP1" s="20" t="s">
        <v>751</v>
      </c>
      <c r="GQ1" s="20" t="s">
        <v>752</v>
      </c>
      <c r="GR1" s="20" t="s">
        <v>753</v>
      </c>
      <c r="GS1" s="20" t="s">
        <v>754</v>
      </c>
      <c r="GT1" s="20" t="s">
        <v>744</v>
      </c>
      <c r="GU1" s="20" t="s">
        <v>745</v>
      </c>
      <c r="GV1" s="20" t="s">
        <v>746</v>
      </c>
      <c r="GW1" s="20" t="s">
        <v>747</v>
      </c>
      <c r="GX1" s="20" t="s">
        <v>748</v>
      </c>
      <c r="GY1" s="20" t="s">
        <v>749</v>
      </c>
      <c r="GZ1" s="20" t="s">
        <v>750</v>
      </c>
      <c r="HA1" s="20" t="s">
        <v>755</v>
      </c>
      <c r="HB1" s="20" t="s">
        <v>766</v>
      </c>
      <c r="HC1" s="20" t="s">
        <v>767</v>
      </c>
      <c r="HD1" s="20" t="s">
        <v>768</v>
      </c>
      <c r="HE1" s="20" t="s">
        <v>769</v>
      </c>
      <c r="HF1" s="20" t="s">
        <v>837</v>
      </c>
      <c r="HG1" s="20" t="s">
        <v>776</v>
      </c>
      <c r="HH1" s="20" t="s">
        <v>777</v>
      </c>
      <c r="HI1" s="20" t="s">
        <v>828</v>
      </c>
      <c r="HJ1" s="20" t="s">
        <v>838</v>
      </c>
      <c r="HK1" s="20" t="s">
        <v>839</v>
      </c>
      <c r="HL1" s="20" t="s">
        <v>764</v>
      </c>
      <c r="HM1" s="20" t="s">
        <v>765</v>
      </c>
      <c r="HN1" s="20" t="s">
        <v>771</v>
      </c>
      <c r="HO1" s="20" t="s">
        <v>772</v>
      </c>
      <c r="HP1" s="20" t="s">
        <v>793</v>
      </c>
      <c r="HQ1" s="20" t="s">
        <v>794</v>
      </c>
      <c r="HR1" s="20" t="s">
        <v>795</v>
      </c>
      <c r="HS1" s="20" t="s">
        <v>796</v>
      </c>
      <c r="HT1" s="20" t="s">
        <v>797</v>
      </c>
      <c r="HU1" s="20" t="s">
        <v>798</v>
      </c>
      <c r="HV1" s="20" t="s">
        <v>799</v>
      </c>
      <c r="HW1" s="20" t="s">
        <v>800</v>
      </c>
      <c r="HX1" s="20" t="s">
        <v>801</v>
      </c>
      <c r="HY1" s="20" t="s">
        <v>802</v>
      </c>
      <c r="HZ1" s="20" t="s">
        <v>803</v>
      </c>
      <c r="IA1" s="20" t="s">
        <v>804</v>
      </c>
      <c r="IB1" s="20" t="s">
        <v>805</v>
      </c>
      <c r="IC1" s="20" t="s">
        <v>806</v>
      </c>
      <c r="ID1" s="20" t="s">
        <v>807</v>
      </c>
      <c r="IE1" s="20" t="s">
        <v>778</v>
      </c>
      <c r="IF1" s="20" t="s">
        <v>779</v>
      </c>
      <c r="IG1" s="20" t="s">
        <v>780</v>
      </c>
      <c r="IH1" s="20" t="s">
        <v>781</v>
      </c>
      <c r="II1" s="20" t="s">
        <v>782</v>
      </c>
      <c r="IJ1" s="20" t="s">
        <v>791</v>
      </c>
      <c r="IK1" s="20" t="s">
        <v>790</v>
      </c>
      <c r="IL1" s="20" t="s">
        <v>783</v>
      </c>
      <c r="IM1" s="20" t="s">
        <v>792</v>
      </c>
      <c r="IN1" s="20" t="s">
        <v>784</v>
      </c>
      <c r="IO1" s="20" t="s">
        <v>785</v>
      </c>
      <c r="IP1" s="20" t="s">
        <v>786</v>
      </c>
      <c r="IQ1" s="20" t="s">
        <v>787</v>
      </c>
      <c r="IR1" s="20" t="s">
        <v>788</v>
      </c>
      <c r="IS1" s="20" t="s">
        <v>789</v>
      </c>
      <c r="IT1" s="20" t="s">
        <v>808</v>
      </c>
      <c r="IU1" s="20" t="s">
        <v>775</v>
      </c>
      <c r="IV1" s="20" t="s">
        <v>773</v>
      </c>
      <c r="IW1" s="20" t="s">
        <v>774</v>
      </c>
      <c r="IX1" s="20" t="s">
        <v>309</v>
      </c>
      <c r="IY1" s="20" t="s">
        <v>310</v>
      </c>
      <c r="IZ1" s="20" t="s">
        <v>311</v>
      </c>
      <c r="JA1" s="20" t="s">
        <v>312</v>
      </c>
      <c r="JB1" s="20" t="s">
        <v>313</v>
      </c>
      <c r="JC1" s="20" t="s">
        <v>314</v>
      </c>
      <c r="JD1" s="20" t="s">
        <v>315</v>
      </c>
      <c r="JE1" s="20" t="s">
        <v>316</v>
      </c>
      <c r="JF1" s="20" t="s">
        <v>317</v>
      </c>
      <c r="JG1" s="20" t="s">
        <v>318</v>
      </c>
      <c r="JH1" s="20" t="s">
        <v>319</v>
      </c>
      <c r="JI1" s="20" t="s">
        <v>320</v>
      </c>
      <c r="JJ1" s="20" t="s">
        <v>321</v>
      </c>
      <c r="JK1" s="20" t="s">
        <v>322</v>
      </c>
      <c r="JL1" s="20" t="s">
        <v>323</v>
      </c>
      <c r="JM1" s="20" t="s">
        <v>324</v>
      </c>
      <c r="JN1" s="20" t="s">
        <v>325</v>
      </c>
      <c r="JO1" s="20" t="s">
        <v>326</v>
      </c>
      <c r="JP1" s="20" t="s">
        <v>327</v>
      </c>
      <c r="JQ1" s="20" t="s">
        <v>328</v>
      </c>
      <c r="JR1" s="20" t="s">
        <v>329</v>
      </c>
      <c r="JS1" s="20" t="s">
        <v>330</v>
      </c>
      <c r="JT1" s="20" t="s">
        <v>331</v>
      </c>
      <c r="JU1" s="20" t="s">
        <v>332</v>
      </c>
      <c r="JV1" s="20" t="s">
        <v>333</v>
      </c>
      <c r="JW1" s="20" t="s">
        <v>334</v>
      </c>
      <c r="JX1" s="20" t="s">
        <v>335</v>
      </c>
      <c r="JY1" s="20" t="s">
        <v>336</v>
      </c>
      <c r="JZ1" s="20" t="s">
        <v>337</v>
      </c>
      <c r="KA1" s="20" t="s">
        <v>338</v>
      </c>
      <c r="KB1" s="20" t="s">
        <v>339</v>
      </c>
      <c r="KC1" s="20" t="s">
        <v>340</v>
      </c>
      <c r="KD1" s="20" t="s">
        <v>341</v>
      </c>
      <c r="KE1" s="20" t="s">
        <v>342</v>
      </c>
      <c r="KF1" s="20" t="s">
        <v>343</v>
      </c>
      <c r="KG1" s="20" t="s">
        <v>344</v>
      </c>
      <c r="KH1" s="20" t="s">
        <v>345</v>
      </c>
      <c r="KI1" s="20" t="s">
        <v>346</v>
      </c>
      <c r="KJ1" s="20" t="s">
        <v>347</v>
      </c>
      <c r="KK1" s="20" t="s">
        <v>348</v>
      </c>
      <c r="KL1" s="20" t="s">
        <v>349</v>
      </c>
      <c r="KM1" s="20" t="s">
        <v>350</v>
      </c>
      <c r="KN1" s="20" t="s">
        <v>137</v>
      </c>
      <c r="KO1" s="20" t="s">
        <v>144</v>
      </c>
      <c r="KP1" s="20" t="s">
        <v>145</v>
      </c>
      <c r="KQ1" s="20" t="s">
        <v>146</v>
      </c>
      <c r="KR1" s="20" t="s">
        <v>147</v>
      </c>
      <c r="KS1" s="20" t="s">
        <v>148</v>
      </c>
      <c r="KT1" s="20" t="s">
        <v>149</v>
      </c>
      <c r="KU1" s="20" t="s">
        <v>150</v>
      </c>
      <c r="KV1" s="20" t="s">
        <v>151</v>
      </c>
      <c r="KW1" s="20" t="s">
        <v>152</v>
      </c>
      <c r="KX1" s="20" t="s">
        <v>153</v>
      </c>
      <c r="KY1" s="20" t="s">
        <v>154</v>
      </c>
      <c r="KZ1" s="20" t="s">
        <v>155</v>
      </c>
      <c r="LA1" s="20" t="s">
        <v>156</v>
      </c>
      <c r="LB1" s="20" t="s">
        <v>157</v>
      </c>
      <c r="LC1" s="20" t="s">
        <v>158</v>
      </c>
      <c r="LD1" s="20" t="s">
        <v>159</v>
      </c>
      <c r="LE1" s="20" t="s">
        <v>160</v>
      </c>
      <c r="LF1" s="20" t="s">
        <v>161</v>
      </c>
      <c r="LG1" s="20" t="s">
        <v>162</v>
      </c>
      <c r="LH1" s="20" t="s">
        <v>163</v>
      </c>
      <c r="LI1" s="20" t="s">
        <v>164</v>
      </c>
      <c r="LJ1" s="20" t="s">
        <v>165</v>
      </c>
      <c r="LK1" s="20" t="s">
        <v>166</v>
      </c>
      <c r="LL1" s="20" t="s">
        <v>167</v>
      </c>
      <c r="LM1" s="20" t="s">
        <v>763</v>
      </c>
      <c r="LN1" s="20" t="s">
        <v>168</v>
      </c>
      <c r="LO1" s="20" t="s">
        <v>169</v>
      </c>
      <c r="LP1" s="20" t="s">
        <v>170</v>
      </c>
      <c r="LQ1" s="20" t="s">
        <v>171</v>
      </c>
      <c r="LR1" s="20" t="s">
        <v>172</v>
      </c>
      <c r="LS1" s="20" t="s">
        <v>173</v>
      </c>
      <c r="LT1" s="20" t="s">
        <v>174</v>
      </c>
      <c r="LU1" s="20" t="s">
        <v>175</v>
      </c>
      <c r="LV1" s="20" t="s">
        <v>176</v>
      </c>
      <c r="LW1" s="20" t="s">
        <v>177</v>
      </c>
      <c r="LX1" s="20" t="s">
        <v>178</v>
      </c>
      <c r="LY1" s="20" t="s">
        <v>179</v>
      </c>
      <c r="LZ1" s="20" t="s">
        <v>180</v>
      </c>
      <c r="MA1" s="20" t="s">
        <v>181</v>
      </c>
      <c r="MB1" s="20" t="s">
        <v>182</v>
      </c>
      <c r="MC1" s="20" t="s">
        <v>183</v>
      </c>
      <c r="MD1" s="20" t="s">
        <v>184</v>
      </c>
      <c r="ME1" s="20" t="s">
        <v>185</v>
      </c>
      <c r="MF1" s="20" t="s">
        <v>186</v>
      </c>
      <c r="MG1" s="20" t="s">
        <v>187</v>
      </c>
      <c r="MH1" s="20" t="s">
        <v>188</v>
      </c>
      <c r="MI1" s="20" t="s">
        <v>189</v>
      </c>
      <c r="MJ1" s="20" t="s">
        <v>190</v>
      </c>
      <c r="MK1" s="20" t="s">
        <v>191</v>
      </c>
      <c r="ML1" s="20" t="s">
        <v>143</v>
      </c>
      <c r="MM1" s="20" t="s">
        <v>142</v>
      </c>
      <c r="MN1" s="20" t="s">
        <v>141</v>
      </c>
      <c r="MO1" s="20" t="s">
        <v>140</v>
      </c>
      <c r="MP1" s="20" t="s">
        <v>139</v>
      </c>
      <c r="MQ1" s="20" t="s">
        <v>138</v>
      </c>
      <c r="MR1" s="20" t="s">
        <v>762</v>
      </c>
      <c r="MS1" s="20" t="s">
        <v>193</v>
      </c>
      <c r="MT1" s="20" t="s">
        <v>194</v>
      </c>
      <c r="MU1" s="20" t="s">
        <v>195</v>
      </c>
      <c r="MV1" s="20" t="s">
        <v>196</v>
      </c>
      <c r="MW1" s="20" t="s">
        <v>197</v>
      </c>
      <c r="MX1" s="20" t="s">
        <v>198</v>
      </c>
      <c r="MY1" s="20" t="s">
        <v>199</v>
      </c>
      <c r="MZ1" s="20" t="s">
        <v>200</v>
      </c>
      <c r="NA1" s="20" t="s">
        <v>201</v>
      </c>
      <c r="NB1" s="20" t="s">
        <v>202</v>
      </c>
      <c r="NC1" s="20" t="s">
        <v>203</v>
      </c>
      <c r="ND1" s="20" t="s">
        <v>204</v>
      </c>
      <c r="NE1" s="20" t="s">
        <v>205</v>
      </c>
      <c r="NF1" s="20" t="s">
        <v>206</v>
      </c>
      <c r="NG1" s="20" t="s">
        <v>207</v>
      </c>
      <c r="NH1" s="20" t="s">
        <v>208</v>
      </c>
      <c r="NI1" s="20" t="s">
        <v>209</v>
      </c>
      <c r="NJ1" s="20" t="s">
        <v>210</v>
      </c>
      <c r="NK1" s="20" t="s">
        <v>211</v>
      </c>
      <c r="NL1" s="20" t="s">
        <v>212</v>
      </c>
      <c r="NM1" s="20" t="s">
        <v>213</v>
      </c>
      <c r="NN1" s="20" t="s">
        <v>214</v>
      </c>
      <c r="NO1" s="20" t="s">
        <v>215</v>
      </c>
      <c r="NP1" s="20" t="s">
        <v>218</v>
      </c>
      <c r="NQ1" s="20" t="s">
        <v>216</v>
      </c>
      <c r="NR1" s="20" t="s">
        <v>762</v>
      </c>
      <c r="NS1" s="20" t="s">
        <v>217</v>
      </c>
      <c r="NT1" s="20" t="s">
        <v>219</v>
      </c>
      <c r="NU1" s="20" t="s">
        <v>220</v>
      </c>
      <c r="NV1" s="20" t="s">
        <v>221</v>
      </c>
      <c r="NW1" s="20" t="s">
        <v>222</v>
      </c>
      <c r="NX1" s="20" t="s">
        <v>223</v>
      </c>
      <c r="NY1" s="20" t="s">
        <v>224</v>
      </c>
      <c r="NZ1" s="20" t="s">
        <v>225</v>
      </c>
      <c r="OA1" s="20" t="s">
        <v>226</v>
      </c>
      <c r="OB1" s="20" t="s">
        <v>227</v>
      </c>
      <c r="OC1" s="20" t="s">
        <v>228</v>
      </c>
      <c r="OD1" s="20" t="s">
        <v>229</v>
      </c>
      <c r="OE1" s="20" t="s">
        <v>230</v>
      </c>
      <c r="OF1" s="20" t="s">
        <v>231</v>
      </c>
      <c r="OG1" s="20" t="s">
        <v>232</v>
      </c>
      <c r="OH1" s="20" t="s">
        <v>233</v>
      </c>
      <c r="OI1" s="20" t="s">
        <v>234</v>
      </c>
      <c r="OJ1" s="20" t="s">
        <v>235</v>
      </c>
      <c r="OK1" s="20" t="s">
        <v>236</v>
      </c>
      <c r="OL1" s="20" t="s">
        <v>237</v>
      </c>
      <c r="OM1" s="20" t="s">
        <v>238</v>
      </c>
      <c r="ON1" s="20" t="s">
        <v>239</v>
      </c>
      <c r="OO1" s="20" t="s">
        <v>240</v>
      </c>
      <c r="OP1" s="20" t="s">
        <v>241</v>
      </c>
      <c r="OQ1" s="20" t="s">
        <v>242</v>
      </c>
      <c r="OR1" s="20" t="s">
        <v>243</v>
      </c>
      <c r="OS1" s="20" t="s">
        <v>244</v>
      </c>
      <c r="OT1" s="20" t="s">
        <v>245</v>
      </c>
      <c r="OU1" s="20" t="s">
        <v>246</v>
      </c>
      <c r="OV1" s="20" t="s">
        <v>247</v>
      </c>
      <c r="OW1" s="20" t="s">
        <v>248</v>
      </c>
      <c r="OX1" s="20" t="s">
        <v>250</v>
      </c>
      <c r="OY1" s="20" t="s">
        <v>251</v>
      </c>
      <c r="OZ1" s="20" t="s">
        <v>252</v>
      </c>
      <c r="PA1" s="20" t="s">
        <v>253</v>
      </c>
      <c r="PB1" s="20" t="s">
        <v>254</v>
      </c>
      <c r="PC1" s="20" t="s">
        <v>255</v>
      </c>
      <c r="PD1" s="20" t="s">
        <v>256</v>
      </c>
      <c r="PE1" s="20" t="s">
        <v>257</v>
      </c>
      <c r="PF1" s="20" t="s">
        <v>258</v>
      </c>
      <c r="PG1" s="20" t="s">
        <v>259</v>
      </c>
      <c r="PH1" s="20" t="s">
        <v>260</v>
      </c>
      <c r="PI1" s="20" t="s">
        <v>261</v>
      </c>
      <c r="PJ1" s="20" t="s">
        <v>262</v>
      </c>
      <c r="PK1" s="20" t="s">
        <v>263</v>
      </c>
      <c r="PL1" s="20" t="s">
        <v>264</v>
      </c>
      <c r="PM1" s="20" t="s">
        <v>265</v>
      </c>
      <c r="PN1" s="20" t="s">
        <v>266</v>
      </c>
      <c r="PO1" s="20" t="s">
        <v>267</v>
      </c>
      <c r="PP1" s="20" t="s">
        <v>268</v>
      </c>
      <c r="PQ1" s="20" t="s">
        <v>269</v>
      </c>
      <c r="PR1" s="20" t="s">
        <v>270</v>
      </c>
      <c r="PS1" s="20" t="s">
        <v>271</v>
      </c>
      <c r="PT1" s="20" t="s">
        <v>272</v>
      </c>
      <c r="PU1" s="20" t="s">
        <v>273</v>
      </c>
      <c r="PV1" s="20" t="s">
        <v>308</v>
      </c>
      <c r="PW1" s="20" t="s">
        <v>367</v>
      </c>
      <c r="PX1" s="20" t="s">
        <v>368</v>
      </c>
      <c r="PY1" s="20" t="s">
        <v>841</v>
      </c>
      <c r="PZ1" s="20" t="s">
        <v>761</v>
      </c>
      <c r="QA1" s="20" t="s">
        <v>274</v>
      </c>
      <c r="QB1" s="20" t="s">
        <v>275</v>
      </c>
      <c r="QC1" s="20" t="s">
        <v>276</v>
      </c>
      <c r="QD1" s="20" t="s">
        <v>277</v>
      </c>
      <c r="QE1" s="20" t="s">
        <v>278</v>
      </c>
      <c r="QF1" s="20" t="s">
        <v>279</v>
      </c>
      <c r="QG1" s="20" t="s">
        <v>840</v>
      </c>
      <c r="QH1" s="20" t="s">
        <v>280</v>
      </c>
      <c r="QI1" s="20" t="s">
        <v>281</v>
      </c>
      <c r="QJ1" s="20" t="s">
        <v>282</v>
      </c>
      <c r="QK1" s="20" t="s">
        <v>283</v>
      </c>
      <c r="QL1" s="20" t="s">
        <v>284</v>
      </c>
      <c r="QM1" s="20" t="s">
        <v>285</v>
      </c>
      <c r="QN1" s="20" t="s">
        <v>286</v>
      </c>
      <c r="QO1" s="20" t="s">
        <v>287</v>
      </c>
      <c r="QP1" s="20" t="s">
        <v>288</v>
      </c>
      <c r="QQ1" s="20" t="s">
        <v>289</v>
      </c>
      <c r="QR1" s="20" t="s">
        <v>290</v>
      </c>
      <c r="QS1" s="20" t="s">
        <v>291</v>
      </c>
      <c r="QT1" s="20" t="s">
        <v>292</v>
      </c>
      <c r="QU1" s="20" t="s">
        <v>293</v>
      </c>
      <c r="QV1" s="20" t="s">
        <v>294</v>
      </c>
      <c r="QW1" s="20" t="s">
        <v>295</v>
      </c>
      <c r="QX1" s="20" t="s">
        <v>296</v>
      </c>
      <c r="QY1" s="20" t="s">
        <v>297</v>
      </c>
      <c r="QZ1" s="20" t="s">
        <v>298</v>
      </c>
      <c r="RA1" s="20" t="s">
        <v>299</v>
      </c>
      <c r="RB1" s="20" t="s">
        <v>300</v>
      </c>
      <c r="RC1" s="20" t="s">
        <v>301</v>
      </c>
      <c r="RD1" s="20" t="s">
        <v>302</v>
      </c>
      <c r="RE1" s="20" t="s">
        <v>249</v>
      </c>
      <c r="RF1" s="20" t="s">
        <v>363</v>
      </c>
      <c r="RG1" s="20" t="s">
        <v>364</v>
      </c>
      <c r="RH1" s="20" t="s">
        <v>365</v>
      </c>
      <c r="RI1" s="20" t="s">
        <v>371</v>
      </c>
      <c r="RJ1" s="20" t="s">
        <v>372</v>
      </c>
      <c r="RK1" s="20" t="s">
        <v>373</v>
      </c>
      <c r="RL1" s="20" t="s">
        <v>374</v>
      </c>
      <c r="RM1" s="20" t="s">
        <v>375</v>
      </c>
      <c r="RN1" s="20" t="s">
        <v>376</v>
      </c>
      <c r="RO1" s="20" t="s">
        <v>377</v>
      </c>
      <c r="RP1" s="20" t="s">
        <v>378</v>
      </c>
      <c r="RQ1" s="20" t="s">
        <v>379</v>
      </c>
      <c r="RR1" s="20" t="s">
        <v>380</v>
      </c>
      <c r="RS1" s="20" t="s">
        <v>381</v>
      </c>
      <c r="RT1" s="20" t="s">
        <v>382</v>
      </c>
      <c r="RU1" s="20" t="s">
        <v>383</v>
      </c>
      <c r="RV1" s="20" t="s">
        <v>384</v>
      </c>
      <c r="RW1" s="20" t="s">
        <v>385</v>
      </c>
      <c r="RX1" s="20" t="s">
        <v>386</v>
      </c>
      <c r="RY1" s="20" t="s">
        <v>387</v>
      </c>
      <c r="RZ1" s="20" t="s">
        <v>388</v>
      </c>
      <c r="SA1" s="20" t="s">
        <v>389</v>
      </c>
      <c r="SB1" s="20" t="s">
        <v>390</v>
      </c>
      <c r="SC1" s="20" t="s">
        <v>391</v>
      </c>
      <c r="SD1" s="20" t="s">
        <v>392</v>
      </c>
      <c r="SE1" s="20" t="s">
        <v>366</v>
      </c>
      <c r="SF1" s="20" t="s">
        <v>369</v>
      </c>
      <c r="SG1" s="20" t="s">
        <v>370</v>
      </c>
      <c r="SH1" s="20" t="s">
        <v>760</v>
      </c>
      <c r="SI1" s="20" t="s">
        <v>393</v>
      </c>
      <c r="SJ1" s="20" t="s">
        <v>394</v>
      </c>
      <c r="SK1" s="20" t="s">
        <v>395</v>
      </c>
      <c r="SL1" s="20" t="s">
        <v>396</v>
      </c>
      <c r="SM1" s="20" t="s">
        <v>397</v>
      </c>
      <c r="SN1" s="20" t="s">
        <v>398</v>
      </c>
      <c r="SO1" s="20" t="s">
        <v>399</v>
      </c>
      <c r="SP1" s="20" t="s">
        <v>400</v>
      </c>
      <c r="SQ1" s="20" t="s">
        <v>401</v>
      </c>
      <c r="SR1" s="20" t="s">
        <v>402</v>
      </c>
      <c r="SS1" s="20" t="s">
        <v>403</v>
      </c>
      <c r="ST1" s="20" t="s">
        <v>404</v>
      </c>
      <c r="SU1" s="20" t="s">
        <v>405</v>
      </c>
      <c r="SV1" s="20" t="s">
        <v>406</v>
      </c>
      <c r="SW1" s="20" t="s">
        <v>407</v>
      </c>
      <c r="SX1" s="20" t="s">
        <v>408</v>
      </c>
      <c r="SY1" s="20" t="s">
        <v>409</v>
      </c>
      <c r="SZ1" s="20" t="s">
        <v>410</v>
      </c>
      <c r="TA1" s="20" t="s">
        <v>411</v>
      </c>
      <c r="TB1" s="20" t="s">
        <v>412</v>
      </c>
      <c r="TC1" s="20" t="s">
        <v>413</v>
      </c>
      <c r="TD1" s="20" t="s">
        <v>414</v>
      </c>
      <c r="TE1" s="20" t="s">
        <v>415</v>
      </c>
      <c r="TF1" s="20" t="s">
        <v>416</v>
      </c>
      <c r="TG1" s="20" t="s">
        <v>417</v>
      </c>
      <c r="TH1" s="20" t="s">
        <v>418</v>
      </c>
      <c r="TI1" s="20" t="s">
        <v>419</v>
      </c>
      <c r="TJ1" s="20" t="s">
        <v>420</v>
      </c>
      <c r="TK1" s="20" t="s">
        <v>421</v>
      </c>
      <c r="TL1" s="20" t="s">
        <v>422</v>
      </c>
      <c r="TM1" s="20" t="s">
        <v>423</v>
      </c>
      <c r="TN1" s="20" t="s">
        <v>480</v>
      </c>
      <c r="TO1" s="20" t="s">
        <v>479</v>
      </c>
      <c r="TP1" s="20" t="s">
        <v>478</v>
      </c>
      <c r="TQ1" s="20" t="s">
        <v>477</v>
      </c>
      <c r="TR1" s="20" t="s">
        <v>476</v>
      </c>
      <c r="TS1" s="20" t="s">
        <v>475</v>
      </c>
      <c r="TT1" s="20" t="s">
        <v>474</v>
      </c>
      <c r="TU1" s="20" t="s">
        <v>473</v>
      </c>
      <c r="TV1" s="20" t="s">
        <v>472</v>
      </c>
      <c r="TW1" s="20" t="s">
        <v>471</v>
      </c>
      <c r="TX1" s="20" t="s">
        <v>470</v>
      </c>
      <c r="TY1" s="20" t="s">
        <v>469</v>
      </c>
      <c r="TZ1" s="20" t="s">
        <v>468</v>
      </c>
      <c r="UA1" s="20" t="s">
        <v>467</v>
      </c>
      <c r="UB1" s="20" t="s">
        <v>466</v>
      </c>
      <c r="UC1" s="20" t="s">
        <v>465</v>
      </c>
      <c r="UD1" s="20" t="s">
        <v>464</v>
      </c>
      <c r="UE1" s="20" t="s">
        <v>463</v>
      </c>
      <c r="UF1" s="20" t="s">
        <v>462</v>
      </c>
      <c r="UG1" s="20" t="s">
        <v>461</v>
      </c>
      <c r="UH1" s="20" t="s">
        <v>460</v>
      </c>
      <c r="UI1" s="20" t="s">
        <v>459</v>
      </c>
      <c r="UJ1" s="20" t="s">
        <v>458</v>
      </c>
      <c r="UK1" s="20" t="s">
        <v>457</v>
      </c>
      <c r="UL1" s="20" t="s">
        <v>424</v>
      </c>
      <c r="UM1" s="20" t="s">
        <v>425</v>
      </c>
      <c r="UN1" s="20" t="s">
        <v>426</v>
      </c>
      <c r="UO1" s="20" t="s">
        <v>842</v>
      </c>
      <c r="UP1" s="20" t="s">
        <v>759</v>
      </c>
      <c r="UQ1" s="20" t="s">
        <v>456</v>
      </c>
      <c r="UR1" s="20" t="s">
        <v>455</v>
      </c>
      <c r="US1" s="20" t="s">
        <v>454</v>
      </c>
      <c r="UT1" s="20" t="s">
        <v>453</v>
      </c>
      <c r="UU1" s="20" t="s">
        <v>452</v>
      </c>
      <c r="UV1" s="20" t="s">
        <v>451</v>
      </c>
      <c r="UW1" s="20" t="s">
        <v>843</v>
      </c>
      <c r="UX1" s="20" t="s">
        <v>450</v>
      </c>
      <c r="UY1" s="20" t="s">
        <v>449</v>
      </c>
      <c r="UZ1" s="20" t="s">
        <v>448</v>
      </c>
      <c r="VA1" s="20" t="s">
        <v>447</v>
      </c>
      <c r="VB1" s="20" t="s">
        <v>446</v>
      </c>
      <c r="VC1" s="20" t="s">
        <v>445</v>
      </c>
      <c r="VD1" s="20" t="s">
        <v>444</v>
      </c>
      <c r="VE1" s="20" t="s">
        <v>443</v>
      </c>
      <c r="VF1" s="20" t="s">
        <v>442</v>
      </c>
      <c r="VG1" s="20" t="s">
        <v>441</v>
      </c>
      <c r="VH1" s="20" t="s">
        <v>440</v>
      </c>
      <c r="VI1" s="20" t="s">
        <v>439</v>
      </c>
      <c r="VJ1" s="20" t="s">
        <v>438</v>
      </c>
      <c r="VK1" s="20" t="s">
        <v>437</v>
      </c>
      <c r="VL1" s="20" t="s">
        <v>436</v>
      </c>
      <c r="VM1" s="20" t="s">
        <v>435</v>
      </c>
      <c r="VN1" s="20" t="s">
        <v>434</v>
      </c>
      <c r="VO1" s="20" t="s">
        <v>433</v>
      </c>
      <c r="VP1" s="20" t="s">
        <v>432</v>
      </c>
      <c r="VQ1" s="20" t="s">
        <v>431</v>
      </c>
      <c r="VR1" s="20" t="s">
        <v>430</v>
      </c>
      <c r="VS1" s="20" t="s">
        <v>429</v>
      </c>
      <c r="VT1" s="20" t="s">
        <v>428</v>
      </c>
      <c r="VU1" s="20" t="s">
        <v>427</v>
      </c>
      <c r="VV1" s="20" t="s">
        <v>481</v>
      </c>
      <c r="VW1" s="20" t="s">
        <v>487</v>
      </c>
      <c r="VX1" s="20" t="s">
        <v>482</v>
      </c>
      <c r="VY1" s="20" t="s">
        <v>483</v>
      </c>
      <c r="VZ1" s="20" t="s">
        <v>484</v>
      </c>
      <c r="WA1" s="20" t="s">
        <v>488</v>
      </c>
      <c r="WB1" s="20" t="s">
        <v>489</v>
      </c>
      <c r="WC1" s="20" t="s">
        <v>490</v>
      </c>
      <c r="WD1" s="20" t="s">
        <v>491</v>
      </c>
      <c r="WE1" s="20" t="s">
        <v>492</v>
      </c>
      <c r="WF1" s="20" t="s">
        <v>493</v>
      </c>
      <c r="WG1" s="20" t="s">
        <v>494</v>
      </c>
      <c r="WH1" s="20" t="s">
        <v>495</v>
      </c>
      <c r="WI1" s="20" t="s">
        <v>496</v>
      </c>
      <c r="WJ1" s="20" t="s">
        <v>497</v>
      </c>
      <c r="WK1" s="20" t="s">
        <v>498</v>
      </c>
      <c r="WL1" s="20" t="s">
        <v>499</v>
      </c>
      <c r="WM1" s="20" t="s">
        <v>500</v>
      </c>
      <c r="WN1" s="20" t="s">
        <v>501</v>
      </c>
      <c r="WO1" s="20" t="s">
        <v>502</v>
      </c>
      <c r="WP1" s="20" t="s">
        <v>503</v>
      </c>
      <c r="WQ1" s="20" t="s">
        <v>504</v>
      </c>
      <c r="WR1" s="20" t="s">
        <v>505</v>
      </c>
      <c r="WS1" s="20" t="s">
        <v>506</v>
      </c>
      <c r="WT1" s="20" t="s">
        <v>507</v>
      </c>
      <c r="WU1" s="20" t="s">
        <v>508</v>
      </c>
      <c r="WV1" s="20" t="s">
        <v>509</v>
      </c>
      <c r="WW1" s="20" t="s">
        <v>510</v>
      </c>
      <c r="WX1" s="20" t="s">
        <v>511</v>
      </c>
      <c r="WY1" s="20" t="s">
        <v>512</v>
      </c>
      <c r="WZ1" s="20" t="s">
        <v>543</v>
      </c>
      <c r="XA1" s="20" t="s">
        <v>544</v>
      </c>
      <c r="XB1" s="20" t="s">
        <v>545</v>
      </c>
      <c r="XC1" s="20" t="s">
        <v>758</v>
      </c>
      <c r="XD1" s="20" t="s">
        <v>513</v>
      </c>
      <c r="XE1" s="20" t="s">
        <v>514</v>
      </c>
      <c r="XF1" s="20" t="s">
        <v>515</v>
      </c>
      <c r="XG1" s="20" t="s">
        <v>516</v>
      </c>
      <c r="XH1" s="20" t="s">
        <v>517</v>
      </c>
      <c r="XI1" s="20" t="s">
        <v>518</v>
      </c>
      <c r="XJ1" s="20" t="s">
        <v>519</v>
      </c>
      <c r="XK1" s="20" t="s">
        <v>520</v>
      </c>
      <c r="XL1" s="20" t="s">
        <v>521</v>
      </c>
      <c r="XM1" s="20" t="s">
        <v>522</v>
      </c>
      <c r="XN1" s="20" t="s">
        <v>523</v>
      </c>
      <c r="XO1" s="20" t="s">
        <v>524</v>
      </c>
      <c r="XP1" s="20" t="s">
        <v>525</v>
      </c>
      <c r="XQ1" s="20" t="s">
        <v>526</v>
      </c>
      <c r="XR1" s="20" t="s">
        <v>527</v>
      </c>
      <c r="XS1" s="20" t="s">
        <v>528</v>
      </c>
      <c r="XT1" s="20" t="s">
        <v>529</v>
      </c>
      <c r="XU1" s="20" t="s">
        <v>530</v>
      </c>
      <c r="XV1" s="20" t="s">
        <v>531</v>
      </c>
      <c r="XW1" s="20" t="s">
        <v>532</v>
      </c>
      <c r="XX1" s="20" t="s">
        <v>533</v>
      </c>
      <c r="XY1" s="20" t="s">
        <v>534</v>
      </c>
      <c r="XZ1" s="20" t="s">
        <v>535</v>
      </c>
      <c r="YA1" s="20" t="s">
        <v>536</v>
      </c>
      <c r="YB1" s="20" t="s">
        <v>537</v>
      </c>
      <c r="YC1" s="20" t="s">
        <v>538</v>
      </c>
      <c r="YD1" s="20" t="s">
        <v>539</v>
      </c>
      <c r="YE1" s="20" t="s">
        <v>540</v>
      </c>
      <c r="YF1" s="20" t="s">
        <v>541</v>
      </c>
      <c r="YG1" s="20" t="s">
        <v>542</v>
      </c>
      <c r="YH1" s="20" t="s">
        <v>547</v>
      </c>
      <c r="YI1" s="20" t="s">
        <v>551</v>
      </c>
      <c r="YJ1" s="20" t="s">
        <v>552</v>
      </c>
      <c r="YK1" s="20" t="s">
        <v>553</v>
      </c>
      <c r="YL1" s="20" t="s">
        <v>554</v>
      </c>
      <c r="YM1" s="20" t="s">
        <v>555</v>
      </c>
      <c r="YN1" s="20" t="s">
        <v>556</v>
      </c>
      <c r="YO1" s="20" t="s">
        <v>557</v>
      </c>
      <c r="YP1" s="20" t="s">
        <v>558</v>
      </c>
      <c r="YQ1" s="20" t="s">
        <v>559</v>
      </c>
      <c r="YR1" s="20" t="s">
        <v>560</v>
      </c>
      <c r="YS1" s="20" t="s">
        <v>561</v>
      </c>
      <c r="YT1" s="20" t="s">
        <v>562</v>
      </c>
      <c r="YU1" s="20" t="s">
        <v>563</v>
      </c>
      <c r="YV1" s="20" t="s">
        <v>564</v>
      </c>
      <c r="YW1" s="20" t="s">
        <v>565</v>
      </c>
      <c r="YX1" s="20" t="s">
        <v>566</v>
      </c>
      <c r="YY1" s="20" t="s">
        <v>567</v>
      </c>
      <c r="YZ1" s="20" t="s">
        <v>568</v>
      </c>
      <c r="ZA1" s="20" t="s">
        <v>569</v>
      </c>
      <c r="ZB1" s="20" t="s">
        <v>570</v>
      </c>
      <c r="ZC1" s="20" t="s">
        <v>571</v>
      </c>
      <c r="ZD1" s="20" t="s">
        <v>572</v>
      </c>
      <c r="ZE1" s="20" t="s">
        <v>573</v>
      </c>
      <c r="ZF1" s="20" t="s">
        <v>546</v>
      </c>
      <c r="ZG1" s="20" t="s">
        <v>548</v>
      </c>
      <c r="ZH1" s="20" t="s">
        <v>549</v>
      </c>
      <c r="ZI1" s="20" t="s">
        <v>550</v>
      </c>
      <c r="ZJ1" s="20" t="s">
        <v>757</v>
      </c>
      <c r="ZK1" s="20" t="s">
        <v>574</v>
      </c>
      <c r="ZL1" s="20" t="s">
        <v>575</v>
      </c>
      <c r="ZM1" s="20" t="s">
        <v>576</v>
      </c>
      <c r="ZN1" s="20" t="s">
        <v>577</v>
      </c>
      <c r="ZO1" s="20" t="s">
        <v>578</v>
      </c>
      <c r="ZP1" s="20" t="s">
        <v>579</v>
      </c>
      <c r="ZQ1" s="20" t="s">
        <v>580</v>
      </c>
      <c r="ZR1" s="20" t="s">
        <v>581</v>
      </c>
      <c r="ZS1" s="20" t="s">
        <v>582</v>
      </c>
      <c r="ZT1" s="20" t="s">
        <v>583</v>
      </c>
      <c r="ZU1" s="20" t="s">
        <v>584</v>
      </c>
      <c r="ZV1" s="20" t="s">
        <v>585</v>
      </c>
      <c r="ZW1" s="20" t="s">
        <v>586</v>
      </c>
      <c r="ZX1" s="20" t="s">
        <v>587</v>
      </c>
      <c r="ZY1" s="20" t="s">
        <v>588</v>
      </c>
      <c r="ZZ1" s="20" t="s">
        <v>589</v>
      </c>
      <c r="AAA1" s="20" t="s">
        <v>590</v>
      </c>
      <c r="AAB1" s="20" t="s">
        <v>591</v>
      </c>
      <c r="AAC1" s="20" t="s">
        <v>592</v>
      </c>
      <c r="AAD1" s="20" t="s">
        <v>593</v>
      </c>
      <c r="AAE1" s="20" t="s">
        <v>594</v>
      </c>
      <c r="AAF1" s="20" t="s">
        <v>595</v>
      </c>
      <c r="AAG1" s="20" t="s">
        <v>596</v>
      </c>
      <c r="AAH1" s="20" t="s">
        <v>597</v>
      </c>
      <c r="AAI1" s="20" t="s">
        <v>598</v>
      </c>
      <c r="AAJ1" s="20" t="s">
        <v>599</v>
      </c>
      <c r="AAK1" s="20" t="s">
        <v>600</v>
      </c>
      <c r="AAL1" s="20" t="s">
        <v>601</v>
      </c>
      <c r="AAM1" s="20" t="s">
        <v>602</v>
      </c>
      <c r="AAN1" s="20" t="s">
        <v>603</v>
      </c>
      <c r="AAO1" s="20" t="s">
        <v>614</v>
      </c>
      <c r="AAP1" s="20" t="s">
        <v>616</v>
      </c>
      <c r="AAQ1" s="20" t="s">
        <v>617</v>
      </c>
      <c r="AAR1" s="20" t="s">
        <v>618</v>
      </c>
      <c r="AAS1" s="20" t="s">
        <v>619</v>
      </c>
      <c r="AAT1" s="20" t="s">
        <v>620</v>
      </c>
      <c r="AAU1" s="20" t="s">
        <v>621</v>
      </c>
      <c r="AAV1" s="20" t="s">
        <v>622</v>
      </c>
      <c r="AAW1" s="20" t="s">
        <v>623</v>
      </c>
      <c r="AAX1" s="20" t="s">
        <v>624</v>
      </c>
      <c r="AAY1" s="20" t="s">
        <v>625</v>
      </c>
      <c r="AAZ1" s="20" t="s">
        <v>626</v>
      </c>
      <c r="ABA1" s="20" t="s">
        <v>627</v>
      </c>
      <c r="ABB1" s="20" t="s">
        <v>628</v>
      </c>
      <c r="ABC1" s="20" t="s">
        <v>629</v>
      </c>
      <c r="ABD1" s="20" t="s">
        <v>630</v>
      </c>
      <c r="ABE1" s="20" t="s">
        <v>631</v>
      </c>
      <c r="ABF1" s="20" t="s">
        <v>632</v>
      </c>
      <c r="ABG1" s="20" t="s">
        <v>633</v>
      </c>
      <c r="ABH1" s="20" t="s">
        <v>634</v>
      </c>
      <c r="ABI1" s="20" t="s">
        <v>635</v>
      </c>
      <c r="ABJ1" s="20" t="s">
        <v>636</v>
      </c>
      <c r="ABK1" s="20" t="s">
        <v>637</v>
      </c>
      <c r="ABL1" s="20" t="s">
        <v>638</v>
      </c>
      <c r="ABM1" s="20" t="s">
        <v>639</v>
      </c>
      <c r="ABN1" s="20" t="s">
        <v>671</v>
      </c>
      <c r="ABO1" s="20" t="s">
        <v>670</v>
      </c>
      <c r="ABP1" s="20" t="s">
        <v>669</v>
      </c>
      <c r="ABQ1" s="20" t="s">
        <v>756</v>
      </c>
      <c r="ABR1" s="20" t="s">
        <v>640</v>
      </c>
      <c r="ABS1" s="20" t="s">
        <v>641</v>
      </c>
      <c r="ABT1" s="20" t="s">
        <v>642</v>
      </c>
      <c r="ABU1" s="20" t="s">
        <v>643</v>
      </c>
      <c r="ABV1" s="20" t="s">
        <v>644</v>
      </c>
      <c r="ABW1" s="20" t="s">
        <v>645</v>
      </c>
      <c r="ABX1" s="20" t="s">
        <v>646</v>
      </c>
      <c r="ABY1" s="20" t="s">
        <v>647</v>
      </c>
      <c r="ABZ1" s="20" t="s">
        <v>648</v>
      </c>
      <c r="ACA1" s="20" t="s">
        <v>649</v>
      </c>
      <c r="ACB1" s="20" t="s">
        <v>650</v>
      </c>
      <c r="ACC1" s="20" t="s">
        <v>651</v>
      </c>
      <c r="ACD1" s="20" t="s">
        <v>652</v>
      </c>
      <c r="ACE1" s="20" t="s">
        <v>653</v>
      </c>
      <c r="ACF1" s="20" t="s">
        <v>654</v>
      </c>
      <c r="ACG1" s="20" t="s">
        <v>655</v>
      </c>
      <c r="ACH1" s="20" t="s">
        <v>656</v>
      </c>
      <c r="ACI1" s="20" t="s">
        <v>657</v>
      </c>
      <c r="ACJ1" s="20" t="s">
        <v>658</v>
      </c>
      <c r="ACK1" s="20" t="s">
        <v>659</v>
      </c>
      <c r="ACL1" s="20" t="s">
        <v>660</v>
      </c>
      <c r="ACM1" s="20" t="s">
        <v>661</v>
      </c>
      <c r="ACN1" s="20" t="s">
        <v>662</v>
      </c>
      <c r="ACO1" s="20" t="s">
        <v>663</v>
      </c>
      <c r="ACP1" s="20" t="s">
        <v>664</v>
      </c>
      <c r="ACQ1" s="20" t="s">
        <v>665</v>
      </c>
      <c r="ACR1" s="20" t="s">
        <v>666</v>
      </c>
      <c r="ACS1" s="20" t="s">
        <v>667</v>
      </c>
      <c r="ACT1" s="20" t="s">
        <v>668</v>
      </c>
      <c r="ACU1" s="20" t="s">
        <v>615</v>
      </c>
      <c r="ACV1" s="15" t="s">
        <v>829</v>
      </c>
      <c r="ACW1" s="16" t="s">
        <v>830</v>
      </c>
      <c r="ACX1" s="15" t="s">
        <v>831</v>
      </c>
      <c r="ACY1" s="15" t="s">
        <v>832</v>
      </c>
      <c r="ACZ1" s="15" t="s">
        <v>833</v>
      </c>
      <c r="ADA1" s="15" t="s">
        <v>834</v>
      </c>
    </row>
    <row r="2" spans="1:781" x14ac:dyDescent="0.25">
      <c r="A2" s="19">
        <v>1</v>
      </c>
      <c r="B2" s="19">
        <v>1</v>
      </c>
      <c r="C2" s="19" t="s">
        <v>10</v>
      </c>
      <c r="D2" s="19">
        <v>100</v>
      </c>
      <c r="E2" s="19">
        <v>1</v>
      </c>
      <c r="F2" s="19">
        <v>1</v>
      </c>
      <c r="G2" s="19" t="s">
        <v>14</v>
      </c>
      <c r="H2" s="23">
        <v>-9999</v>
      </c>
      <c r="I2" s="23">
        <v>-9999</v>
      </c>
      <c r="J2" s="23">
        <v>-9999</v>
      </c>
      <c r="K2" s="23">
        <v>-9999</v>
      </c>
      <c r="L2" s="19">
        <v>175</v>
      </c>
      <c r="M2" s="19">
        <f>L2/1.12</f>
        <v>156.24999999999997</v>
      </c>
      <c r="N2" s="19">
        <v>53.12</v>
      </c>
      <c r="O2" s="19">
        <v>22.72</v>
      </c>
      <c r="P2" s="19">
        <v>24.160000000000004</v>
      </c>
      <c r="Q2" s="19">
        <v>47.12</v>
      </c>
      <c r="R2" s="19">
        <v>22.72</v>
      </c>
      <c r="S2" s="19">
        <v>30.160000000000004</v>
      </c>
      <c r="T2" s="19">
        <f>S2/P2</f>
        <v>1.2483443708609272</v>
      </c>
      <c r="U2" s="19">
        <v>59.12</v>
      </c>
      <c r="V2" s="19">
        <v>22.72</v>
      </c>
      <c r="W2" s="19">
        <v>18.160000000000004</v>
      </c>
      <c r="X2" s="19">
        <v>59.12</v>
      </c>
      <c r="Y2" s="19">
        <v>20.72</v>
      </c>
      <c r="Z2" s="19">
        <v>20.160000000000004</v>
      </c>
      <c r="AA2" s="19" t="s">
        <v>39</v>
      </c>
      <c r="AB2" s="19">
        <v>8.3000000000000007</v>
      </c>
      <c r="AC2" s="19">
        <v>7.2</v>
      </c>
      <c r="AD2" s="19">
        <v>2.25</v>
      </c>
      <c r="AE2" s="19" t="s">
        <v>40</v>
      </c>
      <c r="AF2" s="19">
        <v>2</v>
      </c>
      <c r="AG2" s="19">
        <v>0.9</v>
      </c>
      <c r="AH2" s="19">
        <v>2</v>
      </c>
      <c r="AI2" s="19">
        <v>4</v>
      </c>
      <c r="AJ2" s="19">
        <v>257</v>
      </c>
      <c r="AK2" s="19">
        <v>138</v>
      </c>
      <c r="AL2" s="19">
        <v>0.4</v>
      </c>
      <c r="AM2" s="19">
        <v>5.3</v>
      </c>
      <c r="AN2" s="19">
        <v>5.7</v>
      </c>
      <c r="AO2" s="19">
        <v>0.89</v>
      </c>
      <c r="AP2" s="19">
        <v>5218</v>
      </c>
      <c r="AQ2" s="19">
        <v>178</v>
      </c>
      <c r="AR2" s="19">
        <v>747</v>
      </c>
      <c r="AS2" s="19">
        <v>31.5</v>
      </c>
      <c r="AT2" s="19">
        <v>0</v>
      </c>
      <c r="AU2" s="19">
        <v>2</v>
      </c>
      <c r="AV2" s="19">
        <v>83</v>
      </c>
      <c r="AW2" s="19">
        <v>5</v>
      </c>
      <c r="AX2" s="19">
        <v>10</v>
      </c>
      <c r="AY2" s="19">
        <v>30</v>
      </c>
      <c r="AZ2" s="19">
        <v>2.3196135654624133</v>
      </c>
      <c r="BA2" s="19">
        <v>2.3106611197433713</v>
      </c>
      <c r="BB2" s="19">
        <v>2.5753424657534247</v>
      </c>
      <c r="BC2" s="19">
        <v>2.2895014309383943</v>
      </c>
      <c r="BD2" s="19">
        <v>2.8353597767590188</v>
      </c>
      <c r="BE2" s="19">
        <v>2.6440132703327635</v>
      </c>
      <c r="BF2" s="19">
        <v>19.717318042351994</v>
      </c>
      <c r="BG2" s="17">
        <f>(4*AZ2)+(4*BA2)</f>
        <v>18.521098740823138</v>
      </c>
      <c r="BH2" s="17">
        <f>BG2+(4*BB2)</f>
        <v>28.822468603836839</v>
      </c>
      <c r="BI2" s="17">
        <f>(BH2+(BC2*4))</f>
        <v>37.980474327590414</v>
      </c>
      <c r="BJ2" s="17">
        <f>BI2+(BD2*4)</f>
        <v>49.321913434626488</v>
      </c>
      <c r="BK2" s="17">
        <f>BJ2+(BE2*4)</f>
        <v>59.897966515957542</v>
      </c>
      <c r="BL2" s="19">
        <f t="shared" ref="BL2:BL33" si="0">(BC2*4)</f>
        <v>9.1580057237535772</v>
      </c>
      <c r="BM2" s="19">
        <f t="shared" ref="BM2:BM33" si="1">(BD2*4)</f>
        <v>11.341439107036075</v>
      </c>
      <c r="BN2" s="19">
        <f t="shared" ref="BN2:BN33" si="2">(BE2*4)</f>
        <v>10.576053081331054</v>
      </c>
      <c r="BO2" s="19">
        <f>SUM(BL2:BN2)</f>
        <v>31.075497912120706</v>
      </c>
      <c r="BP2" s="19">
        <v>1.5195733118647479</v>
      </c>
      <c r="BQ2" s="19">
        <v>0.21552804370708234</v>
      </c>
      <c r="BR2" s="19">
        <v>0</v>
      </c>
      <c r="BS2" s="19">
        <v>0</v>
      </c>
      <c r="BT2" s="19">
        <v>0.50328881801873626</v>
      </c>
      <c r="BU2" s="19">
        <v>0</v>
      </c>
      <c r="BV2" s="19">
        <v>0</v>
      </c>
      <c r="BW2" s="17">
        <f>(4*BP2)+(4*BQ2)</f>
        <v>6.9404054222873208</v>
      </c>
      <c r="BX2" s="17">
        <f>BW2+(4*BR2)</f>
        <v>6.9404054222873208</v>
      </c>
      <c r="BY2" s="17">
        <f>(BX2+(BS2*4))</f>
        <v>6.9404054222873208</v>
      </c>
      <c r="BZ2" s="17">
        <f>BX2+CD2</f>
        <v>8.9535606943622668</v>
      </c>
      <c r="CA2" s="19">
        <f>(BS2*4)</f>
        <v>0</v>
      </c>
      <c r="CB2" s="19">
        <f>(BT2*4)</f>
        <v>2.013155272074945</v>
      </c>
      <c r="CC2" s="19">
        <f>(BU2*4)</f>
        <v>0</v>
      </c>
      <c r="CD2" s="19">
        <f>SUM(CA2:CC2)</f>
        <v>2.013155272074945</v>
      </c>
      <c r="CE2" s="19">
        <f>SUM(CB2:CD2)</f>
        <v>4.0263105441498901</v>
      </c>
      <c r="CF2" s="19">
        <v>0.13546056592414207</v>
      </c>
      <c r="CG2" s="19">
        <v>2.17446142979668</v>
      </c>
      <c r="CH2" s="19">
        <v>1.600480144043213</v>
      </c>
      <c r="CI2" s="19">
        <v>1.0474090407938257</v>
      </c>
      <c r="CJ2" s="19">
        <v>0.81644844924578086</v>
      </c>
      <c r="CK2" s="19">
        <v>1.2311557788944725</v>
      </c>
      <c r="CL2" s="19">
        <v>1.9606864897226104</v>
      </c>
      <c r="CM2" s="17">
        <f>(4*CF2)+(4*CG2)</f>
        <v>9.2396879828832876</v>
      </c>
      <c r="CN2" s="17">
        <f>CM2+(4*CH2)</f>
        <v>15.64160855905614</v>
      </c>
      <c r="CO2" s="17">
        <f>(CN2+(CI2*4))</f>
        <v>19.831244722231443</v>
      </c>
      <c r="CP2" s="17">
        <f>(CO2+(CJ2*4))</f>
        <v>23.097038519214564</v>
      </c>
      <c r="CQ2" s="17">
        <f>(CP2+(CK2*4))</f>
        <v>28.021661634792455</v>
      </c>
      <c r="CR2" s="19">
        <f>(CI2*4)</f>
        <v>4.1896361631753027</v>
      </c>
      <c r="CS2" s="19">
        <f>(CJ2*4)</f>
        <v>3.2657937969831234</v>
      </c>
      <c r="CT2" s="19">
        <f>(CK2*4)</f>
        <v>4.9246231155778899</v>
      </c>
      <c r="CU2" s="19">
        <f>SUM(CR2:CT2)</f>
        <v>12.380053075736317</v>
      </c>
      <c r="CV2" s="21">
        <v>13.7</v>
      </c>
      <c r="CW2" s="19">
        <v>20.8</v>
      </c>
      <c r="CX2" s="21">
        <v>14.7</v>
      </c>
      <c r="CY2" s="19">
        <v>27.5</v>
      </c>
      <c r="CZ2" s="22">
        <v>21.950000000000003</v>
      </c>
      <c r="DA2" s="19">
        <v>25.5</v>
      </c>
      <c r="DB2" s="18">
        <v>17.100000000000001</v>
      </c>
      <c r="DC2" s="18">
        <v>24.15</v>
      </c>
      <c r="DD2" s="18">
        <v>16</v>
      </c>
      <c r="DE2" s="19">
        <v>13.35</v>
      </c>
      <c r="DF2" s="19">
        <v>15.15</v>
      </c>
      <c r="DG2" s="18">
        <v>20.6</v>
      </c>
      <c r="DH2" s="19">
        <v>14.85</v>
      </c>
      <c r="DI2" s="18">
        <f t="shared" ref="DI2:DI60" si="3">AVERAGE(DE2,DG2)</f>
        <v>16.975000000000001</v>
      </c>
      <c r="DJ2" s="19">
        <v>13.149999999999999</v>
      </c>
      <c r="DK2" s="19">
        <v>11.149999999999999</v>
      </c>
      <c r="DL2" s="19">
        <v>13.3</v>
      </c>
      <c r="DM2" s="19">
        <v>12.85</v>
      </c>
      <c r="DN2" s="19">
        <v>11.95</v>
      </c>
      <c r="DO2" s="19">
        <v>11.95</v>
      </c>
      <c r="DP2" s="19">
        <v>11.350000000000001</v>
      </c>
      <c r="DQ2" s="19">
        <v>12.7</v>
      </c>
      <c r="DR2" s="19">
        <v>10.85</v>
      </c>
      <c r="DS2" s="21">
        <v>23.7</v>
      </c>
      <c r="DT2" s="21">
        <v>29</v>
      </c>
      <c r="DU2" s="21">
        <v>29.7</v>
      </c>
      <c r="DV2" s="21">
        <v>29.1</v>
      </c>
      <c r="DW2" s="21">
        <v>26.9</v>
      </c>
      <c r="DX2" s="21">
        <v>30.1</v>
      </c>
      <c r="DY2" s="21">
        <v>32.299999999999997</v>
      </c>
      <c r="DZ2" s="21">
        <v>32.200000000000003</v>
      </c>
      <c r="EA2" s="21">
        <v>33.1</v>
      </c>
      <c r="EB2" s="19">
        <v>32.700000000000003</v>
      </c>
      <c r="EC2" s="18">
        <v>15.5</v>
      </c>
      <c r="ED2" s="18">
        <v>19.5</v>
      </c>
      <c r="EE2" s="18">
        <v>36</v>
      </c>
      <c r="EF2" s="18">
        <v>53</v>
      </c>
      <c r="EG2" s="18">
        <v>53</v>
      </c>
      <c r="EH2" s="18">
        <v>85</v>
      </c>
      <c r="EI2" s="18">
        <v>94.5</v>
      </c>
      <c r="EJ2" s="18">
        <v>110.5</v>
      </c>
      <c r="EK2" s="18">
        <v>111</v>
      </c>
      <c r="EL2" s="18">
        <v>109.5</v>
      </c>
      <c r="EM2" s="19">
        <v>1346.943005181347</v>
      </c>
      <c r="EN2" s="19">
        <v>1591.3987836663771</v>
      </c>
      <c r="EO2" s="19">
        <v>9796.2228517469321</v>
      </c>
      <c r="EP2" s="19">
        <v>10573.851590106007</v>
      </c>
      <c r="EQ2" s="19">
        <v>7746.725317693059</v>
      </c>
      <c r="ER2" s="19">
        <v>6115.7946692991118</v>
      </c>
      <c r="ES2" s="19">
        <v>8747.8348439073525</v>
      </c>
      <c r="ET2" s="19">
        <v>5807.6923076923076</v>
      </c>
      <c r="EU2" s="19">
        <v>1720.389729016543</v>
      </c>
      <c r="EV2" s="19">
        <v>636.15142596163594</v>
      </c>
      <c r="EW2" s="19">
        <v>4.1165000000000003</v>
      </c>
      <c r="EX2" s="19">
        <v>3.3370000000000002</v>
      </c>
      <c r="EY2" s="19">
        <v>4.4004000000000003</v>
      </c>
      <c r="EZ2" s="19">
        <v>4.46</v>
      </c>
      <c r="FA2" s="19">
        <v>4.5673000000000004</v>
      </c>
      <c r="FB2" s="19">
        <v>4.2789999999999999</v>
      </c>
      <c r="FC2" s="19">
        <v>4.0232000000000001</v>
      </c>
      <c r="FD2" s="19">
        <v>3.9857999999999998</v>
      </c>
      <c r="FE2" s="19">
        <v>3.5009999999999999</v>
      </c>
      <c r="FF2" s="19">
        <v>3.2644000000000002</v>
      </c>
      <c r="FG2" s="19">
        <v>3.2810000000000001</v>
      </c>
      <c r="FH2" s="21">
        <v>509.2</v>
      </c>
      <c r="FI2" s="21">
        <v>67.5</v>
      </c>
      <c r="FJ2" s="18">
        <f>FH2-FI2</f>
        <v>441.7</v>
      </c>
      <c r="FK2" s="19">
        <v>13</v>
      </c>
      <c r="FL2" s="19">
        <v>760.8</v>
      </c>
      <c r="FM2" s="18">
        <v>31.5</v>
      </c>
      <c r="FN2" s="18">
        <f>FL2-FM2</f>
        <v>729.3</v>
      </c>
      <c r="FO2" s="19">
        <v>226</v>
      </c>
      <c r="FP2" s="19">
        <v>277.39999999999998</v>
      </c>
      <c r="FQ2" s="19">
        <v>31.5</v>
      </c>
      <c r="FR2" s="19">
        <f>FP2-FQ2</f>
        <v>245.89999999999998</v>
      </c>
      <c r="FS2" s="19">
        <v>436.6</v>
      </c>
      <c r="FT2" s="19">
        <v>15.6</v>
      </c>
      <c r="FU2" s="19">
        <f>FS2-FT2</f>
        <v>421</v>
      </c>
      <c r="FV2" s="19">
        <v>208.95</v>
      </c>
      <c r="FW2" s="19">
        <v>202.92</v>
      </c>
      <c r="FX2" s="18">
        <f>(FW2*10000/(1000*1*1.02))</f>
        <v>1989.4117647058822</v>
      </c>
      <c r="FY2" s="18">
        <f>FX2/1.12</f>
        <v>1776.2605042016803</v>
      </c>
      <c r="FZ2" s="23">
        <f t="shared" ref="FZ2:FZ33" si="4">(FJ2*10000/(1000*1*1.02))</f>
        <v>4330.3921568627447</v>
      </c>
      <c r="GA2" s="18">
        <f t="shared" ref="GA2:GA33" si="5">(FN2*10000/(1000*1*1.02))</f>
        <v>7150</v>
      </c>
      <c r="GB2" s="18">
        <f t="shared" ref="GB2:GB33" si="6">(FR2*10000/(1000*1*1.02))</f>
        <v>2410.7843137254904</v>
      </c>
      <c r="GC2" s="18">
        <f t="shared" ref="GC2:GC33" si="7">(FU2*10000/(1000*1*1.02))</f>
        <v>4127.4509803921565</v>
      </c>
      <c r="GD2" s="18">
        <f>SUM(FZ2:GC2)</f>
        <v>18018.627450980392</v>
      </c>
      <c r="GE2" s="18">
        <f>(FV2*10000/(1000*1*1.02))</f>
        <v>2048.5294117647059</v>
      </c>
      <c r="GF2" s="19">
        <v>2.67</v>
      </c>
      <c r="GG2" s="19">
        <f t="shared" ref="GG2:GG33" si="8">FZ2*(GF2/100)</f>
        <v>115.62147058823528</v>
      </c>
      <c r="GH2" s="19">
        <v>0.64</v>
      </c>
      <c r="GI2" s="19">
        <f t="shared" ref="GI2:GI33" si="9">GA2*(GH2/100)</f>
        <v>45.760000000000005</v>
      </c>
      <c r="GJ2" s="19">
        <v>1.04</v>
      </c>
      <c r="GK2" s="19">
        <f t="shared" ref="GK2:GK33" si="10">GB2*(GJ2/100)</f>
        <v>25.0721568627451</v>
      </c>
      <c r="GL2" s="19">
        <v>3.12</v>
      </c>
      <c r="GM2" s="19">
        <f t="shared" ref="GM2:GM33" si="11">GE2*(GL2/100)</f>
        <v>63.914117647058823</v>
      </c>
      <c r="GN2" s="18">
        <f>SUM(GG2, GI2, GK2, GM2)</f>
        <v>250.36774509803919</v>
      </c>
      <c r="GO2" s="18">
        <f>GN2/1.12</f>
        <v>223.54262955182068</v>
      </c>
      <c r="GP2" s="18">
        <v>6.5</v>
      </c>
      <c r="GQ2" s="18">
        <v>0.97</v>
      </c>
      <c r="GR2" s="19">
        <f>GQ2*(43560/(GP2*3.333*0.454))</f>
        <v>4295.9090893840312</v>
      </c>
      <c r="GS2" s="18">
        <f>GR2*0.36</f>
        <v>1546.5272721782512</v>
      </c>
      <c r="GT2" s="19">
        <v>19.2</v>
      </c>
      <c r="GU2" s="18">
        <v>4.8099999999999996</v>
      </c>
      <c r="GV2" s="18">
        <f>GU2-0.51</f>
        <v>4.3</v>
      </c>
      <c r="GW2" s="19">
        <f>GV2*(43560/(GT2*6.667*0.454))</f>
        <v>3223.0629657944414</v>
      </c>
      <c r="GX2" s="19">
        <v>1.64</v>
      </c>
      <c r="GY2" s="19">
        <f>GX2/GV2</f>
        <v>0.38139534883720927</v>
      </c>
      <c r="GZ2" s="19">
        <f>GW2*GY2</f>
        <v>1229.2612241634613</v>
      </c>
      <c r="HA2" s="19">
        <f>GZ2*1.12</f>
        <v>1376.7725710630768</v>
      </c>
      <c r="HB2" s="19">
        <v>2.04</v>
      </c>
      <c r="HC2" s="19">
        <f t="shared" ref="HC2:HC33" si="12">HB2/GV2</f>
        <v>0.47441860465116281</v>
      </c>
      <c r="HD2" s="19">
        <f t="shared" ref="HD2:HD33" si="13">GW2*HC2</f>
        <v>1529.0810349350375</v>
      </c>
      <c r="HE2" s="19">
        <f>HD2*1.12</f>
        <v>1712.5707591272421</v>
      </c>
      <c r="HF2" s="23">
        <v>-9999</v>
      </c>
      <c r="HG2" s="19">
        <v>4685.1777777777797</v>
      </c>
      <c r="HH2" s="19">
        <f t="shared" ref="HH2:HH25" si="14">HG2*GY2</f>
        <v>1786.9050129198972</v>
      </c>
      <c r="HI2" s="19">
        <v>2.7</v>
      </c>
      <c r="HJ2" s="19">
        <v>3.81</v>
      </c>
      <c r="HK2" s="17">
        <f t="shared" ref="HK2:HK33" si="15">HE2*(HJ2/100)</f>
        <v>65.248945922747922</v>
      </c>
      <c r="HL2" s="18">
        <v>15.5</v>
      </c>
      <c r="HM2" s="18">
        <v>19.5</v>
      </c>
      <c r="HN2" s="19">
        <v>27.328463949843215</v>
      </c>
      <c r="HO2" s="19">
        <v>14.866802507836999</v>
      </c>
      <c r="HP2" s="19">
        <v>0.240606358182857</v>
      </c>
      <c r="HQ2" s="19">
        <v>0.20610727375263099</v>
      </c>
      <c r="HR2" s="19">
        <v>0.18629913161363601</v>
      </c>
      <c r="HS2" s="19">
        <v>0.143328924297143</v>
      </c>
      <c r="HT2" s="19">
        <v>4.2497467742857203E-2</v>
      </c>
      <c r="HU2" s="19">
        <v>0.29019751514772701</v>
      </c>
      <c r="HV2" s="19">
        <v>0.32716504302857102</v>
      </c>
      <c r="HW2" s="19">
        <v>8.1061185115789497E-2</v>
      </c>
      <c r="HX2" s="19">
        <v>0.63733313773714295</v>
      </c>
      <c r="HY2" s="19">
        <v>0.32910143602840902</v>
      </c>
      <c r="HZ2" s="19">
        <v>0.32657090637500003</v>
      </c>
      <c r="IA2" s="19">
        <v>0.31330110646315801</v>
      </c>
      <c r="IB2" s="19">
        <v>0.16860488142285701</v>
      </c>
      <c r="IC2" s="19">
        <v>9.5915665799999994E-2</v>
      </c>
      <c r="ID2" s="19">
        <v>0.70486445185227298</v>
      </c>
      <c r="IE2" s="19">
        <v>0.29867101812500002</v>
      </c>
      <c r="IF2" s="19">
        <v>0.25981785413761499</v>
      </c>
      <c r="IG2" s="19">
        <v>0.27349491178899099</v>
      </c>
      <c r="IH2" s="19">
        <v>0.23156651831481501</v>
      </c>
      <c r="II2" s="19">
        <v>4.1827982152777797E-2</v>
      </c>
      <c r="IJ2" s="19">
        <v>0.329689997688073</v>
      </c>
      <c r="IK2" s="19">
        <v>0.36163351554629602</v>
      </c>
      <c r="IL2" s="19">
        <v>7.6949270366972494E-2</v>
      </c>
      <c r="IM2" s="19">
        <v>0.85752624882790796</v>
      </c>
      <c r="IN2" s="19">
        <v>0.21053566894495401</v>
      </c>
      <c r="IO2" s="19">
        <v>0.207596992206422</v>
      </c>
      <c r="IP2" s="19">
        <v>0.14509819727522899</v>
      </c>
      <c r="IQ2" s="19">
        <v>0.119422814791667</v>
      </c>
      <c r="IR2" s="19">
        <v>9.98563419398147E-2</v>
      </c>
      <c r="IS2" s="19">
        <v>0.38570410495412899</v>
      </c>
      <c r="IT2" s="19">
        <v>36.371006618181802</v>
      </c>
      <c r="IU2" s="19">
        <v>63.529008313636297</v>
      </c>
      <c r="IV2" s="19">
        <v>77</v>
      </c>
      <c r="IW2" s="19">
        <f>IV2-IU2</f>
        <v>13.470991686363703</v>
      </c>
      <c r="IX2" s="19">
        <v>0.218741496583333</v>
      </c>
      <c r="IY2" s="19">
        <v>0.29838945576666598</v>
      </c>
      <c r="IZ2" s="19">
        <v>0.18540646258333299</v>
      </c>
      <c r="JA2" s="19">
        <v>0.27725850340000002</v>
      </c>
      <c r="JB2" s="19">
        <v>0.68025510206666695</v>
      </c>
      <c r="JC2" s="19">
        <v>0.44389965986666702</v>
      </c>
      <c r="JD2" s="19">
        <v>0.23903741495</v>
      </c>
      <c r="JE2" s="19">
        <v>0.62144217693333303</v>
      </c>
      <c r="JF2" s="19">
        <v>0.40882823128333301</v>
      </c>
      <c r="JG2" s="19">
        <v>0.20789965993333301</v>
      </c>
      <c r="JH2" s="19">
        <v>0.28319557820000002</v>
      </c>
      <c r="JI2" s="19">
        <v>0.20076700678333301</v>
      </c>
      <c r="JJ2" s="19">
        <v>0.443534874415</v>
      </c>
      <c r="JK2" s="19">
        <v>0.41786426438166702</v>
      </c>
      <c r="JL2" s="19">
        <v>0.261871449276667</v>
      </c>
      <c r="JM2" s="19">
        <v>0.23042895016333301</v>
      </c>
      <c r="JN2" s="19">
        <v>0.37355773400666697</v>
      </c>
      <c r="JO2" s="19">
        <v>0.38837676172833302</v>
      </c>
      <c r="JP2" s="19">
        <v>0.181984659743333</v>
      </c>
      <c r="JQ2" s="19">
        <v>0.196522871193333</v>
      </c>
      <c r="JR2" s="19">
        <v>0.205901483441667</v>
      </c>
      <c r="JS2" s="19">
        <v>0.208311658858333</v>
      </c>
      <c r="JT2" s="19">
        <v>0.51086007458333305</v>
      </c>
      <c r="JU2" s="19">
        <v>0.569244350563333</v>
      </c>
      <c r="JV2" s="19">
        <v>0.49792757063499998</v>
      </c>
      <c r="JW2" s="19">
        <v>0.51072915053166701</v>
      </c>
      <c r="JX2" s="19">
        <v>8.6948734681666695E-2</v>
      </c>
      <c r="JY2" s="19">
        <v>0.19801739762333301</v>
      </c>
      <c r="JZ2" s="19">
        <v>1.6051751651499999</v>
      </c>
      <c r="KA2" s="19">
        <v>1.4667011539799999</v>
      </c>
      <c r="KB2" s="19">
        <v>0.55399375633000003</v>
      </c>
      <c r="KC2" s="19">
        <v>0.53790992240000002</v>
      </c>
      <c r="KD2" s="19">
        <v>0.62991010743833298</v>
      </c>
      <c r="KE2" s="19">
        <v>0.61455055595499997</v>
      </c>
      <c r="KF2" s="19">
        <v>0.55569995894166702</v>
      </c>
      <c r="KG2" s="19">
        <v>0.58089641661833302</v>
      </c>
      <c r="KH2" s="19">
        <v>0.46454473090333298</v>
      </c>
      <c r="KI2" s="19">
        <v>0.49666154376999999</v>
      </c>
      <c r="KJ2" s="19">
        <v>-0.30653221876666698</v>
      </c>
      <c r="KK2" s="19">
        <v>-0.325360709983333</v>
      </c>
      <c r="KL2" s="19">
        <v>0.62991010743833298</v>
      </c>
      <c r="KM2" s="19">
        <v>0.61455055595499997</v>
      </c>
      <c r="KN2" s="19">
        <v>0.21456562955172401</v>
      </c>
      <c r="KO2" s="19">
        <v>0.22846235051724101</v>
      </c>
      <c r="KP2" s="19">
        <v>0.180907031103448</v>
      </c>
      <c r="KQ2" s="19">
        <v>0.22741679324137901</v>
      </c>
      <c r="KR2" s="19">
        <v>0.588716393965517</v>
      </c>
      <c r="KS2" s="19">
        <v>0.44766243196551703</v>
      </c>
      <c r="KT2" s="19">
        <v>0.214351026793103</v>
      </c>
      <c r="KU2" s="19">
        <v>0.58572166006896498</v>
      </c>
      <c r="KV2" s="19">
        <v>0.44369458134482798</v>
      </c>
      <c r="KW2" s="19">
        <v>0.19494945872413799</v>
      </c>
      <c r="KX2" s="19">
        <v>0.207897891551724</v>
      </c>
      <c r="KY2" s="19">
        <v>0.17508760855172401</v>
      </c>
      <c r="KZ2" s="19">
        <v>37.69</v>
      </c>
      <c r="LA2" s="19">
        <v>36.347241379310397</v>
      </c>
      <c r="LB2" s="19">
        <v>14.642758620689699</v>
      </c>
      <c r="LC2" s="19">
        <v>36.2410344827586</v>
      </c>
      <c r="LD2" s="19">
        <v>35.372413793103398</v>
      </c>
      <c r="LE2" s="19">
        <v>39.840000000000003</v>
      </c>
      <c r="LF2" s="19">
        <v>39.840000000000003</v>
      </c>
      <c r="LG2" s="19">
        <v>-9.17667065517241E-2</v>
      </c>
      <c r="LH2" s="19">
        <v>-0.10305658068965499</v>
      </c>
      <c r="LI2" s="19">
        <v>49.019310344827602</v>
      </c>
      <c r="LJ2" s="19">
        <v>1658.0367241379299</v>
      </c>
      <c r="LK2" s="19">
        <v>83</v>
      </c>
      <c r="LL2" s="19">
        <f>LK2-LI2</f>
        <v>33.980689655172398</v>
      </c>
      <c r="LM2" s="18">
        <v>36</v>
      </c>
      <c r="LN2" s="19">
        <v>0.46328127701379301</v>
      </c>
      <c r="LO2" s="19">
        <v>0.43896220959655202</v>
      </c>
      <c r="LP2" s="19">
        <v>0.34834431458620702</v>
      </c>
      <c r="LQ2" s="19">
        <v>0.325139794693104</v>
      </c>
      <c r="LR2" s="19">
        <v>0.47599025859999999</v>
      </c>
      <c r="LS2" s="19">
        <v>0.43887298682758602</v>
      </c>
      <c r="LT2" s="19">
        <v>0.36262573055172398</v>
      </c>
      <c r="LU2" s="19">
        <v>0.32449076072758598</v>
      </c>
      <c r="LV2" s="19">
        <v>0.13748876812069</v>
      </c>
      <c r="LW2" s="19">
        <v>0.13416616888965499</v>
      </c>
      <c r="LX2" s="19">
        <v>0.53901498818620697</v>
      </c>
      <c r="LY2" s="19">
        <v>0.52682699066896499</v>
      </c>
      <c r="LZ2" s="19">
        <v>0.499857105655172</v>
      </c>
      <c r="MA2" s="19">
        <v>0.46239957257241399</v>
      </c>
      <c r="MB2" s="19">
        <v>0.100947825437931</v>
      </c>
      <c r="MC2" s="19">
        <v>0.113386976862069</v>
      </c>
      <c r="MD2" s="19">
        <v>1.7396350907206899</v>
      </c>
      <c r="ME2" s="19">
        <v>1.60612518069655</v>
      </c>
      <c r="MF2" s="19">
        <v>0.28904833666206903</v>
      </c>
      <c r="MG2" s="19">
        <v>0.30533894098620701</v>
      </c>
      <c r="MH2" s="19">
        <v>0.37466784381379298</v>
      </c>
      <c r="MI2" s="19">
        <v>0.38392746217586199</v>
      </c>
      <c r="MJ2" s="19">
        <v>0.38106950099310299</v>
      </c>
      <c r="MK2" s="19" t="s">
        <v>192</v>
      </c>
      <c r="ML2" s="19">
        <v>0.29629317942413802</v>
      </c>
      <c r="MM2" s="19">
        <v>0.30099327526896602</v>
      </c>
      <c r="MN2" s="19">
        <v>-0.53125661724137896</v>
      </c>
      <c r="MO2" s="19">
        <v>-0.48702853420689701</v>
      </c>
      <c r="MP2" s="19">
        <v>0.37466784381379298</v>
      </c>
      <c r="MQ2" s="19">
        <v>0.38392746217586199</v>
      </c>
      <c r="MR2" s="18">
        <v>53</v>
      </c>
      <c r="MS2" s="19">
        <v>0.15940985299999999</v>
      </c>
      <c r="MT2" s="19">
        <v>0.12937881900000001</v>
      </c>
      <c r="MU2" s="19">
        <v>0.12849470099999999</v>
      </c>
      <c r="MV2" s="19">
        <v>0.154918578</v>
      </c>
      <c r="MW2" s="19">
        <v>0.57036516900000001</v>
      </c>
      <c r="MX2" s="19">
        <v>0.34900366300000002</v>
      </c>
      <c r="MY2" s="19">
        <v>0.14455410399999999</v>
      </c>
      <c r="MZ2" s="19">
        <v>0.56401248999999998</v>
      </c>
      <c r="NA2" s="19">
        <v>0.37951180499999998</v>
      </c>
      <c r="NB2" s="19">
        <v>0.14956127399999999</v>
      </c>
      <c r="NC2" s="19">
        <v>0.115959405</v>
      </c>
      <c r="ND2" s="19">
        <v>0.133727339</v>
      </c>
      <c r="NE2" s="19">
        <v>32.297142860000001</v>
      </c>
      <c r="NF2" s="19">
        <v>35.008333329999999</v>
      </c>
      <c r="NG2" s="19">
        <v>16.316428569999999</v>
      </c>
      <c r="NH2" s="19">
        <v>30.329285710000001</v>
      </c>
      <c r="NI2" s="19">
        <v>29.487142859999999</v>
      </c>
      <c r="NJ2" s="19">
        <v>34.970476189999999</v>
      </c>
      <c r="NK2" s="19">
        <v>34.880000000000003</v>
      </c>
      <c r="NL2" s="19">
        <v>-0.117217196</v>
      </c>
      <c r="NM2" s="19">
        <v>-0.123612336</v>
      </c>
      <c r="NN2" s="19">
        <v>52.102142860000001</v>
      </c>
      <c r="NO2" s="19">
        <v>1728.0251189999999</v>
      </c>
      <c r="NP2" s="19">
        <v>99.9</v>
      </c>
      <c r="NQ2" s="19">
        <f>NP2-NN2</f>
        <v>47.797857140000005</v>
      </c>
      <c r="NR2" s="18">
        <v>53</v>
      </c>
      <c r="NS2" s="19">
        <v>0.59099694400000002</v>
      </c>
      <c r="NT2" s="19">
        <v>0.569920816</v>
      </c>
      <c r="NU2" s="19">
        <v>0.447881523</v>
      </c>
      <c r="NV2" s="19">
        <v>0.38318115800000002</v>
      </c>
      <c r="NW2" s="19">
        <v>0.65857393900000005</v>
      </c>
      <c r="NX2" s="19">
        <v>0.629469626</v>
      </c>
      <c r="NY2" s="19">
        <v>0.53219391599999999</v>
      </c>
      <c r="NZ2" s="19">
        <v>0.458948568</v>
      </c>
      <c r="OA2" s="19">
        <v>0.195055275</v>
      </c>
      <c r="OB2" s="19">
        <v>0.23983528900000001</v>
      </c>
      <c r="OC2" s="19">
        <v>0.61585246699999996</v>
      </c>
      <c r="OD2" s="19">
        <v>0.63045995700000002</v>
      </c>
      <c r="OE2" s="19">
        <v>0.57998704300000004</v>
      </c>
      <c r="OF2" s="19">
        <v>0.56087685799999998</v>
      </c>
      <c r="OG2" s="19">
        <v>3.9105924E-2</v>
      </c>
      <c r="OH2" s="19">
        <v>9.3164142000000005E-2</v>
      </c>
      <c r="OI2" s="19">
        <v>2.9071051479999999</v>
      </c>
      <c r="OJ2" s="19">
        <v>2.6977666020000002</v>
      </c>
      <c r="OK2" s="19">
        <v>0.296223138</v>
      </c>
      <c r="OL2" s="19">
        <v>0.38201148200000001</v>
      </c>
      <c r="OM2" s="19">
        <v>0.41083491500000002</v>
      </c>
      <c r="ON2" s="19">
        <v>0.50016750200000004</v>
      </c>
      <c r="OO2" s="19">
        <v>0.43896455099999998</v>
      </c>
      <c r="OP2" s="19">
        <v>0.53212411900000001</v>
      </c>
      <c r="OQ2" s="19">
        <v>0.32981073300000002</v>
      </c>
      <c r="OR2" s="19">
        <v>0.42132397199999999</v>
      </c>
      <c r="OS2" s="19">
        <v>-0.69418122599999998</v>
      </c>
      <c r="OT2" s="19">
        <v>-0.62737824799999997</v>
      </c>
      <c r="OU2" s="19">
        <v>0.41083491500000002</v>
      </c>
      <c r="OV2" s="19">
        <v>0.50016750200000004</v>
      </c>
      <c r="OW2" s="19">
        <v>0.143191373135135</v>
      </c>
      <c r="OX2" s="19">
        <v>8.4830875540540501E-2</v>
      </c>
      <c r="OY2" s="19">
        <v>0.10808083570270299</v>
      </c>
      <c r="OZ2" s="19">
        <v>0.11875626872973</v>
      </c>
      <c r="PA2" s="19">
        <v>0.59260472286486499</v>
      </c>
      <c r="PB2" s="19">
        <v>0.35840139205405402</v>
      </c>
      <c r="PC2" s="19">
        <v>0.11435032235135099</v>
      </c>
      <c r="PD2" s="19">
        <v>0.609307232108108</v>
      </c>
      <c r="PE2" s="19">
        <v>0.38750000013513503</v>
      </c>
      <c r="PF2" s="19">
        <v>0.12598667918918899</v>
      </c>
      <c r="PG2" s="19">
        <v>8.5069993081081E-2</v>
      </c>
      <c r="PH2" s="19">
        <v>0.111042626837838</v>
      </c>
      <c r="PI2" s="19">
        <v>33.700000000000003</v>
      </c>
      <c r="PJ2" s="19">
        <v>29.830810810810799</v>
      </c>
      <c r="PK2" s="19">
        <v>13.263243243243201</v>
      </c>
      <c r="PL2" s="19">
        <v>24.063513513513499</v>
      </c>
      <c r="PM2" s="19">
        <v>23.565135135135101</v>
      </c>
      <c r="PN2" s="19">
        <v>32.463513513513497</v>
      </c>
      <c r="PO2" s="19">
        <v>32.9764864864865</v>
      </c>
      <c r="PP2" s="19">
        <v>-0.20835901351351299</v>
      </c>
      <c r="PQ2" s="19">
        <v>-0.212294108108108</v>
      </c>
      <c r="PR2" s="19">
        <v>50.889729729729702</v>
      </c>
      <c r="PS2" s="19">
        <v>56.5164864864865</v>
      </c>
      <c r="PT2" s="19">
        <v>1700.49162162162</v>
      </c>
      <c r="PU2" s="19">
        <v>1828.23183783784</v>
      </c>
      <c r="PV2" s="19">
        <v>120.7</v>
      </c>
      <c r="PW2" s="19">
        <f>PV2-PR2</f>
        <v>69.810270270270308</v>
      </c>
      <c r="PX2" s="19">
        <f>PV2-PS2</f>
        <v>64.183513513513503</v>
      </c>
      <c r="PY2" s="19">
        <f>AVERAGE(PW2:PX2)</f>
        <v>66.996891891891906</v>
      </c>
      <c r="PZ2" s="18">
        <v>53</v>
      </c>
      <c r="QA2" s="19">
        <v>0.68340734927837798</v>
      </c>
      <c r="QB2" s="19">
        <v>0.66250397961621599</v>
      </c>
      <c r="QC2" s="19">
        <v>0.54393175264054106</v>
      </c>
      <c r="QD2" s="19">
        <v>0.49837953224054099</v>
      </c>
      <c r="QE2" s="19">
        <v>0.75460347991891896</v>
      </c>
      <c r="QF2" s="19">
        <v>0.74603530620810798</v>
      </c>
      <c r="QG2" s="19">
        <f>AVERAGE(QE2:QF2)</f>
        <v>0.75031939306351347</v>
      </c>
      <c r="QH2" s="19">
        <v>0.639674009072973</v>
      </c>
      <c r="QI2" s="19">
        <v>0.61305579494054097</v>
      </c>
      <c r="QJ2" s="19">
        <v>0.22228053915405399</v>
      </c>
      <c r="QK2" s="19">
        <v>0.24567643432972999</v>
      </c>
      <c r="QL2" s="19">
        <v>0.69125101708918901</v>
      </c>
      <c r="QM2" s="19">
        <v>0.68793847688378396</v>
      </c>
      <c r="QN2" s="19">
        <v>0.65683993886216197</v>
      </c>
      <c r="QO2" s="19">
        <v>0.60668074165405395</v>
      </c>
      <c r="QP2" s="19">
        <v>1.4950033094594599E-2</v>
      </c>
      <c r="QQ2" s="19">
        <v>4.7770415048648603E-2</v>
      </c>
      <c r="QR2" s="19">
        <v>4.3339246200783803</v>
      </c>
      <c r="QS2" s="19">
        <v>3.9917753130135099</v>
      </c>
      <c r="QT2" s="19">
        <v>0.294581199594595</v>
      </c>
      <c r="QU2" s="19">
        <v>0.329311404237838</v>
      </c>
      <c r="QV2" s="19">
        <v>0.422632774832432</v>
      </c>
      <c r="QW2" s="19">
        <v>0.45991413613783799</v>
      </c>
      <c r="QX2" s="19">
        <v>0.447629352775676</v>
      </c>
      <c r="QY2" s="19">
        <v>0.49298702127567601</v>
      </c>
      <c r="QZ2" s="19">
        <v>0.32510924165945898</v>
      </c>
      <c r="RA2" s="19">
        <v>0.37052769080270298</v>
      </c>
      <c r="RB2" s="19">
        <v>-0.78007309437837802</v>
      </c>
      <c r="RC2" s="19">
        <v>-0.758952438378379</v>
      </c>
      <c r="RD2" s="19">
        <v>0.422632774832432</v>
      </c>
      <c r="RE2" s="19">
        <v>0.45991413613783799</v>
      </c>
      <c r="RF2" s="19">
        <v>0.10880402015</v>
      </c>
      <c r="RG2" s="19">
        <v>6.5803030299999996E-2</v>
      </c>
      <c r="RH2" s="19">
        <v>8.6074297150000006E-2</v>
      </c>
      <c r="RI2" s="19">
        <v>8.2983466950000001E-2</v>
      </c>
      <c r="RJ2" s="19">
        <v>0.556860998</v>
      </c>
      <c r="RK2" s="19">
        <v>0.30522239262500001</v>
      </c>
      <c r="RL2" s="19">
        <v>8.6550695824999996E-2</v>
      </c>
      <c r="RM2" s="19">
        <v>0.53031827007499999</v>
      </c>
      <c r="RN2" s="19">
        <v>0.31252811857500001</v>
      </c>
      <c r="RO2" s="19">
        <v>9.4369897999999994E-2</v>
      </c>
      <c r="RP2" s="19">
        <v>5.6434384499999997E-2</v>
      </c>
      <c r="RQ2" s="19">
        <v>8.3111835450000004E-2</v>
      </c>
      <c r="RR2" s="19">
        <v>41.46125</v>
      </c>
      <c r="RS2" s="19">
        <v>36.585250000000002</v>
      </c>
      <c r="RT2" s="19">
        <v>22.893249999999998</v>
      </c>
      <c r="RU2" s="19">
        <v>32.656500000000001</v>
      </c>
      <c r="RV2" s="19">
        <v>29.210999999999999</v>
      </c>
      <c r="RW2" s="19">
        <v>37.897500000000001</v>
      </c>
      <c r="RX2" s="19">
        <v>38.230499999999999</v>
      </c>
      <c r="RY2" s="19">
        <v>-0.13320023524999999</v>
      </c>
      <c r="RZ2" s="19">
        <v>-0.20641591000000001</v>
      </c>
      <c r="SA2" s="19">
        <v>57.261499999999998</v>
      </c>
      <c r="SB2" s="19">
        <v>61.292749999999998</v>
      </c>
      <c r="SC2" s="19">
        <v>1845.1290750000001</v>
      </c>
      <c r="SD2" s="19">
        <v>1936.632425</v>
      </c>
      <c r="SE2" s="19">
        <v>142</v>
      </c>
      <c r="SF2" s="19">
        <f>SE2-SA2</f>
        <v>84.738500000000002</v>
      </c>
      <c r="SG2" s="19">
        <f>SE2-SB2</f>
        <v>80.707250000000002</v>
      </c>
      <c r="SH2" s="18">
        <v>85</v>
      </c>
      <c r="SI2" s="19">
        <v>0.71883251157500005</v>
      </c>
      <c r="SJ2" s="19">
        <v>0.73887140880000002</v>
      </c>
      <c r="SK2" s="19">
        <v>0.56608962702499999</v>
      </c>
      <c r="SL2" s="19">
        <v>0.57100740795000005</v>
      </c>
      <c r="SM2" s="19">
        <v>0.80733111252500001</v>
      </c>
      <c r="SN2" s="19">
        <v>0.78700948174999996</v>
      </c>
      <c r="SO2" s="19">
        <v>0.69422872572500005</v>
      </c>
      <c r="SP2" s="19">
        <v>0.64388742192500004</v>
      </c>
      <c r="SQ2" s="19">
        <v>0.25795052945000002</v>
      </c>
      <c r="SR2" s="19">
        <v>0.29099417709999997</v>
      </c>
      <c r="SS2" s="19">
        <v>0.72854094617499998</v>
      </c>
      <c r="ST2" s="19">
        <v>0.73046349417500001</v>
      </c>
      <c r="SU2" s="19">
        <v>0.69735573662500006</v>
      </c>
      <c r="SV2" s="19">
        <v>0.67079768812499996</v>
      </c>
      <c r="SW2" s="19">
        <v>2.0517660742499999E-2</v>
      </c>
      <c r="SX2" s="19">
        <v>-1.8199834200000001E-2</v>
      </c>
      <c r="SY2" s="19">
        <v>5.1375340844000004</v>
      </c>
      <c r="SZ2" s="19">
        <v>5.7341775470750003</v>
      </c>
      <c r="TA2" s="19">
        <v>0.31947092049999998</v>
      </c>
      <c r="TB2" s="19">
        <v>0.369309563525</v>
      </c>
      <c r="TC2" s="19">
        <v>0.45875405375</v>
      </c>
      <c r="TD2" s="19">
        <v>0.51022984317499998</v>
      </c>
      <c r="TE2" s="19">
        <v>0.489897891275</v>
      </c>
      <c r="TF2" s="19">
        <v>0.52881447067499998</v>
      </c>
      <c r="TG2" s="19">
        <v>0.35863872932500002</v>
      </c>
      <c r="TH2" s="19">
        <v>0.393321076125</v>
      </c>
      <c r="TI2" s="19">
        <v>-0.81924871870000004</v>
      </c>
      <c r="TJ2" s="19">
        <v>-0.782938030575</v>
      </c>
      <c r="TK2" s="19">
        <v>0.45875405375</v>
      </c>
      <c r="TL2" s="19">
        <v>0.51022984317499998</v>
      </c>
      <c r="TM2" s="19">
        <v>0.103363790155556</v>
      </c>
      <c r="TN2" s="19">
        <v>4.8324263022222202E-2</v>
      </c>
      <c r="TO2" s="19">
        <v>8.2181405888888906E-2</v>
      </c>
      <c r="TP2" s="19">
        <v>8.2436627644444399E-2</v>
      </c>
      <c r="TQ2" s="19">
        <v>0.579627343422222</v>
      </c>
      <c r="TR2" s="19">
        <v>0.29631027257777798</v>
      </c>
      <c r="TS2" s="19">
        <v>7.3582229666666693E-2</v>
      </c>
      <c r="TT2" s="19">
        <v>0.53119187951111102</v>
      </c>
      <c r="TU2" s="19">
        <v>0.28584146911111102</v>
      </c>
      <c r="TV2" s="19">
        <v>7.8439234355555498E-2</v>
      </c>
      <c r="TW2" s="19">
        <v>4.3675991400000003E-2</v>
      </c>
      <c r="TX2" s="19">
        <v>7.1373978355555506E-2</v>
      </c>
      <c r="TY2" s="19">
        <v>37.479999999999997</v>
      </c>
      <c r="TZ2" s="19">
        <v>37.813555555555503</v>
      </c>
      <c r="UA2" s="19">
        <v>23.6111111111111</v>
      </c>
      <c r="UB2" s="19">
        <v>30.0544444444444</v>
      </c>
      <c r="UC2" s="19">
        <v>29.391111111111101</v>
      </c>
      <c r="UD2" s="19">
        <v>38.429333333333403</v>
      </c>
      <c r="UE2" s="19">
        <v>38.436444444444497</v>
      </c>
      <c r="UF2" s="19">
        <v>-0.21107379777777799</v>
      </c>
      <c r="UG2" s="19">
        <v>-0.207070255555556</v>
      </c>
      <c r="UH2" s="24">
        <v>54.906666666666652</v>
      </c>
      <c r="UI2" s="24">
        <v>64.40644444444446</v>
      </c>
      <c r="UJ2" s="24">
        <v>1791.6800888888888</v>
      </c>
      <c r="UK2" s="24">
        <v>2007.3329777777781</v>
      </c>
      <c r="UL2" s="19">
        <v>158</v>
      </c>
      <c r="UM2" s="19">
        <f>UL2-UH2</f>
        <v>103.09333333333335</v>
      </c>
      <c r="UN2" s="19">
        <f>UL2-UI2</f>
        <v>93.59355555555554</v>
      </c>
      <c r="UO2" s="19">
        <f>AVERAGE(UM2:UN2)</f>
        <v>98.343444444444444</v>
      </c>
      <c r="UP2" s="18">
        <v>94.5</v>
      </c>
      <c r="UQ2" s="19">
        <v>0.75645674684888897</v>
      </c>
      <c r="UR2" s="19">
        <v>0.74957316326000001</v>
      </c>
      <c r="US2" s="19">
        <v>0.59040706366888895</v>
      </c>
      <c r="UT2" s="19">
        <v>0.56312634738</v>
      </c>
      <c r="UU2" s="19">
        <v>0.84785647245555595</v>
      </c>
      <c r="UV2" s="19">
        <v>0.8446297398</v>
      </c>
      <c r="UW2" s="19">
        <f>AVERAGE(UU2:UV2)</f>
        <v>0.84624310612777798</v>
      </c>
      <c r="UX2" s="19">
        <v>0.73483191322444397</v>
      </c>
      <c r="UY2" s="19">
        <v>0.71742557874444401</v>
      </c>
      <c r="UZ2" s="19">
        <v>0.30019515349555598</v>
      </c>
      <c r="VA2" s="19">
        <v>0.32275579500888901</v>
      </c>
      <c r="VB2" s="19">
        <v>0.76275574893777798</v>
      </c>
      <c r="VC2" s="19">
        <v>0.74926437737555596</v>
      </c>
      <c r="VD2" s="19">
        <v>0.74243348270444398</v>
      </c>
      <c r="VE2" s="19">
        <v>0.69526797252888894</v>
      </c>
      <c r="VF2" s="19">
        <v>1.5904659242222199E-2</v>
      </c>
      <c r="VG2" s="19">
        <v>1.42518427111111E-3</v>
      </c>
      <c r="VH2" s="19">
        <v>6.2268954173399997</v>
      </c>
      <c r="VI2" s="19">
        <v>6.0362088073266698</v>
      </c>
      <c r="VJ2" s="19">
        <v>0.35407141393777802</v>
      </c>
      <c r="VK2" s="19">
        <v>0.38195589325111101</v>
      </c>
      <c r="VL2" s="19">
        <v>0.50296946865777803</v>
      </c>
      <c r="VM2" s="19">
        <v>0.53148496888222196</v>
      </c>
      <c r="VN2" s="19">
        <v>0.53577876869333296</v>
      </c>
      <c r="VO2" s="19">
        <v>0.567856921455555</v>
      </c>
      <c r="VP2" s="19">
        <v>0.39673177431111101</v>
      </c>
      <c r="VQ2" s="19">
        <v>0.43008014021777802</v>
      </c>
      <c r="VR2" s="19">
        <v>-0.84694788791111097</v>
      </c>
      <c r="VS2" s="19">
        <v>-0.83513499331111096</v>
      </c>
      <c r="VT2" s="19">
        <v>0.50296946865777803</v>
      </c>
      <c r="VU2" s="19">
        <v>0.53148496888222196</v>
      </c>
      <c r="VV2" s="19">
        <v>0.85740000000000005</v>
      </c>
      <c r="VW2" s="19">
        <v>0.85219999999999996</v>
      </c>
      <c r="VX2" s="19">
        <v>1.1307199999999999</v>
      </c>
      <c r="VY2" s="19">
        <v>8.6739999999999998E-2</v>
      </c>
      <c r="VZ2" s="19">
        <f>VW2/VV2</f>
        <v>0.993935152787497</v>
      </c>
      <c r="WA2" s="19">
        <v>0.11191876428846199</v>
      </c>
      <c r="WB2" s="19">
        <v>5.71580105384615E-2</v>
      </c>
      <c r="WC2" s="19">
        <v>9.1738839461538504E-2</v>
      </c>
      <c r="WD2" s="19">
        <v>8.4974640692307701E-2</v>
      </c>
      <c r="WE2" s="19">
        <v>0.633528428076923</v>
      </c>
      <c r="WF2" s="19">
        <v>0.33328236496153901</v>
      </c>
      <c r="WG2" s="19">
        <v>7.9689776826923103E-2</v>
      </c>
      <c r="WH2" s="19">
        <v>0.55868552476923095</v>
      </c>
      <c r="WI2" s="19">
        <v>0.30287965388461502</v>
      </c>
      <c r="WJ2" s="19">
        <v>8.0110111653846197E-2</v>
      </c>
      <c r="WK2" s="19">
        <v>4.9915384615384598E-2</v>
      </c>
      <c r="WL2" s="19">
        <v>7.9479017596153806E-2</v>
      </c>
      <c r="WM2" s="19">
        <v>40.26</v>
      </c>
      <c r="WN2" s="19">
        <v>37.716923076923102</v>
      </c>
      <c r="WO2" s="19">
        <v>25.824615384615399</v>
      </c>
      <c r="WP2" s="19">
        <v>32.906538461538503</v>
      </c>
      <c r="WQ2" s="19">
        <v>31.6396153846154</v>
      </c>
      <c r="WR2" s="19">
        <v>43.077884615384598</v>
      </c>
      <c r="WS2" s="19">
        <v>43.301538461538399</v>
      </c>
      <c r="WT2" s="19">
        <v>-0.25714621923076902</v>
      </c>
      <c r="WU2" s="19">
        <v>-0.26682330384615399</v>
      </c>
      <c r="WV2" s="19">
        <v>53.796730769230798</v>
      </c>
      <c r="WW2" s="19">
        <v>64.265192307692303</v>
      </c>
      <c r="WX2" s="19">
        <v>1766.48344230769</v>
      </c>
      <c r="WY2" s="19">
        <v>2004.1171153846201</v>
      </c>
      <c r="WZ2" s="19">
        <v>164.3</v>
      </c>
      <c r="XA2" s="19">
        <f>WZ2-WV2</f>
        <v>110.50326923076921</v>
      </c>
      <c r="XB2" s="19">
        <f>WZ2-WW2</f>
        <v>100.03480769230771</v>
      </c>
      <c r="XC2" s="18">
        <v>110.5</v>
      </c>
      <c r="XD2" s="19">
        <v>0.74981566913076902</v>
      </c>
      <c r="XE2" s="19">
        <v>0.76253942322500001</v>
      </c>
      <c r="XF2" s="19">
        <v>0.58312489630576902</v>
      </c>
      <c r="XG2" s="19">
        <v>0.59277939017307701</v>
      </c>
      <c r="XH2" s="19">
        <v>0.83529746321538401</v>
      </c>
      <c r="XI2" s="19">
        <v>0.83328625331153905</v>
      </c>
      <c r="XJ2" s="19">
        <v>0.71640698976153805</v>
      </c>
      <c r="XK2" s="19">
        <v>0.70597968995000004</v>
      </c>
      <c r="XL2" s="19">
        <v>0.29647609917500001</v>
      </c>
      <c r="XM2" s="19">
        <v>0.30935594832500002</v>
      </c>
      <c r="XN2" s="19">
        <v>0.75035225519038395</v>
      </c>
      <c r="XO2" s="19">
        <v>0.74571515080384598</v>
      </c>
      <c r="XP2" s="19">
        <v>0.74868089267307703</v>
      </c>
      <c r="XQ2" s="19">
        <v>0.69806629610192295</v>
      </c>
      <c r="XR2" s="19">
        <v>2.2443364384615401E-3</v>
      </c>
      <c r="XS2" s="19">
        <v>-3.7376393313461501E-2</v>
      </c>
      <c r="XT2" s="19">
        <v>6.0166795788634602</v>
      </c>
      <c r="XU2" s="19">
        <v>6.4584088688192303</v>
      </c>
      <c r="XV2" s="19">
        <v>0.35496188220769198</v>
      </c>
      <c r="XW2" s="19">
        <v>0.370919857598077</v>
      </c>
      <c r="XX2" s="19">
        <v>0.50228485404615397</v>
      </c>
      <c r="XY2" s="19">
        <v>0.51801025767307696</v>
      </c>
      <c r="XZ2" s="19">
        <v>0.53341290655769202</v>
      </c>
      <c r="YA2" s="19">
        <v>0.54418564965961502</v>
      </c>
      <c r="YB2" s="19">
        <v>0.39530850392884598</v>
      </c>
      <c r="YC2" s="19">
        <v>0.40527742019615398</v>
      </c>
      <c r="YD2" s="19">
        <v>-0.83454023282692302</v>
      </c>
      <c r="YE2" s="19">
        <v>-0.82736054574999995</v>
      </c>
      <c r="YF2" s="19">
        <v>0.50228485404615397</v>
      </c>
      <c r="YG2" s="19">
        <v>0.51801025767307696</v>
      </c>
      <c r="YH2" s="19">
        <v>0.108572208575758</v>
      </c>
      <c r="YI2" s="19">
        <v>5.9966026696969703E-2</v>
      </c>
      <c r="YJ2" s="19">
        <v>8.2518882454545403E-2</v>
      </c>
      <c r="YK2" s="19">
        <v>8.4314602757575699E-2</v>
      </c>
      <c r="YL2" s="19">
        <v>0.61866552854545498</v>
      </c>
      <c r="YM2" s="19">
        <v>0.32714285700000001</v>
      </c>
      <c r="YN2" s="19">
        <v>7.8686471060606097E-2</v>
      </c>
      <c r="YO2" s="19">
        <v>0.55979546181818196</v>
      </c>
      <c r="YP2" s="19">
        <v>0.29974116160606101</v>
      </c>
      <c r="YQ2" s="19">
        <v>8.4833164818181803E-2</v>
      </c>
      <c r="YR2" s="19">
        <v>5.0658893575757598E-2</v>
      </c>
      <c r="YS2" s="19">
        <v>8.1666666666666707E-2</v>
      </c>
      <c r="YT2" s="19">
        <v>39.054545454545398</v>
      </c>
      <c r="YU2" s="19">
        <v>39.831515151515099</v>
      </c>
      <c r="YV2" s="19">
        <v>16.9887878787879</v>
      </c>
      <c r="YW2" s="23">
        <v>-9999</v>
      </c>
      <c r="YX2" s="23">
        <v>-9999</v>
      </c>
      <c r="YY2" s="23">
        <v>-9999</v>
      </c>
      <c r="YZ2" s="23">
        <v>-9999</v>
      </c>
      <c r="ZA2" s="19">
        <v>5.8914546666666602E-2</v>
      </c>
      <c r="ZB2" s="19">
        <v>8.4282385454545403E-2</v>
      </c>
      <c r="ZC2" s="19">
        <v>58.129696969697001</v>
      </c>
      <c r="ZD2" s="19">
        <v>66.106060606060595</v>
      </c>
      <c r="ZE2" s="19">
        <v>1864.84863636364</v>
      </c>
      <c r="ZF2" s="19">
        <v>2045.9190606060599</v>
      </c>
      <c r="ZG2" s="19">
        <v>172</v>
      </c>
      <c r="ZH2" s="19">
        <f>ZG2-ZC2</f>
        <v>113.87030303030301</v>
      </c>
      <c r="ZI2" s="19">
        <f>ZG2-ZD2</f>
        <v>105.89393939393941</v>
      </c>
      <c r="ZJ2" s="18">
        <v>111</v>
      </c>
      <c r="ZK2" s="19">
        <v>0.75347822803939402</v>
      </c>
      <c r="ZL2" s="19">
        <v>0.75958403736666702</v>
      </c>
      <c r="ZM2" s="19">
        <v>0.58420020773030301</v>
      </c>
      <c r="ZN2" s="19">
        <v>0.59037316205151502</v>
      </c>
      <c r="ZO2" s="19">
        <v>0.83376600209090901</v>
      </c>
      <c r="ZP2" s="19">
        <v>0.82259705904545399</v>
      </c>
      <c r="ZQ2" s="19">
        <v>0.71059799354848496</v>
      </c>
      <c r="ZR2" s="19">
        <v>0.69030199143939397</v>
      </c>
      <c r="ZS2" s="19">
        <v>0.30242526223636401</v>
      </c>
      <c r="ZT2" s="19">
        <v>0.30657185579696999</v>
      </c>
      <c r="ZU2" s="19">
        <v>0.74521365248181803</v>
      </c>
      <c r="ZV2" s="19">
        <v>0.76380812286363697</v>
      </c>
      <c r="ZW2" s="19">
        <v>0.73676105804242398</v>
      </c>
      <c r="ZX2" s="19">
        <v>0.70041756493030305</v>
      </c>
      <c r="ZY2" s="19">
        <v>-1.8141470521212101E-2</v>
      </c>
      <c r="ZZ2" s="19">
        <v>1.17536606393939E-2</v>
      </c>
      <c r="AAA2" s="19">
        <v>6.1237550874939402</v>
      </c>
      <c r="AAB2" s="19">
        <v>6.3409384152969697</v>
      </c>
      <c r="AAC2" s="19">
        <v>0.362759036793939</v>
      </c>
      <c r="AAD2" s="19">
        <v>0.37224707409393898</v>
      </c>
      <c r="AAE2" s="19">
        <v>0.51053332197575796</v>
      </c>
      <c r="AAF2" s="19">
        <v>0.51843445507878805</v>
      </c>
      <c r="AAG2" s="19">
        <v>0.54013578650302996</v>
      </c>
      <c r="AAH2" s="19">
        <v>0.54206435850303003</v>
      </c>
      <c r="AAI2" s="19">
        <v>0.40131677063030302</v>
      </c>
      <c r="AAJ2" s="19">
        <v>0.40319952162121198</v>
      </c>
      <c r="AAK2" s="19">
        <v>-0.830624835484849</v>
      </c>
      <c r="AAL2" s="19">
        <v>-0.81669773490909103</v>
      </c>
      <c r="AAM2" s="19">
        <v>0.51053332197575796</v>
      </c>
      <c r="AAN2" s="19">
        <v>0.51843445507878805</v>
      </c>
      <c r="AAO2" s="19">
        <v>0.101056763304348</v>
      </c>
      <c r="AAP2" s="19">
        <v>6.1729120456521701E-2</v>
      </c>
      <c r="AAQ2" s="19">
        <v>8.2606530434782596E-2</v>
      </c>
      <c r="AAR2" s="19">
        <v>8.4708990086956606E-2</v>
      </c>
      <c r="AAS2" s="19">
        <v>0.59382223441304305</v>
      </c>
      <c r="AAT2" s="19">
        <v>0.32474932384782601</v>
      </c>
      <c r="AAU2" s="19">
        <v>7.7960569260869597E-2</v>
      </c>
      <c r="AAV2" s="19">
        <v>0.51221335989130401</v>
      </c>
      <c r="AAW2" s="19">
        <v>0.26568194117391303</v>
      </c>
      <c r="AAX2" s="19">
        <v>8.1167391304347802E-2</v>
      </c>
      <c r="AAY2" s="19">
        <v>5.06556591086956E-2</v>
      </c>
      <c r="AAZ2" s="19">
        <v>7.6994910195652203E-2</v>
      </c>
      <c r="ABA2" s="19">
        <v>38.941304347826097</v>
      </c>
      <c r="ABB2" s="19">
        <v>35.254347826086899</v>
      </c>
      <c r="ABC2" s="19">
        <v>42.312391304347798</v>
      </c>
      <c r="ABD2" s="19">
        <v>32.056086956521703</v>
      </c>
      <c r="ABE2" s="19">
        <v>30.9104347826087</v>
      </c>
      <c r="ABF2" s="19">
        <v>39.4304347826087</v>
      </c>
      <c r="ABG2" s="19">
        <v>39.040434782608699</v>
      </c>
      <c r="ABH2" s="19">
        <v>-0.18694908695652199</v>
      </c>
      <c r="ABI2" s="19">
        <v>-0.18703006956521701</v>
      </c>
      <c r="ABJ2" s="19">
        <v>64.595652173913095</v>
      </c>
      <c r="ABK2" s="19">
        <v>72.554347826086996</v>
      </c>
      <c r="ABL2" s="19">
        <v>2011.5954999999999</v>
      </c>
      <c r="ABM2" s="19">
        <v>2192.2558043478298</v>
      </c>
      <c r="ABN2" s="19">
        <v>178</v>
      </c>
      <c r="ABO2" s="19">
        <f>ABN2-ABJ2</f>
        <v>113.40434782608691</v>
      </c>
      <c r="ABP2" s="19">
        <f>ABN2-ABK2</f>
        <v>105.445652173913</v>
      </c>
      <c r="ABQ2" s="18">
        <v>109.5</v>
      </c>
      <c r="ABR2" s="19">
        <v>0.73554451537826104</v>
      </c>
      <c r="ABS2" s="19">
        <v>0.74967875631521796</v>
      </c>
      <c r="ABT2" s="19">
        <v>0.54594195523043498</v>
      </c>
      <c r="ABU2" s="19">
        <v>0.585879276621739</v>
      </c>
      <c r="ABV2" s="19">
        <v>0.81954062620000001</v>
      </c>
      <c r="ABW2" s="19">
        <v>0.81087504042173897</v>
      </c>
      <c r="ABX2" s="19">
        <v>0.67902245208260903</v>
      </c>
      <c r="ABY2" s="19">
        <v>0.67962864511086996</v>
      </c>
      <c r="ABZ2" s="19">
        <v>0.316903967534783</v>
      </c>
      <c r="ACA2" s="19">
        <v>0.292320424695652</v>
      </c>
      <c r="ACB2" s="19">
        <v>0.73843084762608702</v>
      </c>
      <c r="ACC2" s="19">
        <v>0.754871849539131</v>
      </c>
      <c r="ACD2" s="19">
        <v>0.72624173682608695</v>
      </c>
      <c r="ACE2" s="19">
        <v>0.70802416324999995</v>
      </c>
      <c r="ACF2" s="19">
        <v>7.2976134695652197E-3</v>
      </c>
      <c r="ACG2" s="19">
        <v>1.2717335126087E-2</v>
      </c>
      <c r="ACH2" s="19">
        <v>5.5763759397152199</v>
      </c>
      <c r="ACI2" s="19">
        <v>6.0269740675565204</v>
      </c>
      <c r="ACJ2" s="19">
        <v>0.386765202523913</v>
      </c>
      <c r="ACK2" s="19">
        <v>0.36028579403260902</v>
      </c>
      <c r="ACL2" s="19">
        <v>0.53414739095652197</v>
      </c>
      <c r="ACM2" s="19">
        <v>0.503865434743478</v>
      </c>
      <c r="ACN2" s="19">
        <v>0.56760627203260905</v>
      </c>
      <c r="ACO2" s="19">
        <v>0.526401895758696</v>
      </c>
      <c r="ACP2" s="19">
        <v>0.430818690852174</v>
      </c>
      <c r="ACQ2" s="19">
        <v>0.389388118867391</v>
      </c>
      <c r="ACR2" s="19">
        <v>-0.80860248365217402</v>
      </c>
      <c r="ACS2" s="19">
        <v>-0.80897468289130403</v>
      </c>
      <c r="ACT2" s="19">
        <v>0.53414739095652197</v>
      </c>
      <c r="ACU2" s="19">
        <v>0.503865434743478</v>
      </c>
      <c r="ACV2" s="17">
        <v>5.32</v>
      </c>
      <c r="ACW2" s="18">
        <v>0.99</v>
      </c>
      <c r="ACX2" s="17">
        <v>77.5</v>
      </c>
      <c r="ACY2" s="17">
        <v>26.5</v>
      </c>
      <c r="ACZ2" s="17">
        <v>5.3</v>
      </c>
      <c r="ADA2" s="17">
        <v>13.6</v>
      </c>
    </row>
    <row r="3" spans="1:781" x14ac:dyDescent="0.25">
      <c r="A3" s="19">
        <v>2</v>
      </c>
      <c r="B3" s="19">
        <v>1</v>
      </c>
      <c r="C3" s="19" t="s">
        <v>10</v>
      </c>
      <c r="D3" s="19">
        <v>100</v>
      </c>
      <c r="E3" s="19">
        <v>1</v>
      </c>
      <c r="F3" s="19">
        <v>1</v>
      </c>
      <c r="G3" s="23">
        <v>-9999</v>
      </c>
      <c r="H3" s="23">
        <v>-9999</v>
      </c>
      <c r="I3" s="23">
        <v>-9999</v>
      </c>
      <c r="J3" s="23">
        <v>-9999</v>
      </c>
      <c r="K3" s="23">
        <v>-9999</v>
      </c>
      <c r="L3" s="19">
        <v>175</v>
      </c>
      <c r="M3" s="19">
        <f t="shared" ref="M3:M61" si="16">L3/1.12</f>
        <v>156.24999999999997</v>
      </c>
      <c r="N3" s="19">
        <v>53.12</v>
      </c>
      <c r="O3" s="19">
        <v>18.72</v>
      </c>
      <c r="P3" s="19">
        <v>28.16</v>
      </c>
      <c r="Q3" s="19">
        <v>49.12</v>
      </c>
      <c r="R3" s="19">
        <v>18.72</v>
      </c>
      <c r="S3" s="19">
        <v>32.160000000000004</v>
      </c>
      <c r="T3" s="19">
        <f t="shared" ref="T3:T61" si="17">S3/P3</f>
        <v>1.1420454545454546</v>
      </c>
      <c r="U3" s="19">
        <v>49.12</v>
      </c>
      <c r="V3" s="19">
        <v>16.72</v>
      </c>
      <c r="W3" s="19">
        <v>34.160000000000004</v>
      </c>
      <c r="X3" s="19">
        <v>59.12</v>
      </c>
      <c r="Y3" s="19">
        <v>14.719999999999999</v>
      </c>
      <c r="Z3" s="19">
        <v>26.160000000000004</v>
      </c>
      <c r="AA3" s="19" t="s">
        <v>41</v>
      </c>
      <c r="AB3" s="19">
        <v>8.6</v>
      </c>
      <c r="AC3" s="19">
        <v>7.2</v>
      </c>
      <c r="AD3" s="19">
        <v>1.9</v>
      </c>
      <c r="AE3" s="19" t="s">
        <v>40</v>
      </c>
      <c r="AF3" s="19">
        <v>2</v>
      </c>
      <c r="AG3" s="19">
        <v>0.9</v>
      </c>
      <c r="AH3" s="19">
        <v>1.8</v>
      </c>
      <c r="AI3" s="19">
        <v>3</v>
      </c>
      <c r="AJ3" s="19">
        <v>358</v>
      </c>
      <c r="AK3" s="19">
        <v>129</v>
      </c>
      <c r="AL3" s="19">
        <v>0.47</v>
      </c>
      <c r="AM3" s="19">
        <v>9.3000000000000007</v>
      </c>
      <c r="AN3" s="19">
        <v>6.2</v>
      </c>
      <c r="AO3" s="19">
        <v>1.07</v>
      </c>
      <c r="AP3" s="19">
        <v>5720</v>
      </c>
      <c r="AQ3" s="19">
        <v>204</v>
      </c>
      <c r="AR3" s="19">
        <v>698</v>
      </c>
      <c r="AS3" s="19">
        <v>34.299999999999997</v>
      </c>
      <c r="AT3" s="19">
        <v>0</v>
      </c>
      <c r="AU3" s="19">
        <v>3</v>
      </c>
      <c r="AV3" s="19">
        <v>83</v>
      </c>
      <c r="AW3" s="19">
        <v>5</v>
      </c>
      <c r="AX3" s="19">
        <v>9</v>
      </c>
      <c r="AY3" s="19">
        <v>46</v>
      </c>
      <c r="AZ3" s="19">
        <v>0.63851181498240317</v>
      </c>
      <c r="BA3" s="19">
        <v>0.31636034950286229</v>
      </c>
      <c r="BB3" s="19">
        <v>0.78167786905650982</v>
      </c>
      <c r="BC3" s="19">
        <v>1.1208283071974265</v>
      </c>
      <c r="BD3" s="19">
        <v>0.78684555634015951</v>
      </c>
      <c r="BE3" s="19">
        <v>-3.0140151705430253E-2</v>
      </c>
      <c r="BF3" s="19">
        <v>-0.43580624154686171</v>
      </c>
      <c r="BG3" s="17">
        <f t="shared" ref="BG3:BG61" si="18">(4*AZ3)+(4*BA3)</f>
        <v>3.8194886579410618</v>
      </c>
      <c r="BH3" s="17">
        <f t="shared" ref="BH3:BH61" si="19">BG3+(4*BB3)</f>
        <v>6.9462001341671016</v>
      </c>
      <c r="BI3" s="17">
        <f t="shared" ref="BI3:BI61" si="20">(BH3+(BC3*4))</f>
        <v>11.429513362956808</v>
      </c>
      <c r="BJ3" s="17">
        <f t="shared" ref="BJ3:BJ61" si="21">BI3+(BD3*4)</f>
        <v>14.576895588317445</v>
      </c>
      <c r="BK3" s="17">
        <f t="shared" ref="BK3:BK61" si="22">BJ3+(BE3*4)</f>
        <v>14.456334981495724</v>
      </c>
      <c r="BL3" s="19">
        <f t="shared" si="0"/>
        <v>4.4833132287897062</v>
      </c>
      <c r="BM3" s="19">
        <f t="shared" si="1"/>
        <v>3.1473822253606381</v>
      </c>
      <c r="BN3" s="19">
        <f t="shared" si="2"/>
        <v>-0.12056060682172101</v>
      </c>
      <c r="BO3" s="19">
        <f t="shared" ref="BO3:BO61" si="23">SUM(BL3:BN3)</f>
        <v>7.5101348473286231</v>
      </c>
      <c r="BP3" s="19">
        <v>1.2066365007541477</v>
      </c>
      <c r="BQ3" s="19">
        <v>0.35653309229687652</v>
      </c>
      <c r="BR3" s="19">
        <v>0.1344286781179985</v>
      </c>
      <c r="BS3" s="19">
        <v>2.5130679533574587E-2</v>
      </c>
      <c r="BT3" s="19">
        <v>0.13114092605669325</v>
      </c>
      <c r="BU3" s="19">
        <v>0</v>
      </c>
      <c r="BV3" s="19">
        <v>0</v>
      </c>
      <c r="BW3" s="17">
        <f t="shared" ref="BW3:BW61" si="24">(4*BP3)+(4*BQ3)</f>
        <v>6.2526783722040973</v>
      </c>
      <c r="BX3" s="17">
        <f t="shared" ref="BX3:BX61" si="25">BW3+(4*BR3)</f>
        <v>6.7903930846760909</v>
      </c>
      <c r="BY3" s="17">
        <f t="shared" ref="BY3:BY61" si="26">(BX3+(BS3*4))</f>
        <v>6.8909158028103894</v>
      </c>
      <c r="BZ3" s="17">
        <f t="shared" ref="BZ3:BZ61" si="27">BX3+CD3</f>
        <v>7.415479507037162</v>
      </c>
      <c r="CA3" s="19">
        <f t="shared" ref="CA3:CA61" si="28">(BS3*4)</f>
        <v>0.10052271813429835</v>
      </c>
      <c r="CB3" s="19">
        <f t="shared" ref="CB3:CB61" si="29">(BT3*4)</f>
        <v>0.52456370422677301</v>
      </c>
      <c r="CC3" s="19">
        <f t="shared" ref="CC3:CC61" si="30">(BU3*4)</f>
        <v>0</v>
      </c>
      <c r="CD3" s="19">
        <f t="shared" ref="CD3:CE3" si="31">SUM(CA3:CC3)</f>
        <v>0.62508642236107137</v>
      </c>
      <c r="CE3" s="19">
        <f t="shared" si="31"/>
        <v>1.1496501265878445</v>
      </c>
      <c r="CF3" s="19">
        <v>3.1999197512288093</v>
      </c>
      <c r="CG3" s="19">
        <v>5.3107966194929244</v>
      </c>
      <c r="CH3" s="19">
        <v>2.4895849018722078</v>
      </c>
      <c r="CI3" s="19">
        <v>1.710559317782794</v>
      </c>
      <c r="CJ3" s="19">
        <v>0.97539238500767445</v>
      </c>
      <c r="CK3" s="19">
        <v>0.78724364438650152</v>
      </c>
      <c r="CL3" s="19">
        <v>1.0337078651685392</v>
      </c>
      <c r="CM3" s="17">
        <f t="shared" ref="CM3:CM61" si="32">(4*CF3)+(4*CG3)</f>
        <v>34.042865482886938</v>
      </c>
      <c r="CN3" s="17">
        <f t="shared" ref="CN3:CN61" si="33">CM3+(4*CH3)</f>
        <v>44.00120509037577</v>
      </c>
      <c r="CO3" s="17">
        <f t="shared" ref="CO3:CO61" si="34">(CN3+(CI3*4))</f>
        <v>50.843442361506945</v>
      </c>
      <c r="CP3" s="17">
        <f t="shared" ref="CP3:CP61" si="35">(CO3+(CJ3*4))</f>
        <v>54.745011901537644</v>
      </c>
      <c r="CQ3" s="17">
        <f t="shared" ref="CQ3:CQ61" si="36">(CP3+(CK3*4))</f>
        <v>57.893986479083651</v>
      </c>
      <c r="CR3" s="19">
        <f t="shared" ref="CR3:CR61" si="37">(CI3*4)</f>
        <v>6.8422372711311761</v>
      </c>
      <c r="CS3" s="19">
        <f t="shared" ref="CS3:CS61" si="38">(CJ3*4)</f>
        <v>3.9015695400306978</v>
      </c>
      <c r="CT3" s="19">
        <f t="shared" ref="CT3:CT61" si="39">(CK3*4)</f>
        <v>3.1489745775460061</v>
      </c>
      <c r="CU3" s="19">
        <f t="shared" ref="CU3:CU61" si="40">SUM(CR3:CT3)</f>
        <v>13.892781388707881</v>
      </c>
      <c r="CV3" s="25">
        <v>-9999</v>
      </c>
      <c r="CW3" s="23">
        <v>-9999</v>
      </c>
      <c r="CX3" s="25">
        <v>-9999</v>
      </c>
      <c r="CY3" s="23">
        <v>-9999</v>
      </c>
      <c r="CZ3" s="25">
        <v>-9999</v>
      </c>
      <c r="DA3" s="23">
        <v>-9999</v>
      </c>
      <c r="DB3" s="23">
        <v>-9999</v>
      </c>
      <c r="DC3" s="23">
        <v>-9999</v>
      </c>
      <c r="DD3" s="23">
        <v>-9999</v>
      </c>
      <c r="DE3" s="23">
        <v>-9999</v>
      </c>
      <c r="DF3" s="23">
        <v>-9999</v>
      </c>
      <c r="DG3" s="23">
        <v>-9999</v>
      </c>
      <c r="DH3" s="23">
        <v>-9999</v>
      </c>
      <c r="DI3" s="23">
        <v>-9999</v>
      </c>
      <c r="DJ3" s="23">
        <v>-9999</v>
      </c>
      <c r="DK3" s="23">
        <v>-9999</v>
      </c>
      <c r="DL3" s="23">
        <v>-9999</v>
      </c>
      <c r="DM3" s="23">
        <v>-9999</v>
      </c>
      <c r="DN3" s="23">
        <v>-9999</v>
      </c>
      <c r="DO3" s="23">
        <v>-9999</v>
      </c>
      <c r="DP3" s="23">
        <v>-9999</v>
      </c>
      <c r="DQ3" s="23">
        <v>-9999</v>
      </c>
      <c r="DR3" s="23">
        <v>-9999</v>
      </c>
      <c r="DS3" s="25">
        <v>-9999</v>
      </c>
      <c r="DT3" s="25">
        <v>-9999</v>
      </c>
      <c r="DU3" s="25">
        <v>-9999</v>
      </c>
      <c r="DV3" s="25">
        <v>-9999</v>
      </c>
      <c r="DW3" s="25">
        <v>-9999</v>
      </c>
      <c r="DX3" s="25">
        <v>-9999</v>
      </c>
      <c r="DY3" s="25">
        <v>-9999</v>
      </c>
      <c r="DZ3" s="25">
        <v>-9999</v>
      </c>
      <c r="EA3" s="25">
        <v>-9999</v>
      </c>
      <c r="EB3" s="23">
        <v>-9999</v>
      </c>
      <c r="EC3" s="23">
        <v>-9999</v>
      </c>
      <c r="ED3" s="23">
        <v>-9999</v>
      </c>
      <c r="EE3" s="23">
        <v>-9999</v>
      </c>
      <c r="EF3" s="23">
        <v>-9999</v>
      </c>
      <c r="EG3" s="23">
        <v>-9999</v>
      </c>
      <c r="EH3" s="23">
        <v>-9999</v>
      </c>
      <c r="EI3" s="23">
        <v>-9999</v>
      </c>
      <c r="EJ3" s="23">
        <v>-9999</v>
      </c>
      <c r="EK3" s="23">
        <v>-9999</v>
      </c>
      <c r="EL3" s="23">
        <v>-9999</v>
      </c>
      <c r="EM3" s="23">
        <v>-9999</v>
      </c>
      <c r="EN3" s="23">
        <v>-9999</v>
      </c>
      <c r="EO3" s="23">
        <v>-9999</v>
      </c>
      <c r="EP3" s="23">
        <v>-9999</v>
      </c>
      <c r="EQ3" s="23">
        <v>-9999</v>
      </c>
      <c r="ER3" s="23">
        <v>-9999</v>
      </c>
      <c r="ES3" s="23">
        <v>-9999</v>
      </c>
      <c r="ET3" s="23">
        <v>-9999</v>
      </c>
      <c r="EU3" s="23">
        <v>-9999</v>
      </c>
      <c r="EV3" s="23">
        <v>-9999</v>
      </c>
      <c r="EW3" s="23">
        <v>-9999</v>
      </c>
      <c r="EX3" s="23">
        <v>-9999</v>
      </c>
      <c r="EY3" s="23">
        <v>-9999</v>
      </c>
      <c r="EZ3" s="23">
        <v>-9999</v>
      </c>
      <c r="FA3" s="23">
        <v>-9999</v>
      </c>
      <c r="FB3" s="23">
        <v>-9999</v>
      </c>
      <c r="FC3" s="23">
        <v>-9999</v>
      </c>
      <c r="FD3" s="23">
        <v>-9999</v>
      </c>
      <c r="FE3" s="23">
        <v>-9999</v>
      </c>
      <c r="FF3" s="23">
        <v>-9999</v>
      </c>
      <c r="FG3" s="23">
        <v>-9999</v>
      </c>
      <c r="FH3" s="21">
        <v>448.3</v>
      </c>
      <c r="FI3" s="21">
        <v>67.5</v>
      </c>
      <c r="FJ3" s="18">
        <f t="shared" ref="FJ3:FJ61" si="41">FH3-FI3</f>
        <v>380.8</v>
      </c>
      <c r="FK3" s="19">
        <v>14</v>
      </c>
      <c r="FL3" s="19">
        <v>634</v>
      </c>
      <c r="FM3" s="18">
        <v>31.5</v>
      </c>
      <c r="FN3" s="18">
        <f t="shared" ref="FN3:FN61" si="42">FL3-FM3</f>
        <v>602.5</v>
      </c>
      <c r="FO3" s="19">
        <v>190</v>
      </c>
      <c r="FP3" s="19">
        <v>244.6</v>
      </c>
      <c r="FQ3" s="19">
        <v>31.5</v>
      </c>
      <c r="FR3" s="19">
        <f t="shared" ref="FR3:FR61" si="43">FP3-FQ3</f>
        <v>213.1</v>
      </c>
      <c r="FS3" s="19">
        <v>416.5</v>
      </c>
      <c r="FT3" s="19">
        <v>15.6</v>
      </c>
      <c r="FU3" s="19">
        <f t="shared" ref="FU3:FU61" si="44">FS3-FT3</f>
        <v>400.9</v>
      </c>
      <c r="FV3" s="19">
        <v>188.25</v>
      </c>
      <c r="FW3" s="19">
        <v>192.22</v>
      </c>
      <c r="FX3" s="18">
        <f t="shared" ref="FX3:FX61" si="45">(FW3*10000/(1000*1*1.02))</f>
        <v>1884.5098039215686</v>
      </c>
      <c r="FY3" s="18">
        <f t="shared" ref="FY3:FY61" si="46">FX3/1.12</f>
        <v>1682.5980392156862</v>
      </c>
      <c r="FZ3" s="23">
        <f t="shared" si="4"/>
        <v>3733.3333333333335</v>
      </c>
      <c r="GA3" s="18">
        <f t="shared" si="5"/>
        <v>5906.8627450980393</v>
      </c>
      <c r="GB3" s="18">
        <f t="shared" si="6"/>
        <v>2089.2156862745096</v>
      </c>
      <c r="GC3" s="18">
        <f t="shared" si="7"/>
        <v>3930.3921568627452</v>
      </c>
      <c r="GD3" s="18">
        <f t="shared" ref="GD3:GD61" si="47">SUM(FZ3:GC3)</f>
        <v>15659.803921568626</v>
      </c>
      <c r="GE3" s="18">
        <f t="shared" ref="GE3:GE61" si="48">(FV3*10000/(1000*1*1.02))</f>
        <v>1845.5882352941176</v>
      </c>
      <c r="GF3" s="19">
        <v>2.5</v>
      </c>
      <c r="GG3" s="19">
        <f t="shared" si="8"/>
        <v>93.333333333333343</v>
      </c>
      <c r="GH3" s="19">
        <v>0.66</v>
      </c>
      <c r="GI3" s="19">
        <f t="shared" si="9"/>
        <v>38.985294117647058</v>
      </c>
      <c r="GJ3" s="19">
        <v>0.98</v>
      </c>
      <c r="GK3" s="19">
        <f t="shared" si="10"/>
        <v>20.474313725490195</v>
      </c>
      <c r="GL3" s="19">
        <v>3.28</v>
      </c>
      <c r="GM3" s="19">
        <f t="shared" si="11"/>
        <v>60.535294117647048</v>
      </c>
      <c r="GN3" s="18">
        <f t="shared" ref="GN3:GN61" si="49">SUM(GG3, GI3, GK3, GM3)</f>
        <v>213.32823529411763</v>
      </c>
      <c r="GO3" s="18">
        <f t="shared" ref="GO3:GO61" si="50">GN3/1.12</f>
        <v>190.47163865546216</v>
      </c>
      <c r="GP3" s="25">
        <v>-9999</v>
      </c>
      <c r="GQ3" s="25">
        <v>-9999</v>
      </c>
      <c r="GR3" s="25">
        <v>-9999</v>
      </c>
      <c r="GS3" s="25">
        <v>-9999</v>
      </c>
      <c r="GT3" s="19">
        <v>19.2</v>
      </c>
      <c r="GU3" s="18">
        <v>5.15</v>
      </c>
      <c r="GV3" s="18">
        <f t="shared" ref="GV3:GV61" si="51">GU3-0.51</f>
        <v>4.6400000000000006</v>
      </c>
      <c r="GW3" s="19">
        <f t="shared" ref="GW3:GW61" si="52">GV3*(43560/(GT3*6.667*0.454))</f>
        <v>3477.9098049502818</v>
      </c>
      <c r="GX3" s="19">
        <v>1.76</v>
      </c>
      <c r="GY3" s="19">
        <f t="shared" ref="GY3:GY61" si="53">GX3/GV3</f>
        <v>0.37931034482758619</v>
      </c>
      <c r="GZ3" s="19">
        <f t="shared" ref="GZ3:GZ61" si="54">GW3*GY3</f>
        <v>1319.2071673949345</v>
      </c>
      <c r="HA3" s="19">
        <f t="shared" ref="HA3:HA61" si="55">GZ3*1.12</f>
        <v>1477.5120274823266</v>
      </c>
      <c r="HB3" s="19">
        <v>2.21</v>
      </c>
      <c r="HC3" s="19">
        <f t="shared" si="12"/>
        <v>0.4762931034482758</v>
      </c>
      <c r="HD3" s="19">
        <f t="shared" si="13"/>
        <v>1656.5044545129572</v>
      </c>
      <c r="HE3" s="19">
        <f t="shared" ref="HE3:HE61" si="56">HD3*1.12</f>
        <v>1855.2849890545122</v>
      </c>
      <c r="HF3" s="23">
        <v>-9999</v>
      </c>
      <c r="HG3" s="19">
        <v>4486.74444444444</v>
      </c>
      <c r="HH3" s="19">
        <f t="shared" si="14"/>
        <v>1701.8685823754772</v>
      </c>
      <c r="HI3" s="19">
        <v>3</v>
      </c>
      <c r="HJ3" s="19">
        <v>3.86</v>
      </c>
      <c r="HK3" s="17">
        <f t="shared" si="15"/>
        <v>71.614000577504157</v>
      </c>
      <c r="HL3" s="23">
        <v>-9999</v>
      </c>
      <c r="HM3" s="23">
        <v>-9999</v>
      </c>
      <c r="HN3" s="19">
        <v>27.172413793103399</v>
      </c>
      <c r="HO3" s="19">
        <v>14.980188087774335</v>
      </c>
      <c r="HP3" s="19">
        <v>0.22553489943195301</v>
      </c>
      <c r="HQ3" s="19">
        <v>0.19868368470652201</v>
      </c>
      <c r="HR3" s="19">
        <v>0.17319482608092501</v>
      </c>
      <c r="HS3" s="19">
        <v>0.13594326176331401</v>
      </c>
      <c r="HT3" s="19">
        <v>3.6149770443786998E-2</v>
      </c>
      <c r="HU3" s="19">
        <v>0.28076379793063599</v>
      </c>
      <c r="HV3" s="19">
        <v>0.31441967220710099</v>
      </c>
      <c r="HW3" s="19">
        <v>8.1645249244565204E-2</v>
      </c>
      <c r="HX3" s="19">
        <v>0.58473674369822504</v>
      </c>
      <c r="HY3" s="19">
        <v>0.43887858685549103</v>
      </c>
      <c r="HZ3" s="19">
        <v>0.38532134978034699</v>
      </c>
      <c r="IA3" s="19">
        <v>0.312936527673913</v>
      </c>
      <c r="IB3" s="19">
        <v>0.16219321215976301</v>
      </c>
      <c r="IC3" s="19">
        <v>8.1212594355029602E-2</v>
      </c>
      <c r="ID3" s="19">
        <v>0.67817336839306397</v>
      </c>
      <c r="IE3" s="19">
        <v>0.28662595312616801</v>
      </c>
      <c r="IF3" s="19">
        <v>0.25071886654166597</v>
      </c>
      <c r="IG3" s="19">
        <v>0.261171906770642</v>
      </c>
      <c r="IH3" s="19">
        <v>0.222758804696262</v>
      </c>
      <c r="II3" s="19">
        <v>3.7995357887850502E-2</v>
      </c>
      <c r="IJ3" s="19">
        <v>0.32432738835321101</v>
      </c>
      <c r="IK3" s="19">
        <v>0.354824002686916</v>
      </c>
      <c r="IL3" s="19">
        <v>8.0222758185185095E-2</v>
      </c>
      <c r="IM3" s="19">
        <v>0.80633501284112097</v>
      </c>
      <c r="IN3" s="19">
        <v>0.27034979939449499</v>
      </c>
      <c r="IO3" s="19">
        <v>0.24176657004587099</v>
      </c>
      <c r="IP3" s="19">
        <v>0.14452768208796299</v>
      </c>
      <c r="IQ3" s="19">
        <v>0.12182947942523401</v>
      </c>
      <c r="IR3" s="19">
        <v>9.1103219757009399E-2</v>
      </c>
      <c r="IS3" s="19">
        <v>0.38481842460091698</v>
      </c>
      <c r="IT3" s="19">
        <v>37.846327240909098</v>
      </c>
      <c r="IU3" s="19">
        <v>62.778579381818197</v>
      </c>
      <c r="IV3" s="19">
        <v>77</v>
      </c>
      <c r="IW3" s="19">
        <f t="shared" ref="IW3:IW61" si="57">IV3-IU3</f>
        <v>14.221420618181803</v>
      </c>
      <c r="IX3" s="19">
        <v>0.23022640293749999</v>
      </c>
      <c r="IY3" s="19">
        <v>0.31328125003125001</v>
      </c>
      <c r="IZ3" s="19">
        <v>0.19450255109375</v>
      </c>
      <c r="JA3" s="19">
        <v>0.28970982150000002</v>
      </c>
      <c r="JB3" s="19">
        <v>0.70923469403124995</v>
      </c>
      <c r="JC3" s="19">
        <v>0.46571428571875001</v>
      </c>
      <c r="JD3" s="19">
        <v>0.26741390296875001</v>
      </c>
      <c r="JE3" s="19">
        <v>0.63711096934375</v>
      </c>
      <c r="JF3" s="19">
        <v>0.43044642865624999</v>
      </c>
      <c r="JG3" s="19">
        <v>0.22763392859375001</v>
      </c>
      <c r="JH3" s="19">
        <v>0.31572066334374999</v>
      </c>
      <c r="JI3" s="19">
        <v>0.22153698990625001</v>
      </c>
      <c r="JJ3" s="19">
        <v>0.4079979506375</v>
      </c>
      <c r="JK3" s="19">
        <v>0.41845879469687502</v>
      </c>
      <c r="JL3" s="19">
        <v>0.23346184154374999</v>
      </c>
      <c r="JM3" s="19">
        <v>0.23211116840937501</v>
      </c>
      <c r="JN3" s="19">
        <v>0.336659153190625</v>
      </c>
      <c r="JO3" s="19">
        <v>0.38610525311562499</v>
      </c>
      <c r="JP3" s="19">
        <v>0.15373303972812499</v>
      </c>
      <c r="JQ3" s="19">
        <v>0.19523823806250001</v>
      </c>
      <c r="JR3" s="19">
        <v>0.193160639034375</v>
      </c>
      <c r="JS3" s="19">
        <v>0.20651646370312499</v>
      </c>
      <c r="JT3" s="19">
        <v>0.483302754009375</v>
      </c>
      <c r="JU3" s="19">
        <v>0.56821991717812503</v>
      </c>
      <c r="JV3" s="19">
        <v>0.47292361119374998</v>
      </c>
      <c r="JW3" s="19">
        <v>0.50847875555312505</v>
      </c>
      <c r="JX3" s="19">
        <v>9.3727431909375006E-2</v>
      </c>
      <c r="JY3" s="19">
        <v>0.19662621838125</v>
      </c>
      <c r="JZ3" s="19">
        <v>1.38561078248438</v>
      </c>
      <c r="KA3" s="19">
        <v>1.4504525514</v>
      </c>
      <c r="KB3" s="19">
        <v>0.57617811980312506</v>
      </c>
      <c r="KC3" s="19">
        <v>0.53591824917812503</v>
      </c>
      <c r="KD3" s="19">
        <v>0.64465568180312505</v>
      </c>
      <c r="KE3" s="19">
        <v>0.61315113380937503</v>
      </c>
      <c r="KF3" s="19">
        <v>0.55896990718124995</v>
      </c>
      <c r="KG3" s="19">
        <v>0.57723045616250002</v>
      </c>
      <c r="KH3" s="19">
        <v>0.47400177075</v>
      </c>
      <c r="KI3" s="19">
        <v>0.4923965783375</v>
      </c>
      <c r="KJ3" s="19">
        <v>-0.26549163175000001</v>
      </c>
      <c r="KK3" s="19">
        <v>-0.32458036824999997</v>
      </c>
      <c r="KL3" s="19">
        <v>0.64465568180312505</v>
      </c>
      <c r="KM3" s="19">
        <v>0.61315113380937503</v>
      </c>
      <c r="KN3" s="19">
        <v>0.22359131030000001</v>
      </c>
      <c r="KO3" s="19">
        <v>0.238707483</v>
      </c>
      <c r="KP3" s="19">
        <v>0.18996235453333299</v>
      </c>
      <c r="KQ3" s="19">
        <v>0.23810644823333299</v>
      </c>
      <c r="KR3" s="19">
        <v>0.6150882768</v>
      </c>
      <c r="KS3" s="19">
        <v>0.45953333333333302</v>
      </c>
      <c r="KT3" s="19">
        <v>0.23896254680000001</v>
      </c>
      <c r="KU3" s="19">
        <v>0.60725548906666704</v>
      </c>
      <c r="KV3" s="19">
        <v>0.46894841263333298</v>
      </c>
      <c r="KW3" s="19">
        <v>0.213350658366667</v>
      </c>
      <c r="KX3" s="19">
        <v>0.23220177226666699</v>
      </c>
      <c r="KY3" s="19">
        <v>0.19356368566666701</v>
      </c>
      <c r="KZ3" s="19">
        <v>37.750666666666703</v>
      </c>
      <c r="LA3" s="19">
        <v>36.479999999999997</v>
      </c>
      <c r="LB3" s="19">
        <v>14.6453333333333</v>
      </c>
      <c r="LC3" s="19">
        <v>35.827666666666701</v>
      </c>
      <c r="LD3" s="19">
        <v>34.962666666666699</v>
      </c>
      <c r="LE3" s="19">
        <v>39.840666666666699</v>
      </c>
      <c r="LF3" s="19">
        <v>39.859333333333304</v>
      </c>
      <c r="LG3" s="19">
        <v>-0.10265729666666699</v>
      </c>
      <c r="LH3" s="19">
        <v>-0.113740128666667</v>
      </c>
      <c r="LI3" s="19">
        <v>49.446666666666701</v>
      </c>
      <c r="LJ3" s="19">
        <v>1667.7416000000001</v>
      </c>
      <c r="LK3" s="19">
        <v>83</v>
      </c>
      <c r="LL3" s="19">
        <f t="shared" ref="LL3:LL61" si="58">LK3-LI3</f>
        <v>33.553333333333299</v>
      </c>
      <c r="LM3" s="23">
        <v>-9999</v>
      </c>
      <c r="LN3" s="19">
        <v>0.43436225701666697</v>
      </c>
      <c r="LO3" s="19">
        <v>0.44000872502666699</v>
      </c>
      <c r="LP3" s="19">
        <v>0.32447110130666701</v>
      </c>
      <c r="LQ3" s="19">
        <v>0.31611517586333299</v>
      </c>
      <c r="LR3" s="19">
        <v>0.44607327181333301</v>
      </c>
      <c r="LS3" s="19">
        <v>0.43937510207333302</v>
      </c>
      <c r="LT3" s="19">
        <v>0.33742594469999998</v>
      </c>
      <c r="LU3" s="19">
        <v>0.31545419405333303</v>
      </c>
      <c r="LV3" s="19">
        <v>0.12814396820333299</v>
      </c>
      <c r="LW3" s="19">
        <v>0.14419543426666701</v>
      </c>
      <c r="LX3" s="19">
        <v>0.51577692123333296</v>
      </c>
      <c r="LY3" s="19">
        <v>0.52637659928666702</v>
      </c>
      <c r="LZ3" s="19">
        <v>0.47929768790999999</v>
      </c>
      <c r="MA3" s="19">
        <v>0.46501526227666701</v>
      </c>
      <c r="MB3" s="19">
        <v>0.10499781934666701</v>
      </c>
      <c r="MC3" s="19">
        <v>0.112495304946667</v>
      </c>
      <c r="MD3" s="19">
        <v>1.54328533264667</v>
      </c>
      <c r="ME3" s="19">
        <v>1.58768932806667</v>
      </c>
      <c r="MF3" s="19">
        <v>0.28739333275333301</v>
      </c>
      <c r="MG3" s="19">
        <v>0.32789458627000001</v>
      </c>
      <c r="MH3" s="19">
        <v>0.36804406836666698</v>
      </c>
      <c r="MI3" s="19">
        <v>0.41063169954000001</v>
      </c>
      <c r="MJ3" s="19">
        <v>0.37462078471999999</v>
      </c>
      <c r="MK3" s="19">
        <v>0.409735096403333</v>
      </c>
      <c r="ML3" s="19">
        <v>0.29480228287999999</v>
      </c>
      <c r="MM3" s="19">
        <v>0.326861865283333</v>
      </c>
      <c r="MN3" s="19">
        <v>-0.50397898016666698</v>
      </c>
      <c r="MO3" s="19">
        <v>-0.47803473866666701</v>
      </c>
      <c r="MP3" s="19">
        <v>0.36804406836666698</v>
      </c>
      <c r="MQ3" s="19">
        <v>0.41063169954000001</v>
      </c>
      <c r="MR3" s="23">
        <v>-9999</v>
      </c>
      <c r="MS3" s="19">
        <v>0.16113682700000001</v>
      </c>
      <c r="MT3" s="19">
        <v>0.13262821699999999</v>
      </c>
      <c r="MU3" s="19">
        <v>0.13003753500000001</v>
      </c>
      <c r="MV3" s="19">
        <v>0.15789223199999999</v>
      </c>
      <c r="MW3" s="19">
        <v>0.55502638699999995</v>
      </c>
      <c r="MX3" s="19">
        <v>0.34764335699999999</v>
      </c>
      <c r="MY3" s="19">
        <v>0.16024760499999999</v>
      </c>
      <c r="MZ3" s="19">
        <v>0.56002016300000002</v>
      </c>
      <c r="NA3" s="19">
        <v>0.38547316599999998</v>
      </c>
      <c r="NB3" s="19">
        <v>0.160937794</v>
      </c>
      <c r="NC3" s="19">
        <v>0.13371867200000001</v>
      </c>
      <c r="ND3" s="19">
        <v>0.142438856</v>
      </c>
      <c r="NE3" s="19">
        <v>32.350909090000002</v>
      </c>
      <c r="NF3" s="19">
        <v>34.927727269999998</v>
      </c>
      <c r="NG3" s="19">
        <v>13.278863640000001</v>
      </c>
      <c r="NH3" s="19">
        <v>31.394545449999999</v>
      </c>
      <c r="NI3" s="19">
        <v>29.883409090000001</v>
      </c>
      <c r="NJ3" s="19">
        <v>34.950000000000003</v>
      </c>
      <c r="NK3" s="19">
        <v>34.853636360000003</v>
      </c>
      <c r="NL3" s="19">
        <v>-8.9659539999999996E-2</v>
      </c>
      <c r="NM3" s="19">
        <v>-0.11410094599999999</v>
      </c>
      <c r="NN3" s="19">
        <v>53.169090910000001</v>
      </c>
      <c r="NO3" s="19">
        <v>1752.2323180000001</v>
      </c>
      <c r="NP3" s="19">
        <v>99.9</v>
      </c>
      <c r="NQ3" s="19">
        <f t="shared" ref="NQ3:NQ61" si="59">NP3-NN3</f>
        <v>46.730909090000004</v>
      </c>
      <c r="NR3" s="23">
        <v>-9999</v>
      </c>
      <c r="NS3" s="19">
        <v>0.55440544999999997</v>
      </c>
      <c r="NT3" s="19">
        <v>0.55583344700000004</v>
      </c>
      <c r="NU3" s="19">
        <v>0.41244746700000001</v>
      </c>
      <c r="NV3" s="19">
        <v>0.37426664199999998</v>
      </c>
      <c r="NW3" s="19">
        <v>0.61398527999999997</v>
      </c>
      <c r="NX3" s="19">
        <v>0.61322003999999997</v>
      </c>
      <c r="NY3" s="19">
        <v>0.48475554900000001</v>
      </c>
      <c r="NZ3" s="19">
        <v>0.44709533699999998</v>
      </c>
      <c r="OA3" s="19">
        <v>0.18428030400000001</v>
      </c>
      <c r="OB3" s="19">
        <v>0.22937718600000001</v>
      </c>
      <c r="OC3" s="19">
        <v>0.59391895400000005</v>
      </c>
      <c r="OD3" s="19">
        <v>0.61926076900000004</v>
      </c>
      <c r="OE3" s="19">
        <v>0.553050296</v>
      </c>
      <c r="OF3" s="19">
        <v>0.54872100400000001</v>
      </c>
      <c r="OG3" s="19">
        <v>5.8861983E-2</v>
      </c>
      <c r="OH3" s="19">
        <v>9.6877765000000005E-2</v>
      </c>
      <c r="OI3" s="19">
        <v>2.4985355660000002</v>
      </c>
      <c r="OJ3" s="19">
        <v>2.5213175219999999</v>
      </c>
      <c r="OK3" s="19">
        <v>0.30008351799999999</v>
      </c>
      <c r="OL3" s="19">
        <v>0.373940459</v>
      </c>
      <c r="OM3" s="19">
        <v>0.40869998200000002</v>
      </c>
      <c r="ON3" s="19">
        <v>0.48951039200000002</v>
      </c>
      <c r="OO3" s="19">
        <v>0.43581099400000001</v>
      </c>
      <c r="OP3" s="19">
        <v>0.52072629000000004</v>
      </c>
      <c r="OQ3" s="19">
        <v>0.33218534300000002</v>
      </c>
      <c r="OR3" s="19">
        <v>0.41242593100000002</v>
      </c>
      <c r="OS3" s="19">
        <v>-0.65261321500000002</v>
      </c>
      <c r="OT3" s="19">
        <v>-0.61684874199999995</v>
      </c>
      <c r="OU3" s="19">
        <v>0.40869998200000002</v>
      </c>
      <c r="OV3" s="19">
        <v>0.48951039200000002</v>
      </c>
      <c r="OW3" s="19">
        <v>0.13932966029545499</v>
      </c>
      <c r="OX3" s="19">
        <v>7.8047206363636407E-2</v>
      </c>
      <c r="OY3" s="19">
        <v>0.10699247770454499</v>
      </c>
      <c r="OZ3" s="19">
        <v>0.114431932113636</v>
      </c>
      <c r="PA3" s="19">
        <v>0.586738566977273</v>
      </c>
      <c r="PB3" s="19">
        <v>0.34438308320454503</v>
      </c>
      <c r="PC3" s="19">
        <v>0.1205433595</v>
      </c>
      <c r="PD3" s="19">
        <v>0.62651140849999998</v>
      </c>
      <c r="PE3" s="19">
        <v>0.40572443179545498</v>
      </c>
      <c r="PF3" s="19">
        <v>0.13408165154545501</v>
      </c>
      <c r="PG3" s="19">
        <v>7.9939393931818203E-2</v>
      </c>
      <c r="PH3" s="19">
        <v>0.11677598381818199</v>
      </c>
      <c r="PI3" s="19">
        <v>33.729999999999997</v>
      </c>
      <c r="PJ3" s="19">
        <v>29.936363636363598</v>
      </c>
      <c r="PK3" s="19">
        <v>14.159772727272699</v>
      </c>
      <c r="PL3" s="19">
        <v>26.2097727272727</v>
      </c>
      <c r="PM3" s="19">
        <v>24.242954545454499</v>
      </c>
      <c r="PN3" s="19">
        <v>32.305909090909097</v>
      </c>
      <c r="PO3" s="19">
        <v>32.792272727272703</v>
      </c>
      <c r="PP3" s="19">
        <v>-0.15216298636363601</v>
      </c>
      <c r="PQ3" s="19">
        <v>-0.19342622954545499</v>
      </c>
      <c r="PR3" s="19">
        <v>51.4181818181818</v>
      </c>
      <c r="PS3" s="19">
        <v>50.317500000000003</v>
      </c>
      <c r="PT3" s="19">
        <v>1712.5016590909099</v>
      </c>
      <c r="PU3" s="19">
        <v>1687.51934090909</v>
      </c>
      <c r="PV3" s="19">
        <v>120.7</v>
      </c>
      <c r="PW3" s="19">
        <f t="shared" ref="PW3:PW61" si="60">PV3-PR3</f>
        <v>69.28181818181821</v>
      </c>
      <c r="PX3" s="19">
        <f t="shared" ref="PX3:PX61" si="61">PV3-PS3</f>
        <v>70.382499999999993</v>
      </c>
      <c r="PY3" s="19">
        <f t="shared" ref="PY3:PY61" si="62">AVERAGE(PW3:PX3)</f>
        <v>69.832159090909101</v>
      </c>
      <c r="PZ3" s="23">
        <v>-9999</v>
      </c>
      <c r="QA3" s="19">
        <v>0.67693774319545497</v>
      </c>
      <c r="QB3" s="19">
        <v>0.67195254381590896</v>
      </c>
      <c r="QC3" s="19">
        <v>0.54164834876590895</v>
      </c>
      <c r="QD3" s="19">
        <v>0.50003036908181797</v>
      </c>
      <c r="QE3" s="19">
        <v>0.77336242689545398</v>
      </c>
      <c r="QF3" s="19">
        <v>0.76390371794772705</v>
      </c>
      <c r="QG3" s="19">
        <f t="shared" ref="QG3:QG61" si="63">AVERAGE(QE3:QF3)</f>
        <v>0.76863307242159051</v>
      </c>
      <c r="QH3" s="19">
        <v>0.67050686574090901</v>
      </c>
      <c r="QI3" s="19">
        <v>0.62963320610454598</v>
      </c>
      <c r="QJ3" s="19">
        <v>0.21375786691590901</v>
      </c>
      <c r="QK3" s="19">
        <v>0.25911231379999999</v>
      </c>
      <c r="QL3" s="19">
        <v>0.68539741924545505</v>
      </c>
      <c r="QM3" s="19">
        <v>0.69005347679772699</v>
      </c>
      <c r="QN3" s="19">
        <v>0.64702998217499996</v>
      </c>
      <c r="QO3" s="19">
        <v>0.61431774763181801</v>
      </c>
      <c r="QP3" s="19">
        <v>1.6298336331818201E-2</v>
      </c>
      <c r="QQ3" s="19">
        <v>3.37726730886364E-2</v>
      </c>
      <c r="QR3" s="19">
        <v>4.2019269785022697</v>
      </c>
      <c r="QS3" s="19">
        <v>4.1359070577136396</v>
      </c>
      <c r="QT3" s="19">
        <v>0.27640483012272699</v>
      </c>
      <c r="QU3" s="19">
        <v>0.33855967208409099</v>
      </c>
      <c r="QV3" s="19">
        <v>0.40366801465227298</v>
      </c>
      <c r="QW3" s="19">
        <v>0.47283679997272698</v>
      </c>
      <c r="QX3" s="19">
        <v>0.436056776620455</v>
      </c>
      <c r="QY3" s="19">
        <v>0.50939460523636404</v>
      </c>
      <c r="QZ3" s="19">
        <v>0.31571426854318202</v>
      </c>
      <c r="RA3" s="19">
        <v>0.38467726315227302</v>
      </c>
      <c r="RB3" s="19">
        <v>-0.80263012249999999</v>
      </c>
      <c r="RC3" s="19">
        <v>-0.77235029359090901</v>
      </c>
      <c r="RD3" s="19">
        <v>0.40366801465227298</v>
      </c>
      <c r="RE3" s="19">
        <v>0.47283679997272698</v>
      </c>
      <c r="RF3" s="19">
        <v>0.10996091569444399</v>
      </c>
      <c r="RG3" s="19">
        <v>6.5945566777777798E-2</v>
      </c>
      <c r="RH3" s="19">
        <v>8.8038264055555607E-2</v>
      </c>
      <c r="RI3" s="19">
        <v>8.3692384805555506E-2</v>
      </c>
      <c r="RJ3" s="19">
        <v>0.57992475674999999</v>
      </c>
      <c r="RK3" s="19">
        <v>0.32167973194444399</v>
      </c>
      <c r="RL3" s="19">
        <v>9.0852109527777794E-2</v>
      </c>
      <c r="RM3" s="19">
        <v>0.559513011555555</v>
      </c>
      <c r="RN3" s="19">
        <v>0.33608554875000002</v>
      </c>
      <c r="RO3" s="19">
        <v>0.100683106611111</v>
      </c>
      <c r="RP3" s="19">
        <v>5.6968463749999997E-2</v>
      </c>
      <c r="RQ3" s="19">
        <v>8.8323303333333297E-2</v>
      </c>
      <c r="RR3" s="19">
        <v>41.454999999999998</v>
      </c>
      <c r="RS3" s="19">
        <v>36.617777777777803</v>
      </c>
      <c r="RT3" s="19">
        <v>22.842777777777801</v>
      </c>
      <c r="RU3" s="19">
        <v>30.324999999999999</v>
      </c>
      <c r="RV3" s="19">
        <v>28.463611111111099</v>
      </c>
      <c r="RW3" s="19">
        <v>37.840000000000003</v>
      </c>
      <c r="RX3" s="19">
        <v>38.153888888888901</v>
      </c>
      <c r="RY3" s="19">
        <v>-0.18964913611111101</v>
      </c>
      <c r="RZ3" s="19">
        <v>-0.22119618888888901</v>
      </c>
      <c r="SA3" s="19">
        <v>55.721944444444397</v>
      </c>
      <c r="SB3" s="19">
        <v>54.529166666666697</v>
      </c>
      <c r="SC3" s="19">
        <v>1810.18008333333</v>
      </c>
      <c r="SD3" s="19">
        <v>1783.12116666667</v>
      </c>
      <c r="SE3" s="19">
        <v>142</v>
      </c>
      <c r="SF3" s="19">
        <f t="shared" ref="SF3:SF61" si="64">SE3-SA3</f>
        <v>86.278055555555596</v>
      </c>
      <c r="SG3" s="19">
        <f t="shared" ref="SG3:SG61" si="65">SE3-SB3</f>
        <v>87.470833333333303</v>
      </c>
      <c r="SH3" s="23">
        <v>-9999</v>
      </c>
      <c r="SI3" s="19">
        <v>0.72052449694444398</v>
      </c>
      <c r="SJ3" s="19">
        <v>0.74736741044444399</v>
      </c>
      <c r="SK3" s="19">
        <v>0.57445708449999999</v>
      </c>
      <c r="SL3" s="19">
        <v>0.58669081102777798</v>
      </c>
      <c r="SM3" s="19">
        <v>0.81517410002777801</v>
      </c>
      <c r="SN3" s="19">
        <v>0.79550330386111101</v>
      </c>
      <c r="SO3" s="19">
        <v>0.71014309308333301</v>
      </c>
      <c r="SP3" s="19">
        <v>0.65940180069444398</v>
      </c>
      <c r="SQ3" s="19">
        <v>0.249426369222222</v>
      </c>
      <c r="SR3" s="19">
        <v>0.28589935930555599</v>
      </c>
      <c r="SS3" s="19">
        <v>0.727343397638889</v>
      </c>
      <c r="ST3" s="19">
        <v>0.73587080133333405</v>
      </c>
      <c r="SU3" s="19">
        <v>0.69491666338888902</v>
      </c>
      <c r="SV3" s="19">
        <v>0.68047181077777796</v>
      </c>
      <c r="SW3" s="19">
        <v>1.4614266722222199E-2</v>
      </c>
      <c r="SX3" s="19">
        <v>-2.4574227527777801E-2</v>
      </c>
      <c r="SY3" s="19">
        <v>5.1724681458055599</v>
      </c>
      <c r="SZ3" s="19">
        <v>5.9474281645277802</v>
      </c>
      <c r="TA3" s="19">
        <v>0.305989053583333</v>
      </c>
      <c r="TB3" s="19">
        <v>0.359221468083333</v>
      </c>
      <c r="TC3" s="19">
        <v>0.44430867699999999</v>
      </c>
      <c r="TD3" s="19">
        <v>0.50040785600000004</v>
      </c>
      <c r="TE3" s="19">
        <v>0.47639655113888901</v>
      </c>
      <c r="TF3" s="19">
        <v>0.51827444847222204</v>
      </c>
      <c r="TG3" s="19">
        <v>0.346065963277778</v>
      </c>
      <c r="TH3" s="19">
        <v>0.382211166833333</v>
      </c>
      <c r="TI3" s="19">
        <v>-0.83040267813888902</v>
      </c>
      <c r="TJ3" s="19">
        <v>-0.79445049594444495</v>
      </c>
      <c r="TK3" s="19">
        <v>0.44430867699999999</v>
      </c>
      <c r="TL3" s="19">
        <v>0.50040785600000004</v>
      </c>
      <c r="TM3" s="19">
        <v>9.8084308130434797E-2</v>
      </c>
      <c r="TN3" s="19">
        <v>4.6486246717391301E-2</v>
      </c>
      <c r="TO3" s="19">
        <v>8.0718722260869596E-2</v>
      </c>
      <c r="TP3" s="19">
        <v>7.9921345804347801E-2</v>
      </c>
      <c r="TQ3" s="19">
        <v>0.57529074965217397</v>
      </c>
      <c r="TR3" s="19">
        <v>0.28643241271739101</v>
      </c>
      <c r="TS3" s="19">
        <v>7.2923920369565201E-2</v>
      </c>
      <c r="TT3" s="19">
        <v>0.51177927732608697</v>
      </c>
      <c r="TU3" s="19">
        <v>0.27849736221739102</v>
      </c>
      <c r="TV3" s="19">
        <v>7.6483623565217401E-2</v>
      </c>
      <c r="TW3" s="19">
        <v>4.2363828173913098E-2</v>
      </c>
      <c r="TX3" s="19">
        <v>6.9303742760869494E-2</v>
      </c>
      <c r="TY3" s="19">
        <v>37.57</v>
      </c>
      <c r="TZ3" s="19">
        <v>37.894782608695699</v>
      </c>
      <c r="UA3" s="19">
        <v>23.327391304347799</v>
      </c>
      <c r="UB3" s="19">
        <v>30.167173913043499</v>
      </c>
      <c r="UC3" s="19">
        <v>28.452391304347799</v>
      </c>
      <c r="UD3" s="19">
        <v>38.389565217391301</v>
      </c>
      <c r="UE3" s="19">
        <v>38.373478260869497</v>
      </c>
      <c r="UF3" s="19">
        <v>-0.207324489130435</v>
      </c>
      <c r="UG3" s="19">
        <v>-0.226391689130435</v>
      </c>
      <c r="UH3" s="24">
        <v>59.385000000000019</v>
      </c>
      <c r="UI3" s="24">
        <v>61.394782608695657</v>
      </c>
      <c r="UJ3" s="24">
        <v>1893.3340652173922</v>
      </c>
      <c r="UK3" s="24">
        <v>1938.9440652173914</v>
      </c>
      <c r="UL3" s="19">
        <v>158</v>
      </c>
      <c r="UM3" s="19">
        <f t="shared" ref="UM3:UM61" si="66">UL3-UH3</f>
        <v>98.614999999999981</v>
      </c>
      <c r="UN3" s="19">
        <f t="shared" ref="UN3:UN61" si="67">UL3-UI3</f>
        <v>96.605217391304336</v>
      </c>
      <c r="UO3" s="19">
        <f t="shared" ref="UO3:UO61" si="68">AVERAGE(UM3:UN3)</f>
        <v>97.610108695652158</v>
      </c>
      <c r="UP3" s="23">
        <v>-9999</v>
      </c>
      <c r="UQ3" s="19">
        <v>0.75050698245217395</v>
      </c>
      <c r="UR3" s="19">
        <v>0.75541924427826102</v>
      </c>
      <c r="US3" s="19">
        <v>0.58503658021521698</v>
      </c>
      <c r="UT3" s="19">
        <v>0.56203034588043499</v>
      </c>
      <c r="UU3" s="19">
        <v>0.84698387760652205</v>
      </c>
      <c r="UV3" s="19">
        <v>0.84950154964347802</v>
      </c>
      <c r="UW3" s="19">
        <f t="shared" ref="UW3:UW61" si="69">AVERAGE(UU3:UV3)</f>
        <v>0.84824271362500003</v>
      </c>
      <c r="UX3" s="19">
        <v>0.73581320402391304</v>
      </c>
      <c r="UY3" s="19">
        <v>0.71876255707608705</v>
      </c>
      <c r="UZ3" s="19">
        <v>0.29519595712173902</v>
      </c>
      <c r="VA3" s="19">
        <v>0.33527646990434801</v>
      </c>
      <c r="VB3" s="19">
        <v>0.76142055305652201</v>
      </c>
      <c r="VC3" s="19">
        <v>0.75277211712608705</v>
      </c>
      <c r="VD3" s="19">
        <v>0.74007811545217395</v>
      </c>
      <c r="VE3" s="19">
        <v>0.707465599556522</v>
      </c>
      <c r="VF3" s="19">
        <v>2.5974177997826101E-2</v>
      </c>
      <c r="VG3" s="19">
        <v>-4.7173065826087001E-3</v>
      </c>
      <c r="VH3" s="19">
        <v>6.0410731958326096</v>
      </c>
      <c r="VI3" s="19">
        <v>6.2090179971782602</v>
      </c>
      <c r="VJ3" s="19">
        <v>0.34856944633695702</v>
      </c>
      <c r="VK3" s="19">
        <v>0.39475018215869601</v>
      </c>
      <c r="VL3" s="19">
        <v>0.496854611656522</v>
      </c>
      <c r="VM3" s="19">
        <v>0.54538088740434798</v>
      </c>
      <c r="VN3" s="19">
        <v>0.531403787030435</v>
      </c>
      <c r="VO3" s="19">
        <v>0.58198766274782598</v>
      </c>
      <c r="VP3" s="19">
        <v>0.39330779286086998</v>
      </c>
      <c r="VQ3" s="19">
        <v>0.44371148861739101</v>
      </c>
      <c r="VR3" s="19">
        <v>-0.84763179280434797</v>
      </c>
      <c r="VS3" s="19">
        <v>-0.83578686632608701</v>
      </c>
      <c r="VT3" s="19">
        <v>0.496854611656522</v>
      </c>
      <c r="VU3" s="19">
        <v>0.54538088740434798</v>
      </c>
      <c r="VV3" s="19">
        <v>0.86175000000000002</v>
      </c>
      <c r="VW3" s="19">
        <v>0.85699999999999998</v>
      </c>
      <c r="VX3" s="19">
        <v>1.1333500000000001</v>
      </c>
      <c r="VY3" s="19">
        <v>8.4224999999999994E-2</v>
      </c>
      <c r="VZ3" s="19">
        <f t="shared" ref="VZ3:VZ61" si="70">VW3/VV3</f>
        <v>0.99448796054540178</v>
      </c>
      <c r="WA3" s="19">
        <v>0.112075263375</v>
      </c>
      <c r="WB3" s="19">
        <v>5.6298944520833297E-2</v>
      </c>
      <c r="WC3" s="19">
        <v>9.2890651687500006E-2</v>
      </c>
      <c r="WD3" s="19">
        <v>8.7019230729166702E-2</v>
      </c>
      <c r="WE3" s="19">
        <v>0.65001441033333296</v>
      </c>
      <c r="WF3" s="19">
        <v>0.34354612631249998</v>
      </c>
      <c r="WG3" s="19">
        <v>8.1493020979166594E-2</v>
      </c>
      <c r="WH3" s="19">
        <v>0.57049822347916701</v>
      </c>
      <c r="WI3" s="19">
        <v>0.30903852764583301</v>
      </c>
      <c r="WJ3" s="19">
        <v>8.3026713708333297E-2</v>
      </c>
      <c r="WK3" s="19">
        <v>4.8808333333333301E-2</v>
      </c>
      <c r="WL3" s="19">
        <v>7.8503509729166698E-2</v>
      </c>
      <c r="WM3" s="19">
        <v>40.26</v>
      </c>
      <c r="WN3" s="19">
        <v>37.872291666666698</v>
      </c>
      <c r="WO3" s="19">
        <v>31.174375000000001</v>
      </c>
      <c r="WP3" s="19">
        <v>33.865833333333299</v>
      </c>
      <c r="WQ3" s="19">
        <v>32.957083333333301</v>
      </c>
      <c r="WR3" s="19">
        <v>42.966041666666698</v>
      </c>
      <c r="WS3" s="19">
        <v>43.190624999999997</v>
      </c>
      <c r="WT3" s="19">
        <v>-0.23105355416666701</v>
      </c>
      <c r="WU3" s="19">
        <v>-0.23551928124999999</v>
      </c>
      <c r="WV3" s="19">
        <v>55.487916666666699</v>
      </c>
      <c r="WW3" s="19">
        <v>59.578749999999999</v>
      </c>
      <c r="WX3" s="19">
        <v>1804.87366666667</v>
      </c>
      <c r="WY3" s="19">
        <v>1897.71814583333</v>
      </c>
      <c r="WZ3" s="19">
        <v>164.3</v>
      </c>
      <c r="XA3" s="19">
        <f t="shared" ref="XA3:XA61" si="71">WZ3-WV3</f>
        <v>108.81208333333331</v>
      </c>
      <c r="XB3" s="19">
        <f t="shared" ref="XB3:XB61" si="72">WZ3-WW3</f>
        <v>104.72125000000001</v>
      </c>
      <c r="XC3" s="23">
        <v>-9999</v>
      </c>
      <c r="XD3" s="19">
        <v>0.74975804015208303</v>
      </c>
      <c r="XE3" s="19">
        <v>0.76333623937291695</v>
      </c>
      <c r="XF3" s="19">
        <v>0.58238929276249995</v>
      </c>
      <c r="XG3" s="19">
        <v>0.595196828525</v>
      </c>
      <c r="XH3" s="19">
        <v>0.84211235839374998</v>
      </c>
      <c r="XI3" s="19">
        <v>0.84003245824999995</v>
      </c>
      <c r="XJ3" s="19">
        <v>0.726818833660417</v>
      </c>
      <c r="XK3" s="19">
        <v>0.71740227268541701</v>
      </c>
      <c r="XL3" s="19">
        <v>0.297184803083333</v>
      </c>
      <c r="XM3" s="19">
        <v>0.30820566649583298</v>
      </c>
      <c r="XN3" s="19">
        <v>0.75784552224166701</v>
      </c>
      <c r="XO3" s="19">
        <v>0.74917430654374995</v>
      </c>
      <c r="XP3" s="19">
        <v>0.74565776806249995</v>
      </c>
      <c r="XQ3" s="19">
        <v>0.70524994026041699</v>
      </c>
      <c r="XR3" s="19">
        <v>1.9878773514583298E-2</v>
      </c>
      <c r="XS3" s="19">
        <v>-3.2817219960416699E-2</v>
      </c>
      <c r="XT3" s="19">
        <v>6.0060431417312499</v>
      </c>
      <c r="XU3" s="19">
        <v>6.4919488597708304</v>
      </c>
      <c r="XV3" s="19">
        <v>0.352964076425</v>
      </c>
      <c r="XW3" s="19">
        <v>0.36669359654375</v>
      </c>
      <c r="XX3" s="19">
        <v>0.50098668650625</v>
      </c>
      <c r="XY3" s="19">
        <v>0.51460277862708304</v>
      </c>
      <c r="XZ3" s="19">
        <v>0.53441046441874995</v>
      </c>
      <c r="YA3" s="19">
        <v>0.54252616457500003</v>
      </c>
      <c r="YB3" s="19">
        <v>0.39631061518541699</v>
      </c>
      <c r="YC3" s="19">
        <v>0.4032164117375</v>
      </c>
      <c r="YD3" s="19">
        <v>-0.84163578235416703</v>
      </c>
      <c r="YE3" s="19">
        <v>-0.83527883733333297</v>
      </c>
      <c r="YF3" s="19">
        <v>0.50098668650625</v>
      </c>
      <c r="YG3" s="19">
        <v>0.51460277862708304</v>
      </c>
      <c r="YH3" s="19">
        <v>0.108797032323529</v>
      </c>
      <c r="YI3" s="19">
        <v>5.7528116382352897E-2</v>
      </c>
      <c r="YJ3" s="19">
        <v>8.4278396088235299E-2</v>
      </c>
      <c r="YK3" s="19">
        <v>8.5152269647058798E-2</v>
      </c>
      <c r="YL3" s="19">
        <v>0.62033416182352996</v>
      </c>
      <c r="YM3" s="19">
        <v>0.32714285700000001</v>
      </c>
      <c r="YN3" s="19">
        <v>8.0427860147058799E-2</v>
      </c>
      <c r="YO3" s="19">
        <v>0.57030342332352901</v>
      </c>
      <c r="YP3" s="19">
        <v>0.30795955882352899</v>
      </c>
      <c r="YQ3" s="19">
        <v>8.6501516735294104E-2</v>
      </c>
      <c r="YR3" s="19">
        <v>4.8706236058823502E-2</v>
      </c>
      <c r="YS3" s="19">
        <v>8.3679411764705905E-2</v>
      </c>
      <c r="YT3" s="19">
        <v>39.130000000000003</v>
      </c>
      <c r="YU3" s="19">
        <v>39.855294117647098</v>
      </c>
      <c r="YV3" s="19">
        <v>24.756176470588201</v>
      </c>
      <c r="YW3" s="23">
        <v>-9999</v>
      </c>
      <c r="YX3" s="23">
        <v>-9999</v>
      </c>
      <c r="YY3" s="23">
        <v>-9999</v>
      </c>
      <c r="YZ3" s="23">
        <v>-9999</v>
      </c>
      <c r="ZA3" s="19">
        <v>5.4253454999999999E-2</v>
      </c>
      <c r="ZB3" s="19">
        <v>7.5438893529411799E-2</v>
      </c>
      <c r="ZC3" s="19">
        <v>60.304705882352899</v>
      </c>
      <c r="ZD3" s="19">
        <v>63.412058823529399</v>
      </c>
      <c r="ZE3" s="19">
        <v>1914.2167352941201</v>
      </c>
      <c r="ZF3" s="19">
        <v>1984.73988235294</v>
      </c>
      <c r="ZG3" s="19">
        <v>172</v>
      </c>
      <c r="ZH3" s="19">
        <f t="shared" ref="ZH3:ZH61" si="73">ZG3-ZC3</f>
        <v>111.69529411764711</v>
      </c>
      <c r="ZI3" s="19">
        <f t="shared" ref="ZI3:ZI61" si="74">ZG3-ZD3</f>
        <v>108.58794117647059</v>
      </c>
      <c r="ZJ3" s="23">
        <v>-9999</v>
      </c>
      <c r="ZK3" s="19">
        <v>0.75266886493823504</v>
      </c>
      <c r="ZL3" s="19">
        <v>0.75797006841764702</v>
      </c>
      <c r="ZM3" s="19">
        <v>0.58587795713235302</v>
      </c>
      <c r="ZN3" s="19">
        <v>0.58730165866764705</v>
      </c>
      <c r="ZO3" s="19">
        <v>0.84243124448235296</v>
      </c>
      <c r="ZP3" s="19">
        <v>0.82969020029999996</v>
      </c>
      <c r="ZQ3" s="19">
        <v>0.72672246057647105</v>
      </c>
      <c r="ZR3" s="19">
        <v>0.701047466676471</v>
      </c>
      <c r="ZS3" s="19">
        <v>0.298584059423529</v>
      </c>
      <c r="ZT3" s="19">
        <v>0.30759307177647099</v>
      </c>
      <c r="ZU3" s="19">
        <v>0.74376951136176495</v>
      </c>
      <c r="ZV3" s="19">
        <v>0.76023416780882402</v>
      </c>
      <c r="ZW3" s="19">
        <v>0.73636418619999999</v>
      </c>
      <c r="ZX3" s="19">
        <v>0.70095283264411701</v>
      </c>
      <c r="ZY3" s="19">
        <v>-1.9954827541176501E-2</v>
      </c>
      <c r="ZZ3" s="19">
        <v>5.4249085794117703E-3</v>
      </c>
      <c r="AAA3" s="19">
        <v>6.1048135596705899</v>
      </c>
      <c r="AAB3" s="19">
        <v>6.3060703630235304</v>
      </c>
      <c r="AAC3" s="19">
        <v>0.35444336401176502</v>
      </c>
      <c r="AAD3" s="19">
        <v>0.37038016184705902</v>
      </c>
      <c r="AAE3" s="19">
        <v>0.50272043424705903</v>
      </c>
      <c r="AAF3" s="19">
        <v>0.51729367996176501</v>
      </c>
      <c r="AAG3" s="19">
        <v>0.53521257724411797</v>
      </c>
      <c r="AAH3" s="19">
        <v>0.54403860992058795</v>
      </c>
      <c r="AAI3" s="19">
        <v>0.39662391744117598</v>
      </c>
      <c r="AAJ3" s="19">
        <v>0.40539395435588199</v>
      </c>
      <c r="AAK3" s="19">
        <v>-0.84159913697058797</v>
      </c>
      <c r="AAL3" s="19">
        <v>-0.82414986244117705</v>
      </c>
      <c r="AAM3" s="19">
        <v>0.50272043424705903</v>
      </c>
      <c r="AAN3" s="19">
        <v>0.51729367996176501</v>
      </c>
      <c r="AAO3" s="19">
        <v>0.1023223305</v>
      </c>
      <c r="AAP3" s="19">
        <v>6.1206661227272703E-2</v>
      </c>
      <c r="AAQ3" s="19">
        <v>8.1881564636363702E-2</v>
      </c>
      <c r="AAR3" s="19">
        <v>8.7260050613636397E-2</v>
      </c>
      <c r="AAS3" s="19">
        <v>0.59960751272727297</v>
      </c>
      <c r="AAT3" s="19">
        <v>0.33975206609090902</v>
      </c>
      <c r="AAU3" s="19">
        <v>8.0566930522727301E-2</v>
      </c>
      <c r="AAV3" s="19">
        <v>0.53713405240909096</v>
      </c>
      <c r="AAW3" s="19">
        <v>0.27722793275000002</v>
      </c>
      <c r="AAX3" s="19">
        <v>8.5006818181818197E-2</v>
      </c>
      <c r="AAY3" s="19">
        <v>5.17580615227273E-2</v>
      </c>
      <c r="AAZ3" s="19">
        <v>8.1022276318181805E-2</v>
      </c>
      <c r="ABA3" s="19">
        <v>38.950000000000003</v>
      </c>
      <c r="ABB3" s="19">
        <v>35.145681818181799</v>
      </c>
      <c r="ABC3" s="19">
        <v>33.515909090909098</v>
      </c>
      <c r="ABD3" s="19">
        <v>28.864999999999998</v>
      </c>
      <c r="ABE3" s="19">
        <v>28.920227272727299</v>
      </c>
      <c r="ABF3" s="19">
        <v>39.329090909090901</v>
      </c>
      <c r="ABG3" s="19">
        <v>38.960454545454603</v>
      </c>
      <c r="ABH3" s="19">
        <v>-0.26204114090909097</v>
      </c>
      <c r="ABI3" s="19">
        <v>-0.22921096590909101</v>
      </c>
      <c r="ABJ3" s="19">
        <v>63.6979545454546</v>
      </c>
      <c r="ABK3" s="19">
        <v>67.643863636363704</v>
      </c>
      <c r="ABL3" s="19">
        <v>1991.24113636364</v>
      </c>
      <c r="ABM3" s="19">
        <v>2080.8472727272701</v>
      </c>
      <c r="ABN3" s="19">
        <v>178</v>
      </c>
      <c r="ABO3" s="19">
        <f t="shared" ref="ABO3:ABO61" si="75">ABN3-ABJ3</f>
        <v>114.30204545454541</v>
      </c>
      <c r="ABP3" s="19">
        <f t="shared" ref="ABP3:ABP61" si="76">ABN3-ABK3</f>
        <v>110.3561363636363</v>
      </c>
      <c r="ABQ3" s="23">
        <v>-9999</v>
      </c>
      <c r="ABR3" s="19">
        <v>0.73910977953409096</v>
      </c>
      <c r="ABS3" s="19">
        <v>0.74542229716590902</v>
      </c>
      <c r="ABT3" s="19">
        <v>0.54963170552954499</v>
      </c>
      <c r="ABU3" s="19">
        <v>0.59078071882045502</v>
      </c>
      <c r="ABV3" s="19">
        <v>0.82407135336136395</v>
      </c>
      <c r="ABW3" s="19">
        <v>0.81414109397954504</v>
      </c>
      <c r="ABX3" s="19">
        <v>0.68510161444318196</v>
      </c>
      <c r="ABY3" s="19">
        <v>0.69393580705454505</v>
      </c>
      <c r="ABZ3" s="19">
        <v>0.319187624163636</v>
      </c>
      <c r="ACA3" s="19">
        <v>0.27577698917954602</v>
      </c>
      <c r="ACB3" s="19">
        <v>0.73764514019772698</v>
      </c>
      <c r="ACC3" s="19">
        <v>0.75892220396136401</v>
      </c>
      <c r="ACD3" s="19">
        <v>0.72662531886590898</v>
      </c>
      <c r="ACE3" s="19">
        <v>0.707890740952273</v>
      </c>
      <c r="ACF3" s="19">
        <v>-2.3436140500000002E-3</v>
      </c>
      <c r="ACG3" s="19">
        <v>3.2024806972727297E-2</v>
      </c>
      <c r="ACH3" s="19">
        <v>5.6756222004181804</v>
      </c>
      <c r="ACI3" s="19">
        <v>5.8873370688090896</v>
      </c>
      <c r="ACJ3" s="19">
        <v>0.38741761262500002</v>
      </c>
      <c r="ACK3" s="19">
        <v>0.33849544830909101</v>
      </c>
      <c r="ACL3" s="19">
        <v>0.535471194784091</v>
      </c>
      <c r="ACM3" s="19">
        <v>0.47979621349090901</v>
      </c>
      <c r="ACN3" s="19">
        <v>0.56912170333636403</v>
      </c>
      <c r="ACO3" s="19">
        <v>0.50410398714318205</v>
      </c>
      <c r="ACP3" s="19">
        <v>0.43179370459545502</v>
      </c>
      <c r="ACQ3" s="19">
        <v>0.36958086145909103</v>
      </c>
      <c r="ACR3" s="19">
        <v>-0.81291881015909095</v>
      </c>
      <c r="ACS3" s="19">
        <v>-0.81905437931818204</v>
      </c>
      <c r="ACT3" s="19">
        <v>0.535471194784091</v>
      </c>
      <c r="ACU3" s="19">
        <v>0.47979621349090901</v>
      </c>
      <c r="ACV3" s="17">
        <v>5.18</v>
      </c>
      <c r="ACW3" s="18">
        <v>1.01</v>
      </c>
      <c r="ACX3" s="17">
        <v>79.400000000000006</v>
      </c>
      <c r="ACY3" s="17">
        <v>29.8</v>
      </c>
      <c r="ACZ3" s="17">
        <v>4.9000000000000004</v>
      </c>
      <c r="ADA3" s="17">
        <v>11.9</v>
      </c>
    </row>
    <row r="4" spans="1:781" x14ac:dyDescent="0.25">
      <c r="A4" s="19">
        <v>3</v>
      </c>
      <c r="B4" s="19">
        <v>1</v>
      </c>
      <c r="C4" s="19" t="s">
        <v>10</v>
      </c>
      <c r="D4" s="19">
        <v>100</v>
      </c>
      <c r="E4" s="19">
        <v>1</v>
      </c>
      <c r="F4" s="19">
        <v>1</v>
      </c>
      <c r="G4" s="19" t="s">
        <v>14</v>
      </c>
      <c r="H4" s="23">
        <v>-9999</v>
      </c>
      <c r="I4" s="23">
        <v>-9999</v>
      </c>
      <c r="J4" s="23">
        <v>-9999</v>
      </c>
      <c r="K4" s="23">
        <v>-9999</v>
      </c>
      <c r="L4" s="19">
        <v>175</v>
      </c>
      <c r="M4" s="19">
        <f t="shared" si="16"/>
        <v>156.24999999999997</v>
      </c>
      <c r="N4" s="19">
        <v>53.12</v>
      </c>
      <c r="O4" s="19">
        <v>26.72</v>
      </c>
      <c r="P4" s="19">
        <v>20.160000000000004</v>
      </c>
      <c r="Q4" s="19">
        <v>45.12</v>
      </c>
      <c r="R4" s="19">
        <v>22.72</v>
      </c>
      <c r="S4" s="19">
        <v>32.160000000000004</v>
      </c>
      <c r="T4" s="19">
        <f t="shared" si="17"/>
        <v>1.5952380952380951</v>
      </c>
      <c r="U4" s="19">
        <v>55.120000000000005</v>
      </c>
      <c r="V4" s="19">
        <v>24.72</v>
      </c>
      <c r="W4" s="19">
        <v>20.160000000000004</v>
      </c>
      <c r="X4" s="19">
        <v>55.120000000000005</v>
      </c>
      <c r="Y4" s="19">
        <v>16.72</v>
      </c>
      <c r="Z4" s="19">
        <v>28.16</v>
      </c>
      <c r="AA4" s="19" t="s">
        <v>42</v>
      </c>
      <c r="AB4" s="19">
        <v>8.4</v>
      </c>
      <c r="AC4" s="19">
        <v>7.2</v>
      </c>
      <c r="AD4" s="19">
        <v>2.5499999999999998</v>
      </c>
      <c r="AE4" s="19" t="s">
        <v>40</v>
      </c>
      <c r="AF4" s="19">
        <v>2</v>
      </c>
      <c r="AG4" s="19">
        <v>1.1000000000000001</v>
      </c>
      <c r="AH4" s="19">
        <v>6.3</v>
      </c>
      <c r="AI4" s="19">
        <v>11</v>
      </c>
      <c r="AJ4" s="19">
        <v>508</v>
      </c>
      <c r="AK4" s="19">
        <v>158</v>
      </c>
      <c r="AL4" s="19">
        <v>0.74</v>
      </c>
      <c r="AM4" s="19">
        <v>8.6</v>
      </c>
      <c r="AN4" s="19">
        <v>10.199999999999999</v>
      </c>
      <c r="AO4" s="19">
        <v>1.1299999999999999</v>
      </c>
      <c r="AP4" s="19">
        <v>5642</v>
      </c>
      <c r="AQ4" s="19">
        <v>222</v>
      </c>
      <c r="AR4" s="19">
        <v>708</v>
      </c>
      <c r="AS4" s="19">
        <v>34.4</v>
      </c>
      <c r="AT4" s="19">
        <v>0</v>
      </c>
      <c r="AU4" s="19">
        <v>4</v>
      </c>
      <c r="AV4" s="19">
        <v>82</v>
      </c>
      <c r="AW4" s="19">
        <v>5</v>
      </c>
      <c r="AX4" s="19">
        <v>9</v>
      </c>
      <c r="AY4" s="19">
        <v>61</v>
      </c>
      <c r="AZ4" s="19">
        <v>3.8576704261902384</v>
      </c>
      <c r="BA4" s="19">
        <v>1.0963704630788487</v>
      </c>
      <c r="BB4" s="19">
        <v>1.027552510955523</v>
      </c>
      <c r="BC4" s="19">
        <v>3.1257864800926161</v>
      </c>
      <c r="BD4" s="19">
        <v>3.0201844006977323</v>
      </c>
      <c r="BE4" s="19">
        <v>4.8132076412788667</v>
      </c>
      <c r="BF4" s="19">
        <v>5.8861772354470894</v>
      </c>
      <c r="BG4" s="17">
        <f t="shared" si="18"/>
        <v>19.816163557076347</v>
      </c>
      <c r="BH4" s="17">
        <f t="shared" si="19"/>
        <v>23.92637360089844</v>
      </c>
      <c r="BI4" s="17">
        <f t="shared" si="20"/>
        <v>36.429519521268901</v>
      </c>
      <c r="BJ4" s="17">
        <f t="shared" si="21"/>
        <v>48.510257124059834</v>
      </c>
      <c r="BK4" s="17">
        <f t="shared" si="22"/>
        <v>67.763087689175308</v>
      </c>
      <c r="BL4" s="19">
        <f t="shared" si="0"/>
        <v>12.503145920370464</v>
      </c>
      <c r="BM4" s="19">
        <f t="shared" si="1"/>
        <v>12.080737602790929</v>
      </c>
      <c r="BN4" s="19">
        <f t="shared" si="2"/>
        <v>19.252830565115467</v>
      </c>
      <c r="BO4" s="19">
        <f t="shared" si="23"/>
        <v>43.836714088276864</v>
      </c>
      <c r="BP4" s="19">
        <v>2.6898892105000498</v>
      </c>
      <c r="BQ4" s="19">
        <v>1.4568210262828534</v>
      </c>
      <c r="BR4" s="19">
        <v>9.5703420138014403E-2</v>
      </c>
      <c r="BS4" s="19">
        <v>0</v>
      </c>
      <c r="BT4" s="19">
        <v>0</v>
      </c>
      <c r="BU4" s="19">
        <v>5.9853359269789012E-2</v>
      </c>
      <c r="BV4" s="19">
        <v>0</v>
      </c>
      <c r="BW4" s="17">
        <f t="shared" si="24"/>
        <v>16.586840947131613</v>
      </c>
      <c r="BX4" s="17">
        <f t="shared" si="25"/>
        <v>16.969654627683671</v>
      </c>
      <c r="BY4" s="17">
        <f t="shared" si="26"/>
        <v>16.969654627683671</v>
      </c>
      <c r="BZ4" s="17">
        <f t="shared" si="27"/>
        <v>17.209068064762828</v>
      </c>
      <c r="CA4" s="19">
        <f t="shared" si="28"/>
        <v>0</v>
      </c>
      <c r="CB4" s="19">
        <f t="shared" si="29"/>
        <v>0</v>
      </c>
      <c r="CC4" s="19">
        <f t="shared" si="30"/>
        <v>0.23941343707915605</v>
      </c>
      <c r="CD4" s="19">
        <f t="shared" ref="CD4:CE4" si="77">SUM(CA4:CC4)</f>
        <v>0.23941343707915605</v>
      </c>
      <c r="CE4" s="19">
        <f t="shared" si="77"/>
        <v>0.4788268741583121</v>
      </c>
      <c r="CF4" s="19">
        <v>1.1627906976744187</v>
      </c>
      <c r="CG4" s="19">
        <v>4.0022012106658664</v>
      </c>
      <c r="CH4" s="19">
        <v>2.8393524283935241</v>
      </c>
      <c r="CI4" s="19">
        <v>1.921061823262312</v>
      </c>
      <c r="CJ4" s="19">
        <v>1.4772612685287889</v>
      </c>
      <c r="CK4" s="19">
        <v>2.9962546816479398</v>
      </c>
      <c r="CL4" s="19">
        <v>4.232857430122662</v>
      </c>
      <c r="CM4" s="17">
        <f t="shared" si="32"/>
        <v>20.659967633361141</v>
      </c>
      <c r="CN4" s="17">
        <f t="shared" si="33"/>
        <v>32.017377346935234</v>
      </c>
      <c r="CO4" s="17">
        <f t="shared" si="34"/>
        <v>39.70162463998448</v>
      </c>
      <c r="CP4" s="17">
        <f t="shared" si="35"/>
        <v>45.610669714099636</v>
      </c>
      <c r="CQ4" s="17">
        <f t="shared" si="36"/>
        <v>57.595688440691397</v>
      </c>
      <c r="CR4" s="19">
        <f t="shared" si="37"/>
        <v>7.684247293049248</v>
      </c>
      <c r="CS4" s="19">
        <f t="shared" si="38"/>
        <v>5.9090450741151557</v>
      </c>
      <c r="CT4" s="19">
        <f t="shared" si="39"/>
        <v>11.985018726591759</v>
      </c>
      <c r="CU4" s="19">
        <f t="shared" si="40"/>
        <v>25.578311093756163</v>
      </c>
      <c r="CV4" s="21">
        <v>12.6</v>
      </c>
      <c r="CW4" s="19">
        <v>26.6</v>
      </c>
      <c r="CX4" s="21">
        <v>14.3</v>
      </c>
      <c r="CY4" s="19">
        <v>26.1</v>
      </c>
      <c r="CZ4" s="22">
        <v>20.149999999999999</v>
      </c>
      <c r="DA4" s="19">
        <v>18.2</v>
      </c>
      <c r="DB4" s="18">
        <v>14.600000000000001</v>
      </c>
      <c r="DC4" s="18">
        <v>17.149999999999999</v>
      </c>
      <c r="DD4" s="18">
        <v>13.05</v>
      </c>
      <c r="DE4" s="19">
        <v>14.75</v>
      </c>
      <c r="DF4" s="19">
        <v>10.7</v>
      </c>
      <c r="DG4" s="18">
        <v>14.5</v>
      </c>
      <c r="DH4" s="19">
        <v>15.45</v>
      </c>
      <c r="DI4" s="18">
        <f t="shared" si="3"/>
        <v>14.625</v>
      </c>
      <c r="DJ4" s="19">
        <v>11.3</v>
      </c>
      <c r="DK4" s="19">
        <v>11.1</v>
      </c>
      <c r="DL4" s="19">
        <v>12.5</v>
      </c>
      <c r="DM4" s="19">
        <v>11.45</v>
      </c>
      <c r="DN4" s="19">
        <v>10.7</v>
      </c>
      <c r="DO4" s="19">
        <v>10.75</v>
      </c>
      <c r="DP4" s="19">
        <v>10.899999999999999</v>
      </c>
      <c r="DQ4" s="19">
        <v>15.1</v>
      </c>
      <c r="DR4" s="19">
        <v>11.350000000000001</v>
      </c>
      <c r="DS4" s="21">
        <v>26.9</v>
      </c>
      <c r="DT4" s="21">
        <v>28.9</v>
      </c>
      <c r="DU4" s="21">
        <v>31.3</v>
      </c>
      <c r="DV4" s="21">
        <v>29.9</v>
      </c>
      <c r="DW4" s="21">
        <v>25.6</v>
      </c>
      <c r="DX4" s="21">
        <v>29.7</v>
      </c>
      <c r="DY4" s="21">
        <v>29.5</v>
      </c>
      <c r="DZ4" s="21">
        <v>34.4</v>
      </c>
      <c r="EA4" s="21">
        <v>37.1</v>
      </c>
      <c r="EB4" s="19">
        <v>33.799999999999997</v>
      </c>
      <c r="EC4" s="18">
        <v>14.5</v>
      </c>
      <c r="ED4" s="18">
        <v>17</v>
      </c>
      <c r="EE4" s="18">
        <v>36</v>
      </c>
      <c r="EF4" s="18">
        <v>50</v>
      </c>
      <c r="EG4" s="18">
        <v>50</v>
      </c>
      <c r="EH4" s="18">
        <v>88</v>
      </c>
      <c r="EI4" s="18">
        <v>88.5</v>
      </c>
      <c r="EJ4" s="18">
        <v>113.5</v>
      </c>
      <c r="EK4" s="18">
        <v>109</v>
      </c>
      <c r="EL4" s="18">
        <v>114.5</v>
      </c>
      <c r="EM4" s="19">
        <v>3675.3791257805528</v>
      </c>
      <c r="EN4" s="19">
        <v>3699.192734611504</v>
      </c>
      <c r="EO4" s="19">
        <v>15046.045197740112</v>
      </c>
      <c r="EP4" s="19">
        <v>13047.669902912621</v>
      </c>
      <c r="EQ4" s="19">
        <v>7729.333333333333</v>
      </c>
      <c r="ER4" s="19">
        <v>4925.1953125</v>
      </c>
      <c r="ES4" s="19">
        <v>7483.1578947368425</v>
      </c>
      <c r="ET4" s="19">
        <v>4120.8747514910538</v>
      </c>
      <c r="EU4" s="19">
        <v>933.0535571542764</v>
      </c>
      <c r="EV4" s="19">
        <v>320.54356514788168</v>
      </c>
      <c r="EW4" s="19">
        <v>4.1679000000000004</v>
      </c>
      <c r="EX4" s="19">
        <v>3.5844</v>
      </c>
      <c r="EY4" s="19">
        <v>4.7534999999999998</v>
      </c>
      <c r="EZ4" s="19">
        <v>4.8</v>
      </c>
      <c r="FA4" s="19">
        <v>4.7041000000000004</v>
      </c>
      <c r="FB4" s="19">
        <v>4.306</v>
      </c>
      <c r="FC4" s="19">
        <v>4.1675000000000004</v>
      </c>
      <c r="FD4" s="19">
        <v>4.1590999999999996</v>
      </c>
      <c r="FE4" s="19">
        <v>3.5257999999999998</v>
      </c>
      <c r="FF4" s="19">
        <v>3.3660000000000001</v>
      </c>
      <c r="FG4" s="19">
        <v>3.3780000000000001</v>
      </c>
      <c r="FH4" s="21">
        <v>478.3</v>
      </c>
      <c r="FI4" s="21">
        <v>67.5</v>
      </c>
      <c r="FJ4" s="18">
        <f t="shared" si="41"/>
        <v>410.8</v>
      </c>
      <c r="FK4" s="19">
        <v>13</v>
      </c>
      <c r="FL4" s="19">
        <v>726.6</v>
      </c>
      <c r="FM4" s="18">
        <v>31.5</v>
      </c>
      <c r="FN4" s="18">
        <f t="shared" si="42"/>
        <v>695.1</v>
      </c>
      <c r="FO4" s="19">
        <v>215</v>
      </c>
      <c r="FP4" s="19">
        <v>235.8</v>
      </c>
      <c r="FQ4" s="19">
        <v>31.5</v>
      </c>
      <c r="FR4" s="19">
        <f t="shared" si="43"/>
        <v>204.3</v>
      </c>
      <c r="FS4" s="19">
        <v>357.2</v>
      </c>
      <c r="FT4" s="19">
        <v>15.6</v>
      </c>
      <c r="FU4" s="19">
        <f t="shared" si="44"/>
        <v>341.59999999999997</v>
      </c>
      <c r="FV4" s="19">
        <v>171.25</v>
      </c>
      <c r="FW4" s="19">
        <v>167.61999999999998</v>
      </c>
      <c r="FX4" s="18">
        <f t="shared" si="45"/>
        <v>1643.333333333333</v>
      </c>
      <c r="FY4" s="18">
        <f t="shared" si="46"/>
        <v>1467.2619047619044</v>
      </c>
      <c r="FZ4" s="23">
        <f t="shared" si="4"/>
        <v>4027.4509803921569</v>
      </c>
      <c r="GA4" s="18">
        <f t="shared" si="5"/>
        <v>6814.7058823529414</v>
      </c>
      <c r="GB4" s="18">
        <f t="shared" si="6"/>
        <v>2002.9411764705883</v>
      </c>
      <c r="GC4" s="18">
        <f t="shared" si="7"/>
        <v>3349.0196078431368</v>
      </c>
      <c r="GD4" s="18">
        <f t="shared" si="47"/>
        <v>16194.117647058822</v>
      </c>
      <c r="GE4" s="18">
        <f t="shared" si="48"/>
        <v>1678.9215686274511</v>
      </c>
      <c r="GF4" s="19">
        <v>2.68</v>
      </c>
      <c r="GG4" s="19">
        <f t="shared" si="8"/>
        <v>107.93568627450981</v>
      </c>
      <c r="GH4" s="19">
        <v>0.69</v>
      </c>
      <c r="GI4" s="19">
        <f t="shared" si="9"/>
        <v>47.021470588235296</v>
      </c>
      <c r="GJ4" s="19">
        <v>1.1000000000000001</v>
      </c>
      <c r="GK4" s="19">
        <f t="shared" si="10"/>
        <v>22.032352941176473</v>
      </c>
      <c r="GL4" s="19">
        <v>3.35</v>
      </c>
      <c r="GM4" s="19">
        <f t="shared" si="11"/>
        <v>56.243872549019613</v>
      </c>
      <c r="GN4" s="18">
        <f t="shared" si="49"/>
        <v>233.23338235294119</v>
      </c>
      <c r="GO4" s="18">
        <f t="shared" si="50"/>
        <v>208.24409138655463</v>
      </c>
      <c r="GP4" s="25">
        <v>-9999</v>
      </c>
      <c r="GQ4" s="25">
        <v>-9999</v>
      </c>
      <c r="GR4" s="25">
        <v>-9999</v>
      </c>
      <c r="GS4" s="25">
        <v>-9999</v>
      </c>
      <c r="GT4" s="19">
        <v>19.2</v>
      </c>
      <c r="GU4" s="18">
        <v>5.54</v>
      </c>
      <c r="GV4" s="18">
        <f t="shared" si="51"/>
        <v>5.03</v>
      </c>
      <c r="GW4" s="19">
        <f t="shared" si="52"/>
        <v>3770.2341204525683</v>
      </c>
      <c r="GX4" s="19">
        <v>1.96</v>
      </c>
      <c r="GY4" s="19">
        <f t="shared" si="53"/>
        <v>0.38966202783300197</v>
      </c>
      <c r="GZ4" s="19">
        <f t="shared" si="54"/>
        <v>1469.1170727807223</v>
      </c>
      <c r="HA4" s="19">
        <f t="shared" si="55"/>
        <v>1645.4111215144092</v>
      </c>
      <c r="HB4" s="19">
        <v>2.46</v>
      </c>
      <c r="HC4" s="19">
        <f t="shared" si="12"/>
        <v>0.489065606361829</v>
      </c>
      <c r="HD4" s="19">
        <f t="shared" si="13"/>
        <v>1843.8918362451923</v>
      </c>
      <c r="HE4" s="19">
        <f t="shared" si="56"/>
        <v>2065.1588565946154</v>
      </c>
      <c r="HF4" s="23">
        <v>-9999</v>
      </c>
      <c r="HG4" s="19">
        <v>4405.25</v>
      </c>
      <c r="HH4" s="19">
        <f t="shared" si="14"/>
        <v>1716.5586481113319</v>
      </c>
      <c r="HI4" s="19">
        <v>2.9</v>
      </c>
      <c r="HJ4" s="19">
        <v>3.76</v>
      </c>
      <c r="HK4" s="17">
        <f t="shared" si="15"/>
        <v>77.649973007957527</v>
      </c>
      <c r="HL4" s="18">
        <v>14.5</v>
      </c>
      <c r="HM4" s="18">
        <v>17</v>
      </c>
      <c r="HN4" s="19">
        <v>27.237053291536046</v>
      </c>
      <c r="HO4" s="19">
        <v>15.143416927899667</v>
      </c>
      <c r="HP4" s="19">
        <v>0.22597880750838001</v>
      </c>
      <c r="HQ4" s="19">
        <v>0.19872970798010001</v>
      </c>
      <c r="HR4" s="19">
        <v>0.169398824901099</v>
      </c>
      <c r="HS4" s="19">
        <v>0.12740501360335199</v>
      </c>
      <c r="HT4" s="19">
        <v>4.0777612469273701E-2</v>
      </c>
      <c r="HU4" s="19">
        <v>0.28531834509340698</v>
      </c>
      <c r="HV4" s="19">
        <v>0.32306166588268198</v>
      </c>
      <c r="HW4" s="19">
        <v>7.9446001825870596E-2</v>
      </c>
      <c r="HX4" s="19">
        <v>0.586282849648045</v>
      </c>
      <c r="HY4" s="19">
        <v>0.41322096598901098</v>
      </c>
      <c r="HZ4" s="19">
        <v>0.38343780150000001</v>
      </c>
      <c r="IA4" s="19">
        <v>0.37349632410447797</v>
      </c>
      <c r="IB4" s="19">
        <v>0.17477503643016801</v>
      </c>
      <c r="IC4" s="19">
        <v>9.1564286921787696E-2</v>
      </c>
      <c r="ID4" s="19">
        <v>0.93823249357692395</v>
      </c>
      <c r="IE4" s="19">
        <v>0.28419470553023302</v>
      </c>
      <c r="IF4" s="19">
        <v>0.24839067378341001</v>
      </c>
      <c r="IG4" s="19">
        <v>0.25898883546788998</v>
      </c>
      <c r="IH4" s="19">
        <v>0.220085548344186</v>
      </c>
      <c r="II4" s="19">
        <v>3.8380808079069802E-2</v>
      </c>
      <c r="IJ4" s="19">
        <v>0.32026302338990797</v>
      </c>
      <c r="IK4" s="19">
        <v>0.35001226971627902</v>
      </c>
      <c r="IL4" s="19">
        <v>7.7942980221198194E-2</v>
      </c>
      <c r="IM4" s="19">
        <v>0.79798802972092997</v>
      </c>
      <c r="IN4" s="19">
        <v>0.242669257944954</v>
      </c>
      <c r="IO4" s="19">
        <v>0.22869138939908301</v>
      </c>
      <c r="IP4" s="19">
        <v>0.14682953464516099</v>
      </c>
      <c r="IQ4" s="19">
        <v>0.120961109097674</v>
      </c>
      <c r="IR4" s="19">
        <v>9.0731617544186099E-2</v>
      </c>
      <c r="IS4" s="19">
        <v>0.39061128777522902</v>
      </c>
      <c r="IT4" s="19">
        <v>38.202963650000001</v>
      </c>
      <c r="IU4" s="19">
        <v>63.9803940136363</v>
      </c>
      <c r="IV4" s="19">
        <v>77</v>
      </c>
      <c r="IW4" s="19">
        <f t="shared" si="57"/>
        <v>13.0196059863637</v>
      </c>
      <c r="IX4" s="19">
        <v>0.231309523833333</v>
      </c>
      <c r="IY4" s="19">
        <v>0.30521541947222203</v>
      </c>
      <c r="IZ4" s="19">
        <v>0.196388888833333</v>
      </c>
      <c r="JA4" s="19">
        <v>0.28661848072222201</v>
      </c>
      <c r="JB4" s="19">
        <v>0.70813492058333305</v>
      </c>
      <c r="JC4" s="19">
        <v>0.46583900225000002</v>
      </c>
      <c r="JD4" s="19">
        <v>0.25616496597222199</v>
      </c>
      <c r="JE4" s="19">
        <v>0.62781179133333298</v>
      </c>
      <c r="JF4" s="19">
        <v>0.41956632647222197</v>
      </c>
      <c r="JG4" s="19">
        <v>0.217259070388889</v>
      </c>
      <c r="JH4" s="19">
        <v>0.30244614508333301</v>
      </c>
      <c r="JI4" s="19">
        <v>0.211626984111111</v>
      </c>
      <c r="JJ4" s="19">
        <v>0.42013206141111098</v>
      </c>
      <c r="JK4" s="19">
        <v>0.42202390205555601</v>
      </c>
      <c r="JL4" s="19">
        <v>0.24220207033055599</v>
      </c>
      <c r="JM4" s="19">
        <v>0.23764551847777801</v>
      </c>
      <c r="JN4" s="19">
        <v>0.35016013410000002</v>
      </c>
      <c r="JO4" s="19">
        <v>0.39637947959444397</v>
      </c>
      <c r="JP4" s="19">
        <v>0.16328012350000001</v>
      </c>
      <c r="JQ4" s="19">
        <v>0.208216190719444</v>
      </c>
      <c r="JR4" s="19">
        <v>0.19853964509444399</v>
      </c>
      <c r="JS4" s="19">
        <v>0.205308199672222</v>
      </c>
      <c r="JT4" s="19">
        <v>0.495531778288889</v>
      </c>
      <c r="JU4" s="19">
        <v>0.56445296355555596</v>
      </c>
      <c r="JV4" s="19">
        <v>0.485463131797222</v>
      </c>
      <c r="JW4" s="19">
        <v>0.50603295998333298</v>
      </c>
      <c r="JX4" s="19">
        <v>9.4784052133333296E-2</v>
      </c>
      <c r="JY4" s="19">
        <v>0.18677313988611099</v>
      </c>
      <c r="JZ4" s="19">
        <v>1.46087735433611</v>
      </c>
      <c r="KA4" s="19">
        <v>1.47505535731944</v>
      </c>
      <c r="KB4" s="19">
        <v>0.57640035185833305</v>
      </c>
      <c r="KC4" s="19">
        <v>0.517764190486111</v>
      </c>
      <c r="KD4" s="19">
        <v>0.64613583868055602</v>
      </c>
      <c r="KE4" s="19">
        <v>0.59824995441666695</v>
      </c>
      <c r="KF4" s="19">
        <v>0.56026186496388897</v>
      </c>
      <c r="KG4" s="19">
        <v>0.57134168358888904</v>
      </c>
      <c r="KH4" s="19">
        <v>0.47311987918333298</v>
      </c>
      <c r="KI4" s="19">
        <v>0.48510630782500003</v>
      </c>
      <c r="KJ4" s="19">
        <v>-0.27836210647777798</v>
      </c>
      <c r="KK4" s="19">
        <v>-0.34321857188888899</v>
      </c>
      <c r="KL4" s="19">
        <v>0.64613583868055602</v>
      </c>
      <c r="KM4" s="19">
        <v>0.59824995441666695</v>
      </c>
      <c r="KN4" s="19">
        <v>0.22169297355000001</v>
      </c>
      <c r="KO4" s="19">
        <v>0.23387244895000001</v>
      </c>
      <c r="KP4" s="19">
        <v>0.18955595480000001</v>
      </c>
      <c r="KQ4" s="19">
        <v>0.23466479012499999</v>
      </c>
      <c r="KR4" s="19">
        <v>0.62030455510000004</v>
      </c>
      <c r="KS4" s="19">
        <v>0.46046578945</v>
      </c>
      <c r="KT4" s="19">
        <v>0.23041292134999999</v>
      </c>
      <c r="KU4" s="19">
        <v>0.58626746505000005</v>
      </c>
      <c r="KV4" s="19">
        <v>0.45266964279999999</v>
      </c>
      <c r="KW4" s="19">
        <v>0.205057172575</v>
      </c>
      <c r="KX4" s="19">
        <v>0.22577709615</v>
      </c>
      <c r="KY4" s="19">
        <v>0.18807926835</v>
      </c>
      <c r="KZ4" s="19">
        <v>37.807000000000002</v>
      </c>
      <c r="LA4" s="19">
        <v>36.612000000000002</v>
      </c>
      <c r="LB4" s="19">
        <v>13.647</v>
      </c>
      <c r="LC4" s="19">
        <v>36.838749999999997</v>
      </c>
      <c r="LD4" s="19">
        <v>34.29175</v>
      </c>
      <c r="LE4" s="19">
        <v>39.859250000000003</v>
      </c>
      <c r="LF4" s="19">
        <v>39.8735</v>
      </c>
      <c r="LG4" s="19">
        <v>-7.7272875249999998E-2</v>
      </c>
      <c r="LH4" s="19">
        <v>-0.129600663</v>
      </c>
      <c r="LI4" s="19">
        <v>49.319249999999997</v>
      </c>
      <c r="LJ4" s="19">
        <v>1664.8428249999999</v>
      </c>
      <c r="LK4" s="19">
        <v>83</v>
      </c>
      <c r="LL4" s="19">
        <f t="shared" si="58"/>
        <v>33.680750000000003</v>
      </c>
      <c r="LM4" s="18">
        <v>36</v>
      </c>
      <c r="LN4" s="19">
        <v>0.43544316868749999</v>
      </c>
      <c r="LO4" s="19">
        <v>0.44803191331999997</v>
      </c>
      <c r="LP4" s="19">
        <v>0.32556096566749998</v>
      </c>
      <c r="LQ4" s="19">
        <v>0.32403072267249999</v>
      </c>
      <c r="LR4" s="19">
        <v>0.44383457122499997</v>
      </c>
      <c r="LS4" s="19">
        <v>0.44929645340500002</v>
      </c>
      <c r="LT4" s="19">
        <v>0.33469508310500001</v>
      </c>
      <c r="LU4" s="19">
        <v>0.32579824094999998</v>
      </c>
      <c r="LV4" s="19">
        <v>0.1283476905325</v>
      </c>
      <c r="LW4" s="19">
        <v>0.14570761704249999</v>
      </c>
      <c r="LX4" s="19">
        <v>0.51392452439500003</v>
      </c>
      <c r="LY4" s="19">
        <v>0.52895394959249997</v>
      </c>
      <c r="LZ4" s="19">
        <v>0.48145668468500002</v>
      </c>
      <c r="MA4" s="19">
        <v>0.47046380272499999</v>
      </c>
      <c r="MB4" s="19">
        <v>0.1008533289825</v>
      </c>
      <c r="MC4" s="19">
        <v>0.1062865630375</v>
      </c>
      <c r="MD4" s="19">
        <v>1.5522436193475</v>
      </c>
      <c r="ME4" s="19">
        <v>1.6458589125700001</v>
      </c>
      <c r="MF4" s="19">
        <v>0.28920289866749999</v>
      </c>
      <c r="MG4" s="19">
        <v>0.31985438584499998</v>
      </c>
      <c r="MH4" s="19">
        <v>0.36955897442500002</v>
      </c>
      <c r="MI4" s="19">
        <v>0.40304642204500002</v>
      </c>
      <c r="MJ4" s="19">
        <v>0.37402860640000002</v>
      </c>
      <c r="MK4" s="19">
        <v>0.40363208138000001</v>
      </c>
      <c r="ML4" s="19">
        <v>0.29415710419500002</v>
      </c>
      <c r="MM4" s="19">
        <v>0.32066112624999998</v>
      </c>
      <c r="MN4" s="19">
        <v>-0.50093228700000003</v>
      </c>
      <c r="MO4" s="19">
        <v>-0.49017823775000002</v>
      </c>
      <c r="MP4" s="19">
        <v>0.36955897442500002</v>
      </c>
      <c r="MQ4" s="19">
        <v>0.40304642204500002</v>
      </c>
      <c r="MR4" s="18">
        <v>50</v>
      </c>
      <c r="MS4" s="19">
        <v>0.16168575299999999</v>
      </c>
      <c r="MT4" s="19">
        <v>0.136189109</v>
      </c>
      <c r="MU4" s="19">
        <v>0.12942400100000001</v>
      </c>
      <c r="MV4" s="19">
        <v>0.15799159900000001</v>
      </c>
      <c r="MW4" s="19">
        <v>0.56011849899999999</v>
      </c>
      <c r="MX4" s="19">
        <v>0.34788398500000001</v>
      </c>
      <c r="MY4" s="19">
        <v>0.157870808</v>
      </c>
      <c r="MZ4" s="19">
        <v>0.52346617799999995</v>
      </c>
      <c r="NA4" s="19">
        <v>0.361039744</v>
      </c>
      <c r="NB4" s="19">
        <v>0.153156501</v>
      </c>
      <c r="NC4" s="19">
        <v>0.13736137300000001</v>
      </c>
      <c r="ND4" s="19">
        <v>0.13643671499999999</v>
      </c>
      <c r="NE4" s="19">
        <v>32.432131149999996</v>
      </c>
      <c r="NF4" s="19">
        <v>34.970655739999998</v>
      </c>
      <c r="NG4" s="19">
        <v>14.831475409999999</v>
      </c>
      <c r="NH4" s="19">
        <v>34.497868850000003</v>
      </c>
      <c r="NI4" s="19">
        <v>30.650327870000002</v>
      </c>
      <c r="NJ4" s="19">
        <v>34.950000000000003</v>
      </c>
      <c r="NK4" s="19">
        <v>34.850327870000001</v>
      </c>
      <c r="NL4" s="19">
        <v>-9.1064500000000003E-3</v>
      </c>
      <c r="NM4" s="19">
        <v>-9.6378452000000003E-2</v>
      </c>
      <c r="NN4" s="19">
        <v>54.228852459999999</v>
      </c>
      <c r="NO4" s="19">
        <v>1776.301033</v>
      </c>
      <c r="NP4" s="19">
        <v>99.9</v>
      </c>
      <c r="NQ4" s="19">
        <f t="shared" si="59"/>
        <v>45.671147540000007</v>
      </c>
      <c r="NR4" s="18">
        <v>50</v>
      </c>
      <c r="NS4" s="19">
        <v>0.53644661100000002</v>
      </c>
      <c r="NT4" s="19">
        <v>0.55784090500000005</v>
      </c>
      <c r="NU4" s="19">
        <v>0.39191596899999998</v>
      </c>
      <c r="NV4" s="19">
        <v>0.374066022</v>
      </c>
      <c r="NW4" s="19">
        <v>0.58445200500000005</v>
      </c>
      <c r="NX4" s="19">
        <v>0.60699589200000004</v>
      </c>
      <c r="NY4" s="19">
        <v>0.449366137</v>
      </c>
      <c r="NZ4" s="19">
        <v>0.43639624999999999</v>
      </c>
      <c r="OA4" s="19">
        <v>0.183485176</v>
      </c>
      <c r="OB4" s="19">
        <v>0.23259639800000001</v>
      </c>
      <c r="OC4" s="19">
        <v>0.58637216199999997</v>
      </c>
      <c r="OD4" s="19">
        <v>0.62264397100000002</v>
      </c>
      <c r="OE4" s="19">
        <v>0.54703316599999996</v>
      </c>
      <c r="OF4" s="19">
        <v>0.54983170800000003</v>
      </c>
      <c r="OG4" s="19">
        <v>7.2310597000000004E-2</v>
      </c>
      <c r="OH4" s="19">
        <v>9.9417836999999995E-2</v>
      </c>
      <c r="OI4" s="19">
        <v>2.3330108169999999</v>
      </c>
      <c r="OJ4" s="19">
        <v>2.5489363900000002</v>
      </c>
      <c r="OK4" s="19">
        <v>0.31473241899999999</v>
      </c>
      <c r="OL4" s="19">
        <v>0.38238946499999998</v>
      </c>
      <c r="OM4" s="19">
        <v>0.42063326299999998</v>
      </c>
      <c r="ON4" s="19">
        <v>0.49727710200000003</v>
      </c>
      <c r="OO4" s="19">
        <v>0.443835592</v>
      </c>
      <c r="OP4" s="19">
        <v>0.52452717500000001</v>
      </c>
      <c r="OQ4" s="19">
        <v>0.34208210300000003</v>
      </c>
      <c r="OR4" s="19">
        <v>0.41601485700000002</v>
      </c>
      <c r="OS4" s="19">
        <v>-0.61905409899999997</v>
      </c>
      <c r="OT4" s="19">
        <v>-0.60673258699999999</v>
      </c>
      <c r="OU4" s="19">
        <v>0.42063326299999998</v>
      </c>
      <c r="OV4" s="19">
        <v>0.49727710200000003</v>
      </c>
      <c r="OW4" s="19">
        <v>0.14133838377272701</v>
      </c>
      <c r="OX4" s="19">
        <v>8.0172413795454603E-2</v>
      </c>
      <c r="OY4" s="19">
        <v>0.106756260795455</v>
      </c>
      <c r="OZ4" s="19">
        <v>0.11502461925</v>
      </c>
      <c r="PA4" s="19">
        <v>0.58905526754545501</v>
      </c>
      <c r="PB4" s="19">
        <v>0.34497073540909101</v>
      </c>
      <c r="PC4" s="19">
        <v>0.112506831863636</v>
      </c>
      <c r="PD4" s="19">
        <v>0.57832599709090904</v>
      </c>
      <c r="PE4" s="19">
        <v>0.37006628786363599</v>
      </c>
      <c r="PF4" s="19">
        <v>0.123447046818182</v>
      </c>
      <c r="PG4" s="19">
        <v>7.7974358886363601E-2</v>
      </c>
      <c r="PH4" s="19">
        <v>0.109712411659091</v>
      </c>
      <c r="PI4" s="19">
        <v>33.729999999999997</v>
      </c>
      <c r="PJ4" s="19">
        <v>30.038181818181801</v>
      </c>
      <c r="PK4" s="19">
        <v>14.0227272727273</v>
      </c>
      <c r="PL4" s="19">
        <v>25.732727272727299</v>
      </c>
      <c r="PM4" s="19">
        <v>24.343636363636399</v>
      </c>
      <c r="PN4" s="19">
        <v>32.175909090909101</v>
      </c>
      <c r="PO4" s="19">
        <v>32.635909090909102</v>
      </c>
      <c r="PP4" s="19">
        <v>-0.16078964090909101</v>
      </c>
      <c r="PQ4" s="19">
        <v>-0.187700770454545</v>
      </c>
      <c r="PR4" s="19">
        <v>52.244999999999997</v>
      </c>
      <c r="PS4" s="19">
        <v>55.257045454545398</v>
      </c>
      <c r="PT4" s="19">
        <v>1731.2694545454499</v>
      </c>
      <c r="PU4" s="19">
        <v>1799.62911363636</v>
      </c>
      <c r="PV4" s="19">
        <v>120.7</v>
      </c>
      <c r="PW4" s="19">
        <f t="shared" si="60"/>
        <v>68.455000000000013</v>
      </c>
      <c r="PX4" s="19">
        <f t="shared" si="61"/>
        <v>65.442954545454597</v>
      </c>
      <c r="PY4" s="19">
        <f t="shared" si="62"/>
        <v>66.948977272727305</v>
      </c>
      <c r="PZ4" s="18">
        <v>50</v>
      </c>
      <c r="QA4" s="19">
        <v>0.67379058326818198</v>
      </c>
      <c r="QB4" s="19">
        <v>0.67073473420227303</v>
      </c>
      <c r="QC4" s="19">
        <v>0.53333511273636403</v>
      </c>
      <c r="QD4" s="19">
        <v>0.49816177644772702</v>
      </c>
      <c r="QE4" s="19">
        <v>0.76197626991590905</v>
      </c>
      <c r="QF4" s="19">
        <v>0.75893860908409105</v>
      </c>
      <c r="QG4" s="19">
        <f t="shared" si="63"/>
        <v>0.76045743950000011</v>
      </c>
      <c r="QH4" s="19">
        <v>0.65148178956136404</v>
      </c>
      <c r="QI4" s="19">
        <v>0.62212139639545505</v>
      </c>
      <c r="QJ4" s="19">
        <v>0.219515416125</v>
      </c>
      <c r="QK4" s="19">
        <v>0.259581123186364</v>
      </c>
      <c r="QL4" s="19">
        <v>0.68070183682954599</v>
      </c>
      <c r="QM4" s="19">
        <v>0.69079100083636302</v>
      </c>
      <c r="QN4" s="19">
        <v>0.647704055040909</v>
      </c>
      <c r="QO4" s="19">
        <v>0.609945721445454</v>
      </c>
      <c r="QP4" s="19">
        <v>1.2514407118181799E-2</v>
      </c>
      <c r="QQ4" s="19">
        <v>3.7792803386363601E-2</v>
      </c>
      <c r="QR4" s="19">
        <v>4.1497079707204598</v>
      </c>
      <c r="QS4" s="19">
        <v>4.1249119373840903</v>
      </c>
      <c r="QT4" s="19">
        <v>0.288175345086364</v>
      </c>
      <c r="QU4" s="19">
        <v>0.34123604194090901</v>
      </c>
      <c r="QV4" s="19">
        <v>0.41606034755454602</v>
      </c>
      <c r="QW4" s="19">
        <v>0.47476818084772698</v>
      </c>
      <c r="QX4" s="19">
        <v>0.446865519652273</v>
      </c>
      <c r="QY4" s="19">
        <v>0.51008129542045499</v>
      </c>
      <c r="QZ4" s="19">
        <v>0.32571793998409099</v>
      </c>
      <c r="RA4" s="19">
        <v>0.38579836441363602</v>
      </c>
      <c r="RB4" s="19">
        <v>-0.78871263093181798</v>
      </c>
      <c r="RC4" s="19">
        <v>-0.766652583090909</v>
      </c>
      <c r="RD4" s="19">
        <v>0.41606034755454602</v>
      </c>
      <c r="RE4" s="19">
        <v>0.47476818084772698</v>
      </c>
      <c r="RF4" s="19">
        <v>0.107359017361111</v>
      </c>
      <c r="RG4" s="19">
        <v>6.3964646444444495E-2</v>
      </c>
      <c r="RH4" s="19">
        <v>8.4521419E-2</v>
      </c>
      <c r="RI4" s="19">
        <v>8.2002894638888907E-2</v>
      </c>
      <c r="RJ4" s="19">
        <v>0.56210681163888898</v>
      </c>
      <c r="RK4" s="19">
        <v>0.30095432849999998</v>
      </c>
      <c r="RL4" s="19">
        <v>8.5144687472222202E-2</v>
      </c>
      <c r="RM4" s="19">
        <v>0.51121639127777796</v>
      </c>
      <c r="RN4" s="19">
        <v>0.30508975230555602</v>
      </c>
      <c r="RO4" s="19">
        <v>9.1961451194444405E-2</v>
      </c>
      <c r="RP4" s="19">
        <v>5.3820504083333401E-2</v>
      </c>
      <c r="RQ4" s="19">
        <v>8.1865039638888901E-2</v>
      </c>
      <c r="RR4" s="19">
        <v>41.461944444444498</v>
      </c>
      <c r="RS4" s="19">
        <v>36.970277777777802</v>
      </c>
      <c r="RT4" s="19">
        <v>18.1658333333333</v>
      </c>
      <c r="RU4" s="19">
        <v>30.212777777777799</v>
      </c>
      <c r="RV4" s="19">
        <v>27.782777777777799</v>
      </c>
      <c r="RW4" s="19">
        <v>37.805833333333297</v>
      </c>
      <c r="RX4" s="19">
        <v>38.090000000000003</v>
      </c>
      <c r="RY4" s="19">
        <v>-0.19153029722222201</v>
      </c>
      <c r="RZ4" s="19">
        <v>-0.234571236111111</v>
      </c>
      <c r="SA4" s="19">
        <v>58.484999999999999</v>
      </c>
      <c r="SB4" s="19">
        <v>58.399722222222202</v>
      </c>
      <c r="SC4" s="19">
        <v>1872.91294444444</v>
      </c>
      <c r="SD4" s="19">
        <v>1870.97736111111</v>
      </c>
      <c r="SE4" s="19">
        <v>142</v>
      </c>
      <c r="SF4" s="19">
        <f t="shared" si="64"/>
        <v>83.515000000000001</v>
      </c>
      <c r="SG4" s="19">
        <f t="shared" si="65"/>
        <v>83.600277777777791</v>
      </c>
      <c r="SH4" s="18">
        <v>88</v>
      </c>
      <c r="SI4" s="19">
        <v>0.71392421022222197</v>
      </c>
      <c r="SJ4" s="19">
        <v>0.74417102700000004</v>
      </c>
      <c r="SK4" s="19">
        <v>0.56347652802777803</v>
      </c>
      <c r="SL4" s="19">
        <v>0.57060508238888896</v>
      </c>
      <c r="SM4" s="19">
        <v>0.80910878555555599</v>
      </c>
      <c r="SN4" s="19">
        <v>0.794865304055556</v>
      </c>
      <c r="SO4" s="19">
        <v>0.69982502130555602</v>
      </c>
      <c r="SP4" s="19">
        <v>0.64862528122222196</v>
      </c>
      <c r="SQ4" s="19">
        <v>0.25211481330555602</v>
      </c>
      <c r="SR4" s="19">
        <v>0.30177062227777801</v>
      </c>
      <c r="SS4" s="19">
        <v>0.723376603611111</v>
      </c>
      <c r="ST4" s="19">
        <v>0.73725571544444402</v>
      </c>
      <c r="SU4" s="19">
        <v>0.69454549597222204</v>
      </c>
      <c r="SV4" s="19">
        <v>0.67766542119444495</v>
      </c>
      <c r="SW4" s="19">
        <v>1.9983020166666698E-2</v>
      </c>
      <c r="SX4" s="19">
        <v>-1.47873251944444E-2</v>
      </c>
      <c r="SY4" s="19">
        <v>5.0139460870833297</v>
      </c>
      <c r="SZ4" s="19">
        <v>5.87118187502778</v>
      </c>
      <c r="TA4" s="19">
        <v>0.31156157422222203</v>
      </c>
      <c r="TB4" s="19">
        <v>0.37936114897222201</v>
      </c>
      <c r="TC4" s="19">
        <v>0.449826077111111</v>
      </c>
      <c r="TD4" s="19">
        <v>0.521791795666667</v>
      </c>
      <c r="TE4" s="19">
        <v>0.482842508666667</v>
      </c>
      <c r="TF4" s="19">
        <v>0.54153883297222205</v>
      </c>
      <c r="TG4" s="19">
        <v>0.35286805563888901</v>
      </c>
      <c r="TH4" s="19">
        <v>0.405074503333333</v>
      </c>
      <c r="TI4" s="19">
        <v>-0.82324983058333301</v>
      </c>
      <c r="TJ4" s="19">
        <v>-0.78652018377777799</v>
      </c>
      <c r="TK4" s="19">
        <v>0.449826077111111</v>
      </c>
      <c r="TL4" s="19">
        <v>0.521791795666667</v>
      </c>
      <c r="TM4" s="19">
        <v>0.1008730964</v>
      </c>
      <c r="TN4" s="19">
        <v>4.6485260822222201E-2</v>
      </c>
      <c r="TO4" s="19">
        <v>8.2208616844444499E-2</v>
      </c>
      <c r="TP4" s="19">
        <v>8.1534338377777807E-2</v>
      </c>
      <c r="TQ4" s="19">
        <v>0.58231367171111104</v>
      </c>
      <c r="TR4" s="19">
        <v>0.29638481251111098</v>
      </c>
      <c r="TS4" s="19">
        <v>7.0637784777777796E-2</v>
      </c>
      <c r="TT4" s="19">
        <v>0.50256712502222201</v>
      </c>
      <c r="TU4" s="19">
        <v>0.27429567646666703</v>
      </c>
      <c r="TV4" s="19">
        <v>7.4919016911111094E-2</v>
      </c>
      <c r="TW4" s="19">
        <v>4.1561622288888898E-2</v>
      </c>
      <c r="TX4" s="19">
        <v>6.77866136222222E-2</v>
      </c>
      <c r="TY4" s="19">
        <v>37.61</v>
      </c>
      <c r="TZ4" s="19">
        <v>37.763777777777797</v>
      </c>
      <c r="UA4" s="19">
        <v>23.565999999999999</v>
      </c>
      <c r="UB4" s="19">
        <v>29.684000000000001</v>
      </c>
      <c r="UC4" s="19">
        <v>28.9437777777778</v>
      </c>
      <c r="UD4" s="19">
        <v>38.31</v>
      </c>
      <c r="UE4" s="19">
        <v>38.300666666666601</v>
      </c>
      <c r="UF4" s="19">
        <v>-0.217116735555556</v>
      </c>
      <c r="UG4" s="19">
        <v>-0.21382058444444399</v>
      </c>
      <c r="UH4" s="24">
        <v>58.686222222222227</v>
      </c>
      <c r="UI4" s="24">
        <v>64.737777777777765</v>
      </c>
      <c r="UJ4" s="24">
        <v>1877.4856444444449</v>
      </c>
      <c r="UK4" s="24">
        <v>2014.8655555555556</v>
      </c>
      <c r="UL4" s="19">
        <v>158</v>
      </c>
      <c r="UM4" s="19">
        <f t="shared" si="66"/>
        <v>99.313777777777773</v>
      </c>
      <c r="UN4" s="19">
        <f t="shared" si="67"/>
        <v>93.262222222222235</v>
      </c>
      <c r="UO4" s="19">
        <f t="shared" si="68"/>
        <v>96.288000000000011</v>
      </c>
      <c r="UP4" s="18">
        <v>88.5</v>
      </c>
      <c r="UQ4" s="19">
        <v>0.75302299155333396</v>
      </c>
      <c r="UR4" s="19">
        <v>0.75264602622444399</v>
      </c>
      <c r="US4" s="19">
        <v>0.58997842113777799</v>
      </c>
      <c r="UT4" s="19">
        <v>0.56692427537777801</v>
      </c>
      <c r="UU4" s="19">
        <v>0.84674707068444499</v>
      </c>
      <c r="UV4" s="19">
        <v>0.85128038755777802</v>
      </c>
      <c r="UW4" s="19">
        <f t="shared" si="69"/>
        <v>0.8490137291211115</v>
      </c>
      <c r="UX4" s="19">
        <v>0.73638882419555596</v>
      </c>
      <c r="UY4" s="19">
        <v>0.727953943742222</v>
      </c>
      <c r="UZ4" s="19">
        <v>0.29368415612666698</v>
      </c>
      <c r="VA4" s="19">
        <v>0.32417838508666702</v>
      </c>
      <c r="VB4" s="19">
        <v>0.761897544257778</v>
      </c>
      <c r="VC4" s="19">
        <v>0.75100154271777797</v>
      </c>
      <c r="VD4" s="19">
        <v>0.74015257086666697</v>
      </c>
      <c r="VE4" s="19">
        <v>0.70316012819555596</v>
      </c>
      <c r="VF4" s="19">
        <v>2.1336709757777801E-2</v>
      </c>
      <c r="VG4" s="19">
        <v>-3.53809018E-3</v>
      </c>
      <c r="VH4" s="19">
        <v>6.1287678222577799</v>
      </c>
      <c r="VI4" s="19">
        <v>6.1515329756688901</v>
      </c>
      <c r="VJ4" s="19">
        <v>0.34681710029111101</v>
      </c>
      <c r="VK4" s="19">
        <v>0.38049622040666697</v>
      </c>
      <c r="VL4" s="19">
        <v>0.49489266413555599</v>
      </c>
      <c r="VM4" s="19">
        <v>0.53072678912888904</v>
      </c>
      <c r="VN4" s="19">
        <v>0.52823798617777795</v>
      </c>
      <c r="VO4" s="19">
        <v>0.56820539350888899</v>
      </c>
      <c r="VP4" s="19">
        <v>0.38995776504444501</v>
      </c>
      <c r="VQ4" s="19">
        <v>0.43012954247111101</v>
      </c>
      <c r="VR4" s="19">
        <v>-0.84798686137777801</v>
      </c>
      <c r="VS4" s="19">
        <v>-0.842399817044444</v>
      </c>
      <c r="VT4" s="19">
        <v>0.49489266413555599</v>
      </c>
      <c r="VU4" s="19">
        <v>0.53072678912888904</v>
      </c>
      <c r="VV4" s="19">
        <v>0.86350000000000005</v>
      </c>
      <c r="VW4" s="19">
        <v>0.86324999999999996</v>
      </c>
      <c r="VX4" s="19">
        <v>1.1710499999999999</v>
      </c>
      <c r="VY4" s="19">
        <v>8.5525000000000004E-2</v>
      </c>
      <c r="VZ4" s="19">
        <f t="shared" si="70"/>
        <v>0.99971048060220025</v>
      </c>
      <c r="WA4" s="19">
        <v>0.11177582397916699</v>
      </c>
      <c r="WB4" s="19">
        <v>5.3155856250000001E-2</v>
      </c>
      <c r="WC4" s="19">
        <v>9.0419225541666703E-2</v>
      </c>
      <c r="WD4" s="19">
        <v>8.3143939375000003E-2</v>
      </c>
      <c r="WE4" s="19">
        <v>0.64301506908333295</v>
      </c>
      <c r="WF4" s="19">
        <v>0.33717082906250001</v>
      </c>
      <c r="WG4" s="19">
        <v>7.4740362270833305E-2</v>
      </c>
      <c r="WH4" s="19">
        <v>0.55111030366666702</v>
      </c>
      <c r="WI4" s="19">
        <v>0.296684726541667</v>
      </c>
      <c r="WJ4" s="19">
        <v>7.7597866187500003E-2</v>
      </c>
      <c r="WK4" s="19">
        <v>4.3252083333333302E-2</v>
      </c>
      <c r="WL4" s="19">
        <v>7.3985879895833301E-2</v>
      </c>
      <c r="WM4" s="19">
        <v>40.298333333333296</v>
      </c>
      <c r="WN4" s="19">
        <v>38.001249999999999</v>
      </c>
      <c r="WO4" s="19">
        <v>34.321458333333297</v>
      </c>
      <c r="WP4" s="19">
        <v>31.649166666666702</v>
      </c>
      <c r="WQ4" s="19">
        <v>29.951041666666701</v>
      </c>
      <c r="WR4" s="19">
        <v>42.849375000000002</v>
      </c>
      <c r="WS4" s="19">
        <v>43.079583333333296</v>
      </c>
      <c r="WT4" s="19">
        <v>-0.2817985375</v>
      </c>
      <c r="WU4" s="19">
        <v>-0.2983911125</v>
      </c>
      <c r="WV4" s="19">
        <v>55.446041666666702</v>
      </c>
      <c r="WW4" s="19">
        <v>64.048958333333303</v>
      </c>
      <c r="WX4" s="19">
        <v>1803.92625</v>
      </c>
      <c r="WY4" s="19">
        <v>1999.20920833333</v>
      </c>
      <c r="WZ4" s="19">
        <v>164.3</v>
      </c>
      <c r="XA4" s="19">
        <f t="shared" si="71"/>
        <v>108.85395833333331</v>
      </c>
      <c r="XB4" s="19">
        <f t="shared" si="72"/>
        <v>100.25104166666671</v>
      </c>
      <c r="XC4" s="18">
        <v>113.5</v>
      </c>
      <c r="XD4" s="19">
        <v>0.76045090669583304</v>
      </c>
      <c r="XE4" s="19">
        <v>0.77014389724791699</v>
      </c>
      <c r="XF4" s="19">
        <v>0.59703456512291697</v>
      </c>
      <c r="XG4" s="19">
        <v>0.6035168729375</v>
      </c>
      <c r="XH4" s="19">
        <v>0.85373617445208305</v>
      </c>
      <c r="XI4" s="19">
        <v>0.84624481619583403</v>
      </c>
      <c r="XJ4" s="19">
        <v>0.74498310304166704</v>
      </c>
      <c r="XK4" s="19">
        <v>0.726690666179167</v>
      </c>
      <c r="XL4" s="19">
        <v>0.29969642218749998</v>
      </c>
      <c r="XM4" s="19">
        <v>0.31081544087708302</v>
      </c>
      <c r="XN4" s="19">
        <v>0.76254038844791705</v>
      </c>
      <c r="XO4" s="19">
        <v>0.75211894572916704</v>
      </c>
      <c r="XP4" s="19">
        <v>0.75251579012083403</v>
      </c>
      <c r="XQ4" s="19">
        <v>0.70242841111041698</v>
      </c>
      <c r="XR4" s="19">
        <v>5.5790157270833298E-3</v>
      </c>
      <c r="XS4" s="19">
        <v>-4.1663017233333301E-2</v>
      </c>
      <c r="XT4" s="19">
        <v>6.3827553112124997</v>
      </c>
      <c r="XU4" s="19">
        <v>6.7416710730937499</v>
      </c>
      <c r="XV4" s="19">
        <v>0.35094420225625</v>
      </c>
      <c r="XW4" s="19">
        <v>0.366775176220833</v>
      </c>
      <c r="XX4" s="19">
        <v>0.50040166411249998</v>
      </c>
      <c r="XY4" s="19">
        <v>0.51506945478958299</v>
      </c>
      <c r="XZ4" s="19">
        <v>0.53351656154166704</v>
      </c>
      <c r="YA4" s="19">
        <v>0.54261386171458303</v>
      </c>
      <c r="YB4" s="19">
        <v>0.39399238029375</v>
      </c>
      <c r="YC4" s="19">
        <v>0.40299687749791702</v>
      </c>
      <c r="YD4" s="19">
        <v>-0.85367383087500004</v>
      </c>
      <c r="YE4" s="19">
        <v>-0.84154526687499998</v>
      </c>
      <c r="YF4" s="19">
        <v>0.50040166411249998</v>
      </c>
      <c r="YG4" s="19">
        <v>0.51506945478958299</v>
      </c>
      <c r="YH4" s="19">
        <v>0.10626803285294099</v>
      </c>
      <c r="YI4" s="19">
        <v>5.4295471852941202E-2</v>
      </c>
      <c r="YJ4" s="19">
        <v>8.2055584941176499E-2</v>
      </c>
      <c r="YK4" s="19">
        <v>8.1313686941176494E-2</v>
      </c>
      <c r="YL4" s="19">
        <v>0.61162386085294096</v>
      </c>
      <c r="YM4" s="19">
        <v>0.32714285700000001</v>
      </c>
      <c r="YN4" s="19">
        <v>7.41575960882353E-2</v>
      </c>
      <c r="YO4" s="19">
        <v>0.52885906044117703</v>
      </c>
      <c r="YP4" s="19">
        <v>0.28591911761764699</v>
      </c>
      <c r="YQ4" s="19">
        <v>7.8573128000000006E-2</v>
      </c>
      <c r="YR4" s="19">
        <v>4.3937875764705897E-2</v>
      </c>
      <c r="YS4" s="19">
        <v>7.6879411764705904E-2</v>
      </c>
      <c r="YT4" s="19">
        <v>39.262352941176502</v>
      </c>
      <c r="YU4" s="19">
        <v>40.070882352941197</v>
      </c>
      <c r="YV4" s="19">
        <v>13.515000000000001</v>
      </c>
      <c r="YW4" s="19">
        <v>31.2894117647059</v>
      </c>
      <c r="YX4" s="19">
        <v>31.133529411764702</v>
      </c>
      <c r="YY4" s="19">
        <v>44.02</v>
      </c>
      <c r="YZ4" s="19">
        <v>43.5773529411765</v>
      </c>
      <c r="ZA4" s="19">
        <v>-0.31885732352941198</v>
      </c>
      <c r="ZB4" s="19">
        <v>-0.28380722058823499</v>
      </c>
      <c r="ZC4" s="19">
        <v>60.908823529411798</v>
      </c>
      <c r="ZD4" s="19">
        <v>67.272058823529406</v>
      </c>
      <c r="ZE4" s="19">
        <v>1927.92744117647</v>
      </c>
      <c r="ZF4" s="19">
        <v>2072.35102941176</v>
      </c>
      <c r="ZG4" s="19">
        <v>172</v>
      </c>
      <c r="ZH4" s="19">
        <f t="shared" si="73"/>
        <v>111.09117647058821</v>
      </c>
      <c r="ZI4" s="19">
        <f t="shared" si="74"/>
        <v>104.72794117647059</v>
      </c>
      <c r="ZJ4" s="18">
        <v>109</v>
      </c>
      <c r="ZK4" s="19">
        <v>0.75390351846764703</v>
      </c>
      <c r="ZL4" s="19">
        <v>0.76474688141176494</v>
      </c>
      <c r="ZM4" s="19">
        <v>0.58799491828235295</v>
      </c>
      <c r="ZN4" s="19">
        <v>0.60217206694705905</v>
      </c>
      <c r="ZO4" s="19">
        <v>0.84632864925294105</v>
      </c>
      <c r="ZP4" s="19">
        <v>0.83612928808529396</v>
      </c>
      <c r="ZQ4" s="19">
        <v>0.73332768517941205</v>
      </c>
      <c r="ZR4" s="19">
        <v>0.71543931221470602</v>
      </c>
      <c r="ZS4" s="19">
        <v>0.29813454570588199</v>
      </c>
      <c r="ZT4" s="19">
        <v>0.30115551053235301</v>
      </c>
      <c r="ZU4" s="19">
        <v>0.74596000404999996</v>
      </c>
      <c r="ZV4" s="19">
        <v>0.76256897839411797</v>
      </c>
      <c r="ZW4" s="19">
        <v>0.74114601849705897</v>
      </c>
      <c r="ZX4" s="19">
        <v>0.702841485420588</v>
      </c>
      <c r="ZY4" s="19">
        <v>-1.7471774526470599E-2</v>
      </c>
      <c r="ZZ4" s="19">
        <v>-3.9686043382352902E-3</v>
      </c>
      <c r="AAA4" s="19">
        <v>6.1426083830470599</v>
      </c>
      <c r="AAB4" s="19">
        <v>6.5375068433558798</v>
      </c>
      <c r="AAC4" s="19">
        <v>0.35225087054999998</v>
      </c>
      <c r="AAD4" s="19">
        <v>0.35968148639411801</v>
      </c>
      <c r="AAE4" s="19">
        <v>0.50085887672941198</v>
      </c>
      <c r="AAF4" s="19">
        <v>0.50663282087941197</v>
      </c>
      <c r="AAG4" s="19">
        <v>0.53410253643235295</v>
      </c>
      <c r="AAH4" s="19">
        <v>0.53246264947647104</v>
      </c>
      <c r="AAI4" s="19">
        <v>0.39541056988235301</v>
      </c>
      <c r="AAJ4" s="19">
        <v>0.39339494277647102</v>
      </c>
      <c r="AAK4" s="19">
        <v>-0.84603906064705903</v>
      </c>
      <c r="AAL4" s="19">
        <v>-0.83403130861764696</v>
      </c>
      <c r="AAM4" s="19">
        <v>0.50085887672941198</v>
      </c>
      <c r="AAN4" s="19">
        <v>0.50663282087941197</v>
      </c>
      <c r="AAO4" s="19">
        <v>9.9533279272727301E-2</v>
      </c>
      <c r="AAP4" s="19">
        <v>5.7735007749999998E-2</v>
      </c>
      <c r="AAQ4" s="19">
        <v>8.0199655909090894E-2</v>
      </c>
      <c r="AAR4" s="19">
        <v>8.2755342227272696E-2</v>
      </c>
      <c r="AAS4" s="19">
        <v>0.60224395856818203</v>
      </c>
      <c r="AAT4" s="19">
        <v>0.33703784250000002</v>
      </c>
      <c r="AAU4" s="19">
        <v>7.5200200136363596E-2</v>
      </c>
      <c r="AAV4" s="19">
        <v>0.49714719472727298</v>
      </c>
      <c r="AAW4" s="19">
        <v>0.25304837800000002</v>
      </c>
      <c r="AAX4" s="19">
        <v>7.7561363636363595E-2</v>
      </c>
      <c r="AAY4" s="19">
        <v>4.8567589818181801E-2</v>
      </c>
      <c r="AAZ4" s="19">
        <v>7.5928932204545496E-2</v>
      </c>
      <c r="ABA4" s="19">
        <v>38.99</v>
      </c>
      <c r="ABB4" s="19">
        <v>35.1606818181818</v>
      </c>
      <c r="ABC4" s="19">
        <v>37.4122727272727</v>
      </c>
      <c r="ABD4" s="19">
        <v>30.047954545454601</v>
      </c>
      <c r="ABE4" s="19">
        <v>29.69</v>
      </c>
      <c r="ABF4" s="19">
        <v>39.2143181818182</v>
      </c>
      <c r="ABG4" s="19">
        <v>38.866818181818097</v>
      </c>
      <c r="ABH4" s="19">
        <v>-0.230788597727273</v>
      </c>
      <c r="ABI4" s="19">
        <v>-0.210210095454546</v>
      </c>
      <c r="ABJ4" s="19">
        <v>65.088636363636397</v>
      </c>
      <c r="ABK4" s="19">
        <v>71.932272727272704</v>
      </c>
      <c r="ABL4" s="19">
        <v>2022.79747727273</v>
      </c>
      <c r="ABM4" s="19">
        <v>2178.1559772727301</v>
      </c>
      <c r="ABN4" s="19">
        <v>178</v>
      </c>
      <c r="ABO4" s="19">
        <f t="shared" si="75"/>
        <v>112.9113636363636</v>
      </c>
      <c r="ABP4" s="19">
        <f t="shared" si="76"/>
        <v>106.0677272727273</v>
      </c>
      <c r="ABQ4" s="18">
        <v>114.5</v>
      </c>
      <c r="ABR4" s="19">
        <v>0.73710185466363598</v>
      </c>
      <c r="ABS4" s="19">
        <v>0.75804666435227297</v>
      </c>
      <c r="ABT4" s="19">
        <v>0.54167943891136405</v>
      </c>
      <c r="ABU4" s="19">
        <v>0.60515353691590901</v>
      </c>
      <c r="ABV4" s="19">
        <v>0.82163225212727298</v>
      </c>
      <c r="ABW4" s="19">
        <v>0.82445368005227304</v>
      </c>
      <c r="ABX4" s="19">
        <v>0.67742025222727298</v>
      </c>
      <c r="ABY4" s="19">
        <v>0.70655630157272697</v>
      </c>
      <c r="ABZ4" s="19">
        <v>0.32543360198181798</v>
      </c>
      <c r="ACA4" s="19">
        <v>0.282193817961364</v>
      </c>
      <c r="ACB4" s="19">
        <v>0.73472450489318197</v>
      </c>
      <c r="ACC4" s="19">
        <v>0.76469186426590896</v>
      </c>
      <c r="ACD4" s="19">
        <v>0.72980193240454505</v>
      </c>
      <c r="ACE4" s="19">
        <v>0.71570203163409096</v>
      </c>
      <c r="ACF4" s="19">
        <v>-4.6133893545454597E-3</v>
      </c>
      <c r="ACG4" s="19">
        <v>1.71404660704545E-2</v>
      </c>
      <c r="ACH4" s="19">
        <v>5.6241842726136397</v>
      </c>
      <c r="ACI4" s="19">
        <v>6.2962328399590897</v>
      </c>
      <c r="ACJ4" s="19">
        <v>0.39616570844090898</v>
      </c>
      <c r="ACK4" s="19">
        <v>0.34206503755454498</v>
      </c>
      <c r="ACL4" s="19">
        <v>0.54423014101818201</v>
      </c>
      <c r="ACM4" s="19">
        <v>0.48550101738863599</v>
      </c>
      <c r="ACN4" s="19">
        <v>0.57841266121136403</v>
      </c>
      <c r="ACO4" s="19">
        <v>0.50869467257045498</v>
      </c>
      <c r="ACP4" s="19">
        <v>0.44146455661136402</v>
      </c>
      <c r="ACQ4" s="19">
        <v>0.371846902168182</v>
      </c>
      <c r="ACR4" s="19">
        <v>-0.80741194972727304</v>
      </c>
      <c r="ACS4" s="19">
        <v>-0.82778046718181797</v>
      </c>
      <c r="ACT4" s="19">
        <v>0.54423014101818201</v>
      </c>
      <c r="ACU4" s="19">
        <v>0.48550101738863599</v>
      </c>
      <c r="ACV4" s="17">
        <v>5.05</v>
      </c>
      <c r="ACW4" s="18">
        <v>1.04</v>
      </c>
      <c r="ACX4" s="17">
        <v>80.2</v>
      </c>
      <c r="ACY4" s="17">
        <v>29.3</v>
      </c>
      <c r="ACZ4" s="17">
        <v>5</v>
      </c>
      <c r="ADA4" s="17">
        <v>10.7</v>
      </c>
    </row>
    <row r="5" spans="1:781" x14ac:dyDescent="0.25">
      <c r="A5" s="19">
        <v>4</v>
      </c>
      <c r="B5" s="19">
        <v>1</v>
      </c>
      <c r="C5" s="19" t="s">
        <v>10</v>
      </c>
      <c r="D5" s="19">
        <v>100</v>
      </c>
      <c r="E5" s="19">
        <v>1</v>
      </c>
      <c r="F5" s="19">
        <v>1</v>
      </c>
      <c r="G5" s="23">
        <v>-9999</v>
      </c>
      <c r="H5" s="23">
        <v>-9999</v>
      </c>
      <c r="I5" s="23">
        <v>-9999</v>
      </c>
      <c r="J5" s="23">
        <v>-9999</v>
      </c>
      <c r="K5" s="23">
        <v>-9999</v>
      </c>
      <c r="L5" s="19">
        <v>175</v>
      </c>
      <c r="M5" s="19">
        <f t="shared" si="16"/>
        <v>156.24999999999997</v>
      </c>
      <c r="N5" s="19">
        <v>53.12</v>
      </c>
      <c r="O5" s="19">
        <v>24.72</v>
      </c>
      <c r="P5" s="19">
        <v>22.160000000000004</v>
      </c>
      <c r="Q5" s="19">
        <v>45.12</v>
      </c>
      <c r="R5" s="19">
        <v>24.72</v>
      </c>
      <c r="S5" s="19">
        <v>30.160000000000004</v>
      </c>
      <c r="T5" s="19">
        <f t="shared" si="17"/>
        <v>1.3610108303249098</v>
      </c>
      <c r="U5" s="19">
        <v>55.120000000000005</v>
      </c>
      <c r="V5" s="19">
        <v>24.72</v>
      </c>
      <c r="W5" s="19">
        <v>20.160000000000004</v>
      </c>
      <c r="X5" s="19">
        <v>55.120000000000005</v>
      </c>
      <c r="Y5" s="19">
        <v>16.72</v>
      </c>
      <c r="Z5" s="19">
        <v>28.16</v>
      </c>
      <c r="AA5" s="19" t="s">
        <v>43</v>
      </c>
      <c r="AB5" s="19">
        <v>8.5</v>
      </c>
      <c r="AC5" s="19">
        <v>7.2</v>
      </c>
      <c r="AD5" s="19">
        <v>3.7</v>
      </c>
      <c r="AE5" s="19" t="s">
        <v>40</v>
      </c>
      <c r="AF5" s="19">
        <v>2</v>
      </c>
      <c r="AG5" s="19">
        <v>1</v>
      </c>
      <c r="AH5" s="19">
        <v>2.2000000000000002</v>
      </c>
      <c r="AI5" s="19">
        <v>4</v>
      </c>
      <c r="AJ5" s="19">
        <v>445</v>
      </c>
      <c r="AK5" s="19">
        <v>234</v>
      </c>
      <c r="AL5" s="19">
        <v>1.01</v>
      </c>
      <c r="AM5" s="19">
        <v>8.1999999999999993</v>
      </c>
      <c r="AN5" s="19">
        <v>8.1</v>
      </c>
      <c r="AO5" s="19">
        <v>1.18</v>
      </c>
      <c r="AP5" s="19">
        <v>5976</v>
      </c>
      <c r="AQ5" s="19">
        <v>229</v>
      </c>
      <c r="AR5" s="19">
        <v>923</v>
      </c>
      <c r="AS5" s="19">
        <v>36.9</v>
      </c>
      <c r="AT5" s="19">
        <v>0</v>
      </c>
      <c r="AU5" s="19">
        <v>3</v>
      </c>
      <c r="AV5" s="19">
        <v>81</v>
      </c>
      <c r="AW5" s="19">
        <v>5</v>
      </c>
      <c r="AX5" s="19">
        <v>11</v>
      </c>
      <c r="AY5" s="19">
        <v>60</v>
      </c>
      <c r="AZ5" s="19">
        <v>1.5867418899858954</v>
      </c>
      <c r="BA5" s="19">
        <v>1.195814648729447</v>
      </c>
      <c r="BB5" s="19">
        <v>0.64409826243259438</v>
      </c>
      <c r="BC5" s="19">
        <v>1.9426270759939608</v>
      </c>
      <c r="BD5" s="19">
        <v>2.2050661015238671</v>
      </c>
      <c r="BE5" s="19">
        <v>2.7127554056734779</v>
      </c>
      <c r="BF5" s="19">
        <v>13.73265888716382</v>
      </c>
      <c r="BG5" s="17">
        <f t="shared" si="18"/>
        <v>11.130226154861369</v>
      </c>
      <c r="BH5" s="17">
        <f t="shared" si="19"/>
        <v>13.706619204591746</v>
      </c>
      <c r="BI5" s="17">
        <f t="shared" si="20"/>
        <v>21.477127508567591</v>
      </c>
      <c r="BJ5" s="17">
        <f t="shared" si="21"/>
        <v>30.297391914663059</v>
      </c>
      <c r="BK5" s="17">
        <f t="shared" si="22"/>
        <v>41.148413537356973</v>
      </c>
      <c r="BL5" s="19">
        <f t="shared" si="0"/>
        <v>7.7705083039758431</v>
      </c>
      <c r="BM5" s="19">
        <f t="shared" si="1"/>
        <v>8.8202644060954682</v>
      </c>
      <c r="BN5" s="19">
        <f t="shared" si="2"/>
        <v>10.851021622693912</v>
      </c>
      <c r="BO5" s="19">
        <f t="shared" si="23"/>
        <v>27.441794332765227</v>
      </c>
      <c r="BP5" s="19">
        <v>2.090469474108402</v>
      </c>
      <c r="BQ5" s="19">
        <v>0.74240159441953157</v>
      </c>
      <c r="BR5" s="19">
        <v>0.36948272418613937</v>
      </c>
      <c r="BS5" s="19">
        <v>8.5556114745848011E-2</v>
      </c>
      <c r="BT5" s="19">
        <v>0.20688263195075185</v>
      </c>
      <c r="BU5" s="19">
        <v>0</v>
      </c>
      <c r="BV5" s="19">
        <v>0</v>
      </c>
      <c r="BW5" s="17">
        <f t="shared" si="24"/>
        <v>11.331484274111734</v>
      </c>
      <c r="BX5" s="17">
        <f t="shared" si="25"/>
        <v>12.80941517085629</v>
      </c>
      <c r="BY5" s="17">
        <f t="shared" si="26"/>
        <v>13.151639629839682</v>
      </c>
      <c r="BZ5" s="17">
        <f t="shared" si="27"/>
        <v>13.97917015764269</v>
      </c>
      <c r="CA5" s="19">
        <f t="shared" si="28"/>
        <v>0.34222445898339204</v>
      </c>
      <c r="CB5" s="19">
        <f t="shared" si="29"/>
        <v>0.8275305278030074</v>
      </c>
      <c r="CC5" s="19">
        <f t="shared" si="30"/>
        <v>0</v>
      </c>
      <c r="CD5" s="19">
        <f t="shared" ref="CD5:CE5" si="78">SUM(CA5:CC5)</f>
        <v>1.1697549867863994</v>
      </c>
      <c r="CE5" s="19">
        <f t="shared" si="78"/>
        <v>1.9972855145894068</v>
      </c>
      <c r="CF5" s="19">
        <v>0.1403579126773272</v>
      </c>
      <c r="CG5" s="19">
        <v>0.93882646691635452</v>
      </c>
      <c r="CH5" s="19">
        <v>2.0110957004160888</v>
      </c>
      <c r="CI5" s="19">
        <v>1.6498671079685072</v>
      </c>
      <c r="CJ5" s="19">
        <v>1.0187183218748432</v>
      </c>
      <c r="CK5" s="19">
        <v>2.9598520073996295</v>
      </c>
      <c r="CL5" s="19">
        <v>7.2224987555998013</v>
      </c>
      <c r="CM5" s="17">
        <f t="shared" si="32"/>
        <v>4.316737518374727</v>
      </c>
      <c r="CN5" s="17">
        <f t="shared" si="33"/>
        <v>12.361120320039081</v>
      </c>
      <c r="CO5" s="17">
        <f t="shared" si="34"/>
        <v>18.960588751913111</v>
      </c>
      <c r="CP5" s="17">
        <f t="shared" si="35"/>
        <v>23.035462039412483</v>
      </c>
      <c r="CQ5" s="17">
        <f t="shared" si="36"/>
        <v>34.874870069011003</v>
      </c>
      <c r="CR5" s="19">
        <f t="shared" si="37"/>
        <v>6.5994684318740289</v>
      </c>
      <c r="CS5" s="19">
        <f t="shared" si="38"/>
        <v>4.0748732874993729</v>
      </c>
      <c r="CT5" s="19">
        <f t="shared" si="39"/>
        <v>11.839408029598518</v>
      </c>
      <c r="CU5" s="19">
        <f t="shared" si="40"/>
        <v>22.513749748971918</v>
      </c>
      <c r="CV5" s="25">
        <v>-9999</v>
      </c>
      <c r="CW5" s="23">
        <v>-9999</v>
      </c>
      <c r="CX5" s="25">
        <v>-9999</v>
      </c>
      <c r="CY5" s="23">
        <v>-9999</v>
      </c>
      <c r="CZ5" s="25">
        <v>-9999</v>
      </c>
      <c r="DA5" s="23">
        <v>-9999</v>
      </c>
      <c r="DB5" s="23">
        <v>-9999</v>
      </c>
      <c r="DC5" s="23">
        <v>-9999</v>
      </c>
      <c r="DD5" s="23">
        <v>-9999</v>
      </c>
      <c r="DE5" s="23">
        <v>-9999</v>
      </c>
      <c r="DF5" s="23">
        <v>-9999</v>
      </c>
      <c r="DG5" s="23">
        <v>-9999</v>
      </c>
      <c r="DH5" s="23">
        <v>-9999</v>
      </c>
      <c r="DI5" s="23">
        <v>-9999</v>
      </c>
      <c r="DJ5" s="23">
        <v>-9999</v>
      </c>
      <c r="DK5" s="23">
        <v>-9999</v>
      </c>
      <c r="DL5" s="23">
        <v>-9999</v>
      </c>
      <c r="DM5" s="23">
        <v>-9999</v>
      </c>
      <c r="DN5" s="23">
        <v>-9999</v>
      </c>
      <c r="DO5" s="23">
        <v>-9999</v>
      </c>
      <c r="DP5" s="23">
        <v>-9999</v>
      </c>
      <c r="DQ5" s="23">
        <v>-9999</v>
      </c>
      <c r="DR5" s="23">
        <v>-9999</v>
      </c>
      <c r="DS5" s="25">
        <v>-9999</v>
      </c>
      <c r="DT5" s="25">
        <v>-9999</v>
      </c>
      <c r="DU5" s="25">
        <v>-9999</v>
      </c>
      <c r="DV5" s="25">
        <v>-9999</v>
      </c>
      <c r="DW5" s="25">
        <v>-9999</v>
      </c>
      <c r="DX5" s="25">
        <v>-9999</v>
      </c>
      <c r="DY5" s="25">
        <v>-9999</v>
      </c>
      <c r="DZ5" s="25">
        <v>-9999</v>
      </c>
      <c r="EA5" s="25">
        <v>-9999</v>
      </c>
      <c r="EB5" s="23">
        <v>-9999</v>
      </c>
      <c r="EC5" s="23">
        <v>-9999</v>
      </c>
      <c r="ED5" s="23">
        <v>-9999</v>
      </c>
      <c r="EE5" s="23">
        <v>-9999</v>
      </c>
      <c r="EF5" s="23">
        <v>-9999</v>
      </c>
      <c r="EG5" s="23">
        <v>-9999</v>
      </c>
      <c r="EH5" s="23">
        <v>-9999</v>
      </c>
      <c r="EI5" s="23">
        <v>-9999</v>
      </c>
      <c r="EJ5" s="23">
        <v>-9999</v>
      </c>
      <c r="EK5" s="23">
        <v>-9999</v>
      </c>
      <c r="EL5" s="23">
        <v>-9999</v>
      </c>
      <c r="EM5" s="23">
        <v>-9999</v>
      </c>
      <c r="EN5" s="23">
        <v>-9999</v>
      </c>
      <c r="EO5" s="23">
        <v>-9999</v>
      </c>
      <c r="EP5" s="23">
        <v>-9999</v>
      </c>
      <c r="EQ5" s="23">
        <v>-9999</v>
      </c>
      <c r="ER5" s="23">
        <v>-9999</v>
      </c>
      <c r="ES5" s="23">
        <v>-9999</v>
      </c>
      <c r="ET5" s="23">
        <v>-9999</v>
      </c>
      <c r="EU5" s="23">
        <v>-9999</v>
      </c>
      <c r="EV5" s="23">
        <v>-9999</v>
      </c>
      <c r="EW5" s="23">
        <v>-9999</v>
      </c>
      <c r="EX5" s="23">
        <v>-9999</v>
      </c>
      <c r="EY5" s="23">
        <v>-9999</v>
      </c>
      <c r="EZ5" s="23">
        <v>-9999</v>
      </c>
      <c r="FA5" s="23">
        <v>-9999</v>
      </c>
      <c r="FB5" s="23">
        <v>-9999</v>
      </c>
      <c r="FC5" s="23">
        <v>-9999</v>
      </c>
      <c r="FD5" s="23">
        <v>-9999</v>
      </c>
      <c r="FE5" s="23">
        <v>-9999</v>
      </c>
      <c r="FF5" s="23">
        <v>-9999</v>
      </c>
      <c r="FG5" s="23">
        <v>-9999</v>
      </c>
      <c r="FH5" s="21">
        <v>420.9</v>
      </c>
      <c r="FI5" s="21">
        <v>67.5</v>
      </c>
      <c r="FJ5" s="18">
        <f t="shared" si="41"/>
        <v>353.4</v>
      </c>
      <c r="FK5" s="19">
        <v>12</v>
      </c>
      <c r="FL5" s="19">
        <v>560.5</v>
      </c>
      <c r="FM5" s="18">
        <v>31.5</v>
      </c>
      <c r="FN5" s="18">
        <f t="shared" si="42"/>
        <v>529</v>
      </c>
      <c r="FO5" s="19">
        <v>172</v>
      </c>
      <c r="FP5" s="19">
        <v>210.5</v>
      </c>
      <c r="FQ5" s="19">
        <v>31.5</v>
      </c>
      <c r="FR5" s="19">
        <f t="shared" si="43"/>
        <v>179</v>
      </c>
      <c r="FS5" s="19">
        <v>349.5</v>
      </c>
      <c r="FT5" s="19">
        <v>15.6</v>
      </c>
      <c r="FU5" s="19">
        <f t="shared" si="44"/>
        <v>333.9</v>
      </c>
      <c r="FV5" s="19">
        <v>153.85</v>
      </c>
      <c r="FW5" s="19">
        <v>171.11999999999998</v>
      </c>
      <c r="FX5" s="18">
        <f t="shared" si="45"/>
        <v>1677.6470588235293</v>
      </c>
      <c r="FY5" s="18">
        <f t="shared" si="46"/>
        <v>1497.8991596638652</v>
      </c>
      <c r="FZ5" s="23">
        <f t="shared" si="4"/>
        <v>3464.705882352941</v>
      </c>
      <c r="GA5" s="18">
        <f t="shared" si="5"/>
        <v>5186.2745098039213</v>
      </c>
      <c r="GB5" s="18">
        <f t="shared" si="6"/>
        <v>1754.9019607843138</v>
      </c>
      <c r="GC5" s="18">
        <f t="shared" si="7"/>
        <v>3273.5294117647059</v>
      </c>
      <c r="GD5" s="18">
        <f t="shared" si="47"/>
        <v>13679.411764705881</v>
      </c>
      <c r="GE5" s="18">
        <f t="shared" si="48"/>
        <v>1508.3333333333333</v>
      </c>
      <c r="GF5" s="19">
        <v>2.5299999999999998</v>
      </c>
      <c r="GG5" s="19">
        <f t="shared" si="8"/>
        <v>87.657058823529411</v>
      </c>
      <c r="GH5" s="19">
        <v>0.67</v>
      </c>
      <c r="GI5" s="19">
        <f t="shared" si="9"/>
        <v>34.748039215686276</v>
      </c>
      <c r="GJ5" s="19">
        <v>1.08</v>
      </c>
      <c r="GK5" s="19">
        <f t="shared" si="10"/>
        <v>18.952941176470592</v>
      </c>
      <c r="GL5" s="19">
        <v>3.49</v>
      </c>
      <c r="GM5" s="19">
        <f t="shared" si="11"/>
        <v>52.640833333333333</v>
      </c>
      <c r="GN5" s="18">
        <f t="shared" si="49"/>
        <v>193.99887254901961</v>
      </c>
      <c r="GO5" s="18">
        <f t="shared" si="50"/>
        <v>173.21327906162463</v>
      </c>
      <c r="GP5" s="25">
        <v>-9999</v>
      </c>
      <c r="GQ5" s="25">
        <v>-9999</v>
      </c>
      <c r="GR5" s="25">
        <v>-9999</v>
      </c>
      <c r="GS5" s="25">
        <v>-9999</v>
      </c>
      <c r="GT5" s="19">
        <v>19.2</v>
      </c>
      <c r="GU5" s="18">
        <v>5.31</v>
      </c>
      <c r="GV5" s="18">
        <f t="shared" si="51"/>
        <v>4.8</v>
      </c>
      <c r="GW5" s="19">
        <f t="shared" si="52"/>
        <v>3597.8377292589116</v>
      </c>
      <c r="GX5" s="19">
        <v>1.84</v>
      </c>
      <c r="GY5" s="19">
        <f t="shared" si="53"/>
        <v>0.38333333333333336</v>
      </c>
      <c r="GZ5" s="19">
        <f t="shared" si="54"/>
        <v>1379.1711295492496</v>
      </c>
      <c r="HA5" s="19">
        <f t="shared" si="55"/>
        <v>1544.6716650951596</v>
      </c>
      <c r="HB5" s="19">
        <v>2.2999999999999998</v>
      </c>
      <c r="HC5" s="19">
        <f t="shared" si="12"/>
        <v>0.47916666666666663</v>
      </c>
      <c r="HD5" s="19">
        <f t="shared" si="13"/>
        <v>1723.9639119365618</v>
      </c>
      <c r="HE5" s="19">
        <f t="shared" si="56"/>
        <v>1930.8395813689494</v>
      </c>
      <c r="HF5" s="23">
        <v>-9999</v>
      </c>
      <c r="HG5" s="19">
        <v>4192.2111111111099</v>
      </c>
      <c r="HH5" s="19">
        <f t="shared" si="14"/>
        <v>1607.0142592592588</v>
      </c>
      <c r="HI5" s="19">
        <v>2.7</v>
      </c>
      <c r="HJ5" s="19">
        <v>3.79</v>
      </c>
      <c r="HK5" s="17">
        <f t="shared" si="15"/>
        <v>73.178820133883193</v>
      </c>
      <c r="HL5" s="23">
        <v>-9999</v>
      </c>
      <c r="HM5" s="23">
        <v>-9999</v>
      </c>
      <c r="HN5" s="19">
        <v>27.084608150470277</v>
      </c>
      <c r="HO5" s="19">
        <v>15.374169278996867</v>
      </c>
      <c r="HP5" s="19">
        <v>0.22855847169841301</v>
      </c>
      <c r="HQ5" s="19">
        <v>0.19840055207246399</v>
      </c>
      <c r="HR5" s="19">
        <v>0.173542424273438</v>
      </c>
      <c r="HS5" s="19">
        <v>0.13056728323809499</v>
      </c>
      <c r="HT5" s="19">
        <v>4.1498484103174603E-2</v>
      </c>
      <c r="HU5" s="19">
        <v>0.28360047360937501</v>
      </c>
      <c r="HV5" s="19">
        <v>0.31944800888888902</v>
      </c>
      <c r="HW5" s="19">
        <v>7.8486655644927503E-2</v>
      </c>
      <c r="HX5" s="19">
        <v>0.59446131799206303</v>
      </c>
      <c r="HY5" s="19">
        <v>0.406385603921875</v>
      </c>
      <c r="HZ5" s="19">
        <v>0.382072095320312</v>
      </c>
      <c r="IA5" s="19">
        <v>0.34492994070289801</v>
      </c>
      <c r="IB5" s="19">
        <v>0.18111775562698401</v>
      </c>
      <c r="IC5" s="19">
        <v>9.3023175785714299E-2</v>
      </c>
      <c r="ID5" s="19">
        <v>0.79954901301562498</v>
      </c>
      <c r="IE5" s="19">
        <v>0.28490768493458002</v>
      </c>
      <c r="IF5" s="19">
        <v>0.24924340641474599</v>
      </c>
      <c r="IG5" s="19">
        <v>0.26009701826267301</v>
      </c>
      <c r="IH5" s="19">
        <v>0.222098627004673</v>
      </c>
      <c r="II5" s="19">
        <v>3.7001512191588801E-2</v>
      </c>
      <c r="IJ5" s="19">
        <v>0.31921261529953898</v>
      </c>
      <c r="IK5" s="19">
        <v>0.34791065397663601</v>
      </c>
      <c r="IL5" s="19">
        <v>7.5726333442396307E-2</v>
      </c>
      <c r="IM5" s="19">
        <v>0.800051990658878</v>
      </c>
      <c r="IN5" s="19">
        <v>0.23780171787096799</v>
      </c>
      <c r="IO5" s="19">
        <v>0.224145099115207</v>
      </c>
      <c r="IP5" s="19">
        <v>0.14698079583410101</v>
      </c>
      <c r="IQ5" s="19">
        <v>0.119206693476635</v>
      </c>
      <c r="IR5" s="19">
        <v>8.8103269962616804E-2</v>
      </c>
      <c r="IS5" s="19">
        <v>0.38490234070967799</v>
      </c>
      <c r="IT5" s="19">
        <v>39.871194454545503</v>
      </c>
      <c r="IU5" s="19">
        <v>63.428472381818203</v>
      </c>
      <c r="IV5" s="19">
        <v>77</v>
      </c>
      <c r="IW5" s="19">
        <f t="shared" si="57"/>
        <v>13.571527618181797</v>
      </c>
      <c r="IX5" s="19">
        <v>0.23787131522222199</v>
      </c>
      <c r="IY5" s="19">
        <v>0.31361961455555598</v>
      </c>
      <c r="IZ5" s="19">
        <v>0.20194160997222199</v>
      </c>
      <c r="JA5" s="19">
        <v>0.29477891161111103</v>
      </c>
      <c r="JB5" s="19">
        <v>0.73048185930555598</v>
      </c>
      <c r="JC5" s="19">
        <v>0.48385487530555499</v>
      </c>
      <c r="JD5" s="19">
        <v>0.26361394561111101</v>
      </c>
      <c r="JE5" s="19">
        <v>0.63973356011111104</v>
      </c>
      <c r="JF5" s="19">
        <v>0.430240929694444</v>
      </c>
      <c r="JG5" s="19">
        <v>0.22669501138888901</v>
      </c>
      <c r="JH5" s="19">
        <v>0.31445578233333299</v>
      </c>
      <c r="JI5" s="19">
        <v>0.21987811797222201</v>
      </c>
      <c r="JJ5" s="19">
        <v>0.41568715173333298</v>
      </c>
      <c r="JK5" s="19">
        <v>0.42328242436111102</v>
      </c>
      <c r="JL5" s="19">
        <v>0.23997566951666699</v>
      </c>
      <c r="JM5" s="19">
        <v>0.24252904088888899</v>
      </c>
      <c r="JN5" s="19">
        <v>0.34055274940000002</v>
      </c>
      <c r="JO5" s="19">
        <v>0.39820326501666697</v>
      </c>
      <c r="JP5" s="19">
        <v>0.155695609194444</v>
      </c>
      <c r="JQ5" s="19">
        <v>0.21397711551944401</v>
      </c>
      <c r="JR5" s="19">
        <v>0.195472709377778</v>
      </c>
      <c r="JS5" s="19">
        <v>0.20199936594722201</v>
      </c>
      <c r="JT5" s="19">
        <v>0.48781871366666701</v>
      </c>
      <c r="JU5" s="19">
        <v>0.56536494526388903</v>
      </c>
      <c r="JV5" s="19">
        <v>0.47611608750555601</v>
      </c>
      <c r="JW5" s="19">
        <v>0.50708310845000004</v>
      </c>
      <c r="JX5" s="19">
        <v>9.0400401233333302E-2</v>
      </c>
      <c r="JY5" s="19">
        <v>0.186754695666667</v>
      </c>
      <c r="JZ5" s="19">
        <v>1.43114754837778</v>
      </c>
      <c r="KA5" s="19">
        <v>1.48675424228333</v>
      </c>
      <c r="KB5" s="19">
        <v>0.57712403140555502</v>
      </c>
      <c r="KC5" s="19">
        <v>0.50762251843611095</v>
      </c>
      <c r="KD5" s="19">
        <v>0.646153220366667</v>
      </c>
      <c r="KE5" s="19">
        <v>0.58902227571388899</v>
      </c>
      <c r="KF5" s="19">
        <v>0.55724226563888901</v>
      </c>
      <c r="KG5" s="19">
        <v>0.56277109507500001</v>
      </c>
      <c r="KH5" s="19">
        <v>0.47088441917222201</v>
      </c>
      <c r="KI5" s="19">
        <v>0.47609134398888903</v>
      </c>
      <c r="KJ5" s="19">
        <v>-0.26829044875000002</v>
      </c>
      <c r="KK5" s="19">
        <v>-0.35074491333333302</v>
      </c>
      <c r="KL5" s="19">
        <v>0.646153220366667</v>
      </c>
      <c r="KM5" s="19">
        <v>0.58902227571388899</v>
      </c>
      <c r="KN5" s="19">
        <v>0.23290224032500001</v>
      </c>
      <c r="KO5" s="19">
        <v>0.242448979575</v>
      </c>
      <c r="KP5" s="19">
        <v>0.19836755652499999</v>
      </c>
      <c r="KQ5" s="19">
        <v>0.244866939625</v>
      </c>
      <c r="KR5" s="19">
        <v>0.64786281779999999</v>
      </c>
      <c r="KS5" s="19">
        <v>0.478692105225</v>
      </c>
      <c r="KT5" s="19">
        <v>0.239719101075</v>
      </c>
      <c r="KU5" s="19">
        <v>0.60195858280000003</v>
      </c>
      <c r="KV5" s="19">
        <v>0.46586011910000003</v>
      </c>
      <c r="KW5" s="19">
        <v>0.21411902285000001</v>
      </c>
      <c r="KX5" s="19">
        <v>0.23855061347500001</v>
      </c>
      <c r="KY5" s="19">
        <v>0.19544715444999999</v>
      </c>
      <c r="KZ5" s="19">
        <v>37.86</v>
      </c>
      <c r="LA5" s="19">
        <v>36.902999999999999</v>
      </c>
      <c r="LB5" s="19">
        <v>11.8605</v>
      </c>
      <c r="LC5" s="19">
        <v>36.366999999999997</v>
      </c>
      <c r="LD5" s="19">
        <v>34.271500000000003</v>
      </c>
      <c r="LE5" s="19">
        <v>39.880000000000003</v>
      </c>
      <c r="LF5" s="19">
        <v>39.894500000000001</v>
      </c>
      <c r="LG5" s="19">
        <v>-8.9554992750000006E-2</v>
      </c>
      <c r="LH5" s="19">
        <v>-0.13055730099999999</v>
      </c>
      <c r="LI5" s="19">
        <v>48.167250000000003</v>
      </c>
      <c r="LJ5" s="19">
        <v>1638.691225</v>
      </c>
      <c r="LK5" s="19">
        <v>83</v>
      </c>
      <c r="LL5" s="19">
        <f t="shared" si="58"/>
        <v>34.832749999999997</v>
      </c>
      <c r="LM5" s="23">
        <v>-9999</v>
      </c>
      <c r="LN5" s="19">
        <v>0.42915562492499998</v>
      </c>
      <c r="LO5" s="19">
        <v>0.449949499245</v>
      </c>
      <c r="LP5" s="19">
        <v>0.3202704951625</v>
      </c>
      <c r="LQ5" s="19">
        <v>0.32310994100500001</v>
      </c>
      <c r="LR5" s="19">
        <v>0.4314919108975</v>
      </c>
      <c r="LS5" s="19">
        <v>0.4543696699325</v>
      </c>
      <c r="LT5" s="19">
        <v>0.32296706064500003</v>
      </c>
      <c r="LU5" s="19">
        <v>0.32831025225999999</v>
      </c>
      <c r="LV5" s="19">
        <v>0.1267644321575</v>
      </c>
      <c r="LW5" s="19">
        <v>0.148983266345</v>
      </c>
      <c r="LX5" s="19">
        <v>0.50868050179250002</v>
      </c>
      <c r="LY5" s="19">
        <v>0.52955185251250003</v>
      </c>
      <c r="LZ5" s="19">
        <v>0.47408561100500002</v>
      </c>
      <c r="MA5" s="19">
        <v>0.46957560993250003</v>
      </c>
      <c r="MB5" s="19">
        <v>0.10162550505</v>
      </c>
      <c r="MC5" s="19">
        <v>0.1048039200725</v>
      </c>
      <c r="MD5" s="19">
        <v>1.5182161003650001</v>
      </c>
      <c r="ME5" s="19">
        <v>1.6555967451275</v>
      </c>
      <c r="MF5" s="19">
        <v>0.29426412457000001</v>
      </c>
      <c r="MG5" s="19">
        <v>0.32646706384500002</v>
      </c>
      <c r="MH5" s="19">
        <v>0.37327304839999997</v>
      </c>
      <c r="MI5" s="19">
        <v>0.41157862588499999</v>
      </c>
      <c r="MJ5" s="19">
        <v>0.37345479543999999</v>
      </c>
      <c r="MK5" s="19">
        <v>0.41329789746250001</v>
      </c>
      <c r="ML5" s="19">
        <v>0.29446055677249999</v>
      </c>
      <c r="MM5" s="19">
        <v>0.32847010365000001</v>
      </c>
      <c r="MN5" s="19">
        <v>-0.48667519707500001</v>
      </c>
      <c r="MO5" s="19">
        <v>-0.49267795867500003</v>
      </c>
      <c r="MP5" s="19">
        <v>0.37327304839999997</v>
      </c>
      <c r="MQ5" s="19">
        <v>0.41157862588499999</v>
      </c>
      <c r="MR5" s="23">
        <v>-9999</v>
      </c>
      <c r="MS5" s="19">
        <v>0.16461303499999999</v>
      </c>
      <c r="MT5" s="19">
        <v>0.14030978699999999</v>
      </c>
      <c r="MU5" s="19">
        <v>0.13116287700000001</v>
      </c>
      <c r="MV5" s="19">
        <v>0.16149708800000001</v>
      </c>
      <c r="MW5" s="19">
        <v>0.55742164400000005</v>
      </c>
      <c r="MX5" s="19">
        <v>0.34659109300000002</v>
      </c>
      <c r="MY5" s="19">
        <v>0.16346918499999999</v>
      </c>
      <c r="MZ5" s="19">
        <v>0.52902603699999995</v>
      </c>
      <c r="NA5" s="19">
        <v>0.367188191</v>
      </c>
      <c r="NB5" s="19">
        <v>0.160025063</v>
      </c>
      <c r="NC5" s="19">
        <v>0.14560421900000001</v>
      </c>
      <c r="ND5" s="19">
        <v>0.14424793</v>
      </c>
      <c r="NE5" s="19">
        <v>32.509210529999997</v>
      </c>
      <c r="NF5" s="19">
        <v>35.044473680000003</v>
      </c>
      <c r="NG5" s="19">
        <v>12.532368419999999</v>
      </c>
      <c r="NH5" s="19">
        <v>33.930263160000003</v>
      </c>
      <c r="NI5" s="19">
        <v>31.527105259999999</v>
      </c>
      <c r="NJ5" s="19">
        <v>34.97</v>
      </c>
      <c r="NK5" s="19">
        <v>34.869999999999997</v>
      </c>
      <c r="NL5" s="19">
        <v>-2.4752975E-2</v>
      </c>
      <c r="NM5" s="19">
        <v>-7.6594278000000002E-2</v>
      </c>
      <c r="NN5" s="19">
        <v>53.416842109999997</v>
      </c>
      <c r="NO5" s="19">
        <v>1757.854947</v>
      </c>
      <c r="NP5" s="19">
        <v>99.9</v>
      </c>
      <c r="NQ5" s="19">
        <f t="shared" si="59"/>
        <v>46.483157890000008</v>
      </c>
      <c r="NR5" s="23">
        <v>-9999</v>
      </c>
      <c r="NS5" s="19">
        <v>0.527173526</v>
      </c>
      <c r="NT5" s="19">
        <v>0.54920768799999997</v>
      </c>
      <c r="NU5" s="19">
        <v>0.38355292600000002</v>
      </c>
      <c r="NV5" s="19">
        <v>0.36332006300000003</v>
      </c>
      <c r="NW5" s="19">
        <v>0.56788199699999997</v>
      </c>
      <c r="NX5" s="19">
        <v>0.59641451300000003</v>
      </c>
      <c r="NY5" s="19">
        <v>0.43205039099999998</v>
      </c>
      <c r="NZ5" s="19">
        <v>0.42283645600000003</v>
      </c>
      <c r="OA5" s="19">
        <v>0.18035519699999999</v>
      </c>
      <c r="OB5" s="19">
        <v>0.23244526500000001</v>
      </c>
      <c r="OC5" s="19">
        <v>0.57091041099999995</v>
      </c>
      <c r="OD5" s="19">
        <v>0.61741262500000005</v>
      </c>
      <c r="OE5" s="19">
        <v>0.53485158099999996</v>
      </c>
      <c r="OF5" s="19">
        <v>0.54232544299999996</v>
      </c>
      <c r="OG5" s="19">
        <v>6.2437984000000002E-2</v>
      </c>
      <c r="OH5" s="19">
        <v>0.10339580399999999</v>
      </c>
      <c r="OI5" s="19">
        <v>2.2431677649999999</v>
      </c>
      <c r="OJ5" s="19">
        <v>2.4590793130000002</v>
      </c>
      <c r="OK5" s="19">
        <v>0.31821904699999998</v>
      </c>
      <c r="OL5" s="19">
        <v>0.38923597300000001</v>
      </c>
      <c r="OM5" s="19">
        <v>0.42202894400000002</v>
      </c>
      <c r="ON5" s="19">
        <v>0.502307909</v>
      </c>
      <c r="OO5" s="19">
        <v>0.44219720200000001</v>
      </c>
      <c r="OP5" s="19">
        <v>0.52860783600000005</v>
      </c>
      <c r="OQ5" s="19">
        <v>0.34196708999999997</v>
      </c>
      <c r="OR5" s="19">
        <v>0.42163969800000001</v>
      </c>
      <c r="OS5" s="19">
        <v>-0.60239553999999995</v>
      </c>
      <c r="OT5" s="19">
        <v>-0.59293234100000003</v>
      </c>
      <c r="OU5" s="19">
        <v>0.42202894400000002</v>
      </c>
      <c r="OV5" s="19">
        <v>0.502307909</v>
      </c>
      <c r="OW5" s="19">
        <v>0.14460653048837199</v>
      </c>
      <c r="OX5" s="19">
        <v>9.0690598651162802E-2</v>
      </c>
      <c r="OY5" s="19">
        <v>0.110386501744186</v>
      </c>
      <c r="OZ5" s="19">
        <v>0.123603368255814</v>
      </c>
      <c r="PA5" s="19">
        <v>0.57988206318604696</v>
      </c>
      <c r="PB5" s="19">
        <v>0.347088797139535</v>
      </c>
      <c r="PC5" s="19">
        <v>0.116087989906977</v>
      </c>
      <c r="PD5" s="19">
        <v>0.57240325395348801</v>
      </c>
      <c r="PE5" s="19">
        <v>0.372359496116279</v>
      </c>
      <c r="PF5" s="19">
        <v>0.124487282651163</v>
      </c>
      <c r="PG5" s="19">
        <v>8.9512224139534899E-2</v>
      </c>
      <c r="PH5" s="19">
        <v>0.11232957074418599</v>
      </c>
      <c r="PI5" s="19">
        <v>33.729999999999997</v>
      </c>
      <c r="PJ5" s="19">
        <v>30.1346511627907</v>
      </c>
      <c r="PK5" s="19">
        <v>14.070465116279101</v>
      </c>
      <c r="PL5" s="19">
        <v>25.501860465116302</v>
      </c>
      <c r="PM5" s="19">
        <v>24.9858139534884</v>
      </c>
      <c r="PN5" s="19">
        <v>32.049534883720902</v>
      </c>
      <c r="PO5" s="19">
        <v>32.488837209302297</v>
      </c>
      <c r="PP5" s="19">
        <v>-0.163308269767442</v>
      </c>
      <c r="PQ5" s="19">
        <v>-0.170143274418605</v>
      </c>
      <c r="PR5" s="19">
        <v>52.575581395348799</v>
      </c>
      <c r="PS5" s="19">
        <v>56.273953488372101</v>
      </c>
      <c r="PT5" s="19">
        <v>1738.76630232558</v>
      </c>
      <c r="PU5" s="19">
        <v>1822.7050465116299</v>
      </c>
      <c r="PV5" s="19">
        <v>120.7</v>
      </c>
      <c r="PW5" s="19">
        <f t="shared" si="60"/>
        <v>68.124418604651197</v>
      </c>
      <c r="PX5" s="19">
        <f t="shared" si="61"/>
        <v>64.426046511627902</v>
      </c>
      <c r="PY5" s="19">
        <f t="shared" si="62"/>
        <v>66.27523255813955</v>
      </c>
      <c r="PZ5" s="23">
        <v>-9999</v>
      </c>
      <c r="QA5" s="19">
        <v>0.66210840731395304</v>
      </c>
      <c r="QB5" s="19">
        <v>0.64701440129999999</v>
      </c>
      <c r="QC5" s="19">
        <v>0.52421370901860498</v>
      </c>
      <c r="QD5" s="19">
        <v>0.473393432825581</v>
      </c>
      <c r="QE5" s="19">
        <v>0.72896779286511604</v>
      </c>
      <c r="QF5" s="19">
        <v>0.72768970456511595</v>
      </c>
      <c r="QG5" s="19">
        <f t="shared" si="63"/>
        <v>0.72832874871511599</v>
      </c>
      <c r="QH5" s="19">
        <v>0.61224123172790701</v>
      </c>
      <c r="QI5" s="19">
        <v>0.584301172353489</v>
      </c>
      <c r="QJ5" s="19">
        <v>0.21147857864651201</v>
      </c>
      <c r="QK5" s="19">
        <v>0.25056502329069802</v>
      </c>
      <c r="QL5" s="19">
        <v>0.67123210523023302</v>
      </c>
      <c r="QM5" s="19">
        <v>0.67841454863720896</v>
      </c>
      <c r="QN5" s="19">
        <v>0.64206093551162802</v>
      </c>
      <c r="QO5" s="19">
        <v>0.59897956951162801</v>
      </c>
      <c r="QP5" s="19">
        <v>1.67312364767442E-2</v>
      </c>
      <c r="QQ5" s="19">
        <v>5.6663113588372102E-2</v>
      </c>
      <c r="QR5" s="19">
        <v>3.9338347414627899</v>
      </c>
      <c r="QS5" s="19">
        <v>3.7077539140976801</v>
      </c>
      <c r="QT5" s="19">
        <v>0.29038886786976698</v>
      </c>
      <c r="QU5" s="19">
        <v>0.343614635537209</v>
      </c>
      <c r="QV5" s="19">
        <v>0.41406685294651202</v>
      </c>
      <c r="QW5" s="19">
        <v>0.47318306226046503</v>
      </c>
      <c r="QX5" s="19">
        <v>0.43789555853953499</v>
      </c>
      <c r="QY5" s="19">
        <v>0.50711258205116305</v>
      </c>
      <c r="QZ5" s="19">
        <v>0.319253239634884</v>
      </c>
      <c r="RA5" s="19">
        <v>0.38618949856511597</v>
      </c>
      <c r="RB5" s="19">
        <v>-0.75875608793023297</v>
      </c>
      <c r="RC5" s="19">
        <v>-0.73669563848837205</v>
      </c>
      <c r="RD5" s="19">
        <v>0.41406685294651202</v>
      </c>
      <c r="RE5" s="19">
        <v>0.47318306226046503</v>
      </c>
      <c r="RF5" s="19">
        <v>0.11054159683333301</v>
      </c>
      <c r="RG5" s="19">
        <v>6.4270482583333302E-2</v>
      </c>
      <c r="RH5" s="19">
        <v>8.5890785361111097E-2</v>
      </c>
      <c r="RI5" s="19">
        <v>8.3934535777777805E-2</v>
      </c>
      <c r="RJ5" s="19">
        <v>0.56678547188888895</v>
      </c>
      <c r="RK5" s="19">
        <v>0.31513008402777798</v>
      </c>
      <c r="RL5" s="19">
        <v>8.6619173833333299E-2</v>
      </c>
      <c r="RM5" s="19">
        <v>0.53246679625000004</v>
      </c>
      <c r="RN5" s="19">
        <v>0.31831970013888899</v>
      </c>
      <c r="RO5" s="19">
        <v>9.5810657555555595E-2</v>
      </c>
      <c r="RP5" s="19">
        <v>5.4156776277777798E-2</v>
      </c>
      <c r="RQ5" s="19">
        <v>8.4489579777777796E-2</v>
      </c>
      <c r="RR5" s="19">
        <v>41.4577777777778</v>
      </c>
      <c r="RS5" s="19">
        <v>37.4</v>
      </c>
      <c r="RT5" s="19">
        <v>17.28</v>
      </c>
      <c r="RU5" s="19">
        <v>29.053333333333299</v>
      </c>
      <c r="RV5" s="19">
        <v>27.448055555555602</v>
      </c>
      <c r="RW5" s="19">
        <v>37.7777777777778</v>
      </c>
      <c r="RX5" s="19">
        <v>38.033888888888903</v>
      </c>
      <c r="RY5" s="19">
        <v>-0.219362047222222</v>
      </c>
      <c r="RZ5" s="19">
        <v>-0.24074143888888899</v>
      </c>
      <c r="SA5" s="19">
        <v>54.960277777777797</v>
      </c>
      <c r="SB5" s="19">
        <v>57.240833333333299</v>
      </c>
      <c r="SC5" s="19">
        <v>1792.91247222222</v>
      </c>
      <c r="SD5" s="19">
        <v>1844.67744444444</v>
      </c>
      <c r="SE5" s="19">
        <v>142</v>
      </c>
      <c r="SF5" s="19">
        <f t="shared" si="64"/>
        <v>87.039722222222196</v>
      </c>
      <c r="SG5" s="19">
        <f t="shared" si="65"/>
        <v>84.759166666666701</v>
      </c>
      <c r="SH5" s="23">
        <v>-9999</v>
      </c>
      <c r="SI5" s="19">
        <v>0.71975985866666703</v>
      </c>
      <c r="SJ5" s="19">
        <v>0.74143594150000003</v>
      </c>
      <c r="SK5" s="19">
        <v>0.57202431316666702</v>
      </c>
      <c r="SL5" s="19">
        <v>0.57891599133333305</v>
      </c>
      <c r="SM5" s="19">
        <v>0.81453369247222196</v>
      </c>
      <c r="SN5" s="19">
        <v>0.79540485824999996</v>
      </c>
      <c r="SO5" s="19">
        <v>0.70845838091666602</v>
      </c>
      <c r="SP5" s="19">
        <v>0.66072883049999998</v>
      </c>
      <c r="SQ5" s="19">
        <v>0.25135709008333301</v>
      </c>
      <c r="SR5" s="19">
        <v>0.28450348800000003</v>
      </c>
      <c r="SS5" s="19">
        <v>0.72540458158333398</v>
      </c>
      <c r="ST5" s="19">
        <v>0.73561963750000003</v>
      </c>
      <c r="SU5" s="19">
        <v>0.69423745413888904</v>
      </c>
      <c r="SV5" s="19">
        <v>0.67222304727777804</v>
      </c>
      <c r="SW5" s="19">
        <v>1.2816808888888901E-2</v>
      </c>
      <c r="SX5" s="19">
        <v>-1.0839000944444401E-2</v>
      </c>
      <c r="SY5" s="19">
        <v>5.1530856646666701</v>
      </c>
      <c r="SZ5" s="19">
        <v>5.7807752447777796</v>
      </c>
      <c r="TA5" s="19">
        <v>0.30859632069444398</v>
      </c>
      <c r="TB5" s="19">
        <v>0.35721553049999999</v>
      </c>
      <c r="TC5" s="19">
        <v>0.44719229983333297</v>
      </c>
      <c r="TD5" s="19">
        <v>0.49809866619444398</v>
      </c>
      <c r="TE5" s="19">
        <v>0.479515586111111</v>
      </c>
      <c r="TF5" s="19">
        <v>0.51834274255555601</v>
      </c>
      <c r="TG5" s="19">
        <v>0.34905071730555598</v>
      </c>
      <c r="TH5" s="19">
        <v>0.38333257261111098</v>
      </c>
      <c r="TI5" s="19">
        <v>-0.82905250819444498</v>
      </c>
      <c r="TJ5" s="19">
        <v>-0.79528030647222203</v>
      </c>
      <c r="TK5" s="19">
        <v>0.44719229983333297</v>
      </c>
      <c r="TL5" s="19">
        <v>0.49809866619444398</v>
      </c>
      <c r="TM5" s="19">
        <v>9.84333179772727E-2</v>
      </c>
      <c r="TN5" s="19">
        <v>4.6750927659090898E-2</v>
      </c>
      <c r="TO5" s="19">
        <v>7.9566326568181897E-2</v>
      </c>
      <c r="TP5" s="19">
        <v>8.0708085909090899E-2</v>
      </c>
      <c r="TQ5" s="19">
        <v>0.57138748590909105</v>
      </c>
      <c r="TR5" s="19">
        <v>0.28825995811363597</v>
      </c>
      <c r="TS5" s="19">
        <v>7.1995461727272697E-2</v>
      </c>
      <c r="TT5" s="19">
        <v>0.50943695295454505</v>
      </c>
      <c r="TU5" s="19">
        <v>0.27727748190909102</v>
      </c>
      <c r="TV5" s="19">
        <v>7.5512000727272696E-2</v>
      </c>
      <c r="TW5" s="19">
        <v>4.3253056318181798E-2</v>
      </c>
      <c r="TX5" s="19">
        <v>6.9123893000000006E-2</v>
      </c>
      <c r="TY5" s="19">
        <v>37.61</v>
      </c>
      <c r="TZ5" s="19">
        <v>37.846363636363598</v>
      </c>
      <c r="UA5" s="19">
        <v>23.4829545454546</v>
      </c>
      <c r="UB5" s="19">
        <v>30.846136363636301</v>
      </c>
      <c r="UC5" s="19">
        <v>29.961136363636399</v>
      </c>
      <c r="UD5" s="19">
        <v>38.2559090909091</v>
      </c>
      <c r="UE5" s="19">
        <v>38.238181818181801</v>
      </c>
      <c r="UF5" s="19">
        <v>-0.18736308181818201</v>
      </c>
      <c r="UG5" s="19">
        <v>-0.18990281818181801</v>
      </c>
      <c r="UH5" s="24">
        <v>57.822954545454543</v>
      </c>
      <c r="UI5" s="24">
        <v>62.966818181818191</v>
      </c>
      <c r="UJ5" s="24">
        <v>1857.8730909090905</v>
      </c>
      <c r="UK5" s="24">
        <v>1974.6386136363637</v>
      </c>
      <c r="UL5" s="19">
        <v>158</v>
      </c>
      <c r="UM5" s="19">
        <f t="shared" si="66"/>
        <v>100.17704545454546</v>
      </c>
      <c r="UN5" s="19">
        <f t="shared" si="67"/>
        <v>95.033181818181816</v>
      </c>
      <c r="UO5" s="19">
        <f t="shared" si="68"/>
        <v>97.60511363636364</v>
      </c>
      <c r="UP5" s="23">
        <v>-9999</v>
      </c>
      <c r="UQ5" s="19">
        <v>0.75216786351818199</v>
      </c>
      <c r="UR5" s="19">
        <v>0.75129435225681795</v>
      </c>
      <c r="US5" s="19">
        <v>0.58769253442500002</v>
      </c>
      <c r="UT5" s="19">
        <v>0.56112598518409096</v>
      </c>
      <c r="UU5" s="19">
        <v>0.84294261056136399</v>
      </c>
      <c r="UV5" s="19">
        <v>0.84782826332272698</v>
      </c>
      <c r="UW5" s="19">
        <f t="shared" si="69"/>
        <v>0.84538543694204549</v>
      </c>
      <c r="UX5" s="19">
        <v>0.72958690674090898</v>
      </c>
      <c r="UY5" s="19">
        <v>0.71970197545000003</v>
      </c>
      <c r="UZ5" s="19">
        <v>0.29497948462954499</v>
      </c>
      <c r="VA5" s="19">
        <v>0.32844806489318201</v>
      </c>
      <c r="VB5" s="19">
        <v>0.760608404895455</v>
      </c>
      <c r="VC5" s="19">
        <v>0.75421571053409098</v>
      </c>
      <c r="VD5" s="19">
        <v>0.741411818025</v>
      </c>
      <c r="VE5" s="19">
        <v>0.70453237363863597</v>
      </c>
      <c r="VF5" s="19">
        <v>2.06685350772727E-2</v>
      </c>
      <c r="VG5" s="19">
        <v>7.7974740090909099E-3</v>
      </c>
      <c r="VH5" s="19">
        <v>6.0894324054886297</v>
      </c>
      <c r="VI5" s="19">
        <v>6.1011243753204596</v>
      </c>
      <c r="VJ5" s="19">
        <v>0.35001049118636401</v>
      </c>
      <c r="VK5" s="19">
        <v>0.38707254124090901</v>
      </c>
      <c r="VL5" s="19">
        <v>0.49784313386818202</v>
      </c>
      <c r="VM5" s="19">
        <v>0.53674375760454596</v>
      </c>
      <c r="VN5" s="19">
        <v>0.53032311542045496</v>
      </c>
      <c r="VO5" s="19">
        <v>0.57396545318181802</v>
      </c>
      <c r="VP5" s="19">
        <v>0.392070473447727</v>
      </c>
      <c r="VQ5" s="19">
        <v>0.43660606458636397</v>
      </c>
      <c r="VR5" s="19">
        <v>-0.84331661224999999</v>
      </c>
      <c r="VS5" s="19">
        <v>-0.83668376222727303</v>
      </c>
      <c r="VT5" s="19">
        <v>0.49784313386818202</v>
      </c>
      <c r="VU5" s="19">
        <v>0.53674375760454596</v>
      </c>
      <c r="VV5" s="19">
        <v>0.85150000000000003</v>
      </c>
      <c r="VW5" s="19">
        <v>0.83150000000000002</v>
      </c>
      <c r="VX5" s="19">
        <v>1.0096499999999999</v>
      </c>
      <c r="VY5" s="19">
        <v>8.0924999999999997E-2</v>
      </c>
      <c r="VZ5" s="19">
        <f t="shared" si="70"/>
        <v>0.9765120375807399</v>
      </c>
      <c r="WA5" s="19">
        <v>0.10552410693617</v>
      </c>
      <c r="WB5" s="19">
        <v>5.1665833574468099E-2</v>
      </c>
      <c r="WC5" s="19">
        <v>8.7484483553191494E-2</v>
      </c>
      <c r="WD5" s="19">
        <v>7.9384445404255294E-2</v>
      </c>
      <c r="WE5" s="19">
        <v>0.609795223234043</v>
      </c>
      <c r="WF5" s="19">
        <v>0.321970633553191</v>
      </c>
      <c r="WG5" s="19">
        <v>7.5639040319148906E-2</v>
      </c>
      <c r="WH5" s="19">
        <v>0.53929366651063804</v>
      </c>
      <c r="WI5" s="19">
        <v>0.293379882765957</v>
      </c>
      <c r="WJ5" s="19">
        <v>7.6591455021276594E-2</v>
      </c>
      <c r="WK5" s="19">
        <v>4.53063829787234E-2</v>
      </c>
      <c r="WL5" s="19">
        <v>7.3874174234042606E-2</v>
      </c>
      <c r="WM5" s="19">
        <v>40.299999999999997</v>
      </c>
      <c r="WN5" s="19">
        <v>38.002340425531898</v>
      </c>
      <c r="WO5" s="19">
        <v>31.771276595744698</v>
      </c>
      <c r="WP5" s="19">
        <v>33.153829787234002</v>
      </c>
      <c r="WQ5" s="19">
        <v>32.287234042553202</v>
      </c>
      <c r="WR5" s="19">
        <v>42.722340425531897</v>
      </c>
      <c r="WS5" s="19">
        <v>42.948085106382997</v>
      </c>
      <c r="WT5" s="19">
        <v>-0.24238984042553199</v>
      </c>
      <c r="WU5" s="19">
        <v>-0.24470256170212801</v>
      </c>
      <c r="WV5" s="19">
        <v>56.2504255319149</v>
      </c>
      <c r="WW5" s="19">
        <v>62.9768085106383</v>
      </c>
      <c r="WX5" s="19">
        <v>1822.1864893617001</v>
      </c>
      <c r="WY5" s="19">
        <v>1974.86882978723</v>
      </c>
      <c r="WZ5" s="19">
        <v>164.3</v>
      </c>
      <c r="XA5" s="19">
        <f t="shared" si="71"/>
        <v>108.04957446808511</v>
      </c>
      <c r="XB5" s="19">
        <f t="shared" si="72"/>
        <v>101.3231914893617</v>
      </c>
      <c r="XC5" s="23">
        <v>-9999</v>
      </c>
      <c r="XD5" s="19">
        <v>0.75372115145531904</v>
      </c>
      <c r="XE5" s="19">
        <v>0.76909879466170195</v>
      </c>
      <c r="XF5" s="19">
        <v>0.58973176456808496</v>
      </c>
      <c r="XG5" s="19">
        <v>0.60335938676383005</v>
      </c>
      <c r="XH5" s="19">
        <v>0.84448575538297899</v>
      </c>
      <c r="XI5" s="19">
        <v>0.84275573289787198</v>
      </c>
      <c r="XJ5" s="19">
        <v>0.73166731664468099</v>
      </c>
      <c r="XK5" s="19">
        <v>0.72145858756595704</v>
      </c>
      <c r="XL5" s="19">
        <v>0.29534663096383001</v>
      </c>
      <c r="XM5" s="19">
        <v>0.308877887761702</v>
      </c>
      <c r="XN5" s="19">
        <v>0.75857083470638298</v>
      </c>
      <c r="XO5" s="19">
        <v>0.74787017421063795</v>
      </c>
      <c r="XP5" s="19">
        <v>0.75096441798297897</v>
      </c>
      <c r="XQ5" s="19">
        <v>0.70350526121702095</v>
      </c>
      <c r="XR5" s="19">
        <v>1.24646418723404E-2</v>
      </c>
      <c r="XS5" s="19">
        <v>-4.8882222429787202E-2</v>
      </c>
      <c r="XT5" s="19">
        <v>6.1383295526489396</v>
      </c>
      <c r="XU5" s="19">
        <v>6.7053058221744699</v>
      </c>
      <c r="XV5" s="19">
        <v>0.34984339482340399</v>
      </c>
      <c r="XW5" s="19">
        <v>0.36644214404680803</v>
      </c>
      <c r="XX5" s="19">
        <v>0.497848467785106</v>
      </c>
      <c r="XY5" s="19">
        <v>0.51445534294680895</v>
      </c>
      <c r="XZ5" s="19">
        <v>0.53022875894468102</v>
      </c>
      <c r="YA5" s="19">
        <v>0.54103158608297897</v>
      </c>
      <c r="YB5" s="19">
        <v>0.39177020807233998</v>
      </c>
      <c r="YC5" s="19">
        <v>0.40126607733616998</v>
      </c>
      <c r="YD5" s="19">
        <v>-0.84477290165957397</v>
      </c>
      <c r="YE5" s="19">
        <v>-0.83783181902127701</v>
      </c>
      <c r="YF5" s="19">
        <v>0.497848467785106</v>
      </c>
      <c r="YG5" s="19">
        <v>0.51445534294680895</v>
      </c>
      <c r="YH5" s="19">
        <v>0.101801801848485</v>
      </c>
      <c r="YI5" s="19">
        <v>5.51794217575758E-2</v>
      </c>
      <c r="YJ5" s="19">
        <v>8.0356113696969697E-2</v>
      </c>
      <c r="YK5" s="19">
        <v>7.9551419757575806E-2</v>
      </c>
      <c r="YL5" s="19">
        <v>0.57954189784848498</v>
      </c>
      <c r="YM5" s="19">
        <v>0.32714285700000001</v>
      </c>
      <c r="YN5" s="19">
        <v>7.4269267454545498E-2</v>
      </c>
      <c r="YO5" s="19">
        <v>0.53542520124242399</v>
      </c>
      <c r="YP5" s="19">
        <v>0.28632575766666701</v>
      </c>
      <c r="YQ5" s="19">
        <v>7.8181205454545405E-2</v>
      </c>
      <c r="YR5" s="19">
        <v>4.5718710212121198E-2</v>
      </c>
      <c r="YS5" s="19">
        <v>7.6754545454545506E-2</v>
      </c>
      <c r="YT5" s="19">
        <v>39.35</v>
      </c>
      <c r="YU5" s="19">
        <v>40.303030303030297</v>
      </c>
      <c r="YV5" s="19">
        <v>13.143333333333301</v>
      </c>
      <c r="YW5" s="19">
        <v>29.954848484848501</v>
      </c>
      <c r="YX5" s="19">
        <v>29.907878787878801</v>
      </c>
      <c r="YY5" s="19">
        <v>44.019090909090899</v>
      </c>
      <c r="YZ5" s="19">
        <v>43.576363636363602</v>
      </c>
      <c r="ZA5" s="19">
        <v>-0.35012132121212097</v>
      </c>
      <c r="ZB5" s="19">
        <v>-0.31009924848484799</v>
      </c>
      <c r="ZC5" s="19">
        <v>62.296666666666702</v>
      </c>
      <c r="ZD5" s="19">
        <v>69.3036363636364</v>
      </c>
      <c r="ZE5" s="19">
        <v>1959.42281818182</v>
      </c>
      <c r="ZF5" s="19">
        <v>2118.49645454545</v>
      </c>
      <c r="ZG5" s="19">
        <v>172</v>
      </c>
      <c r="ZH5" s="19">
        <f t="shared" si="73"/>
        <v>109.70333333333329</v>
      </c>
      <c r="ZI5" s="19">
        <f t="shared" si="74"/>
        <v>102.6963636363636</v>
      </c>
      <c r="ZJ5" s="23">
        <v>-9999</v>
      </c>
      <c r="ZK5" s="19">
        <v>0.75651509008484796</v>
      </c>
      <c r="ZL5" s="19">
        <v>0.75773539397575795</v>
      </c>
      <c r="ZM5" s="19">
        <v>0.58828549292727295</v>
      </c>
      <c r="ZN5" s="19">
        <v>0.60908501214545396</v>
      </c>
      <c r="ZO5" s="19">
        <v>0.842346583151515</v>
      </c>
      <c r="ZP5" s="19">
        <v>0.82505886777272697</v>
      </c>
      <c r="ZQ5" s="19">
        <v>0.72425961938787897</v>
      </c>
      <c r="ZR5" s="19">
        <v>0.71148312574545403</v>
      </c>
      <c r="ZS5" s="19">
        <v>0.30310585449999999</v>
      </c>
      <c r="ZT5" s="19">
        <v>0.276074974884849</v>
      </c>
      <c r="ZU5" s="19">
        <v>0.748862080742424</v>
      </c>
      <c r="ZV5" s="19">
        <v>0.755190002366667</v>
      </c>
      <c r="ZW5" s="19">
        <v>0.74475228009090899</v>
      </c>
      <c r="ZX5" s="19">
        <v>0.69960654903636399</v>
      </c>
      <c r="ZY5" s="19">
        <v>-1.6302371978787901E-2</v>
      </c>
      <c r="ZZ5" s="19">
        <v>-4.7464575212121203E-3</v>
      </c>
      <c r="AAA5" s="19">
        <v>6.2256955886212104</v>
      </c>
      <c r="AAB5" s="19">
        <v>6.2986141714575696</v>
      </c>
      <c r="AAC5" s="19">
        <v>0.35982486306363598</v>
      </c>
      <c r="AAD5" s="19">
        <v>0.33392105432424302</v>
      </c>
      <c r="AAE5" s="19">
        <v>0.50848827822424203</v>
      </c>
      <c r="AAF5" s="19">
        <v>0.47633860723939397</v>
      </c>
      <c r="AAG5" s="19">
        <v>0.53977984853030303</v>
      </c>
      <c r="AAH5" s="19">
        <v>0.49955378854848498</v>
      </c>
      <c r="AAI5" s="19">
        <v>0.40062244189090901</v>
      </c>
      <c r="AAJ5" s="19">
        <v>0.36366411589697001</v>
      </c>
      <c r="AAK5" s="19">
        <v>-0.83992087648484803</v>
      </c>
      <c r="AAL5" s="19">
        <v>-0.83132927836363701</v>
      </c>
      <c r="AAM5" s="19">
        <v>0.50848827822424203</v>
      </c>
      <c r="AAN5" s="19">
        <v>0.47633860723939397</v>
      </c>
      <c r="AAO5" s="19">
        <v>9.6693890697674395E-2</v>
      </c>
      <c r="AAP5" s="19">
        <v>5.77321507209302E-2</v>
      </c>
      <c r="AAQ5" s="19">
        <v>7.8574075790697695E-2</v>
      </c>
      <c r="AAR5" s="19">
        <v>8.1189196744186107E-2</v>
      </c>
      <c r="AAS5" s="19">
        <v>0.57857773660465095</v>
      </c>
      <c r="AAT5" s="19">
        <v>0.33277400695348802</v>
      </c>
      <c r="AAU5" s="19">
        <v>7.5377703162790702E-2</v>
      </c>
      <c r="AAV5" s="19">
        <v>0.50434278555813905</v>
      </c>
      <c r="AAW5" s="19">
        <v>0.25576088004651198</v>
      </c>
      <c r="AAX5" s="19">
        <v>7.7011627906976701E-2</v>
      </c>
      <c r="AAY5" s="19">
        <v>4.8401454116279101E-2</v>
      </c>
      <c r="AAZ5" s="19">
        <v>7.74940015581395E-2</v>
      </c>
      <c r="ABA5" s="19">
        <v>38.99</v>
      </c>
      <c r="ABB5" s="19">
        <v>35.1353488372093</v>
      </c>
      <c r="ABC5" s="19">
        <v>37.444651162790699</v>
      </c>
      <c r="ABD5" s="19">
        <v>29.5862790697674</v>
      </c>
      <c r="ABE5" s="19">
        <v>29</v>
      </c>
      <c r="ABF5" s="19">
        <v>39.099302325581398</v>
      </c>
      <c r="ABG5" s="19">
        <v>38.7648837209302</v>
      </c>
      <c r="ABH5" s="19">
        <v>-0.23902218372093001</v>
      </c>
      <c r="ABI5" s="19">
        <v>-0.22313883023255801</v>
      </c>
      <c r="ABJ5" s="19">
        <v>66.172093023255798</v>
      </c>
      <c r="ABK5" s="19">
        <v>73.579069767441894</v>
      </c>
      <c r="ABL5" s="19">
        <v>2047.40141860465</v>
      </c>
      <c r="ABM5" s="19">
        <v>2215.5259767441898</v>
      </c>
      <c r="ABN5" s="19">
        <v>178</v>
      </c>
      <c r="ABO5" s="19">
        <f t="shared" si="75"/>
        <v>111.8279069767442</v>
      </c>
      <c r="ABP5" s="19">
        <f t="shared" si="76"/>
        <v>104.42093023255811</v>
      </c>
      <c r="ABQ5" s="23">
        <v>-9999</v>
      </c>
      <c r="ABR5" s="19">
        <v>0.73980523134883702</v>
      </c>
      <c r="ABS5" s="19">
        <v>0.75349797932558105</v>
      </c>
      <c r="ABT5" s="19">
        <v>0.54468755939767499</v>
      </c>
      <c r="ABU5" s="19">
        <v>0.60730960273953505</v>
      </c>
      <c r="ABV5" s="19">
        <v>0.82446984356279096</v>
      </c>
      <c r="ABW5" s="19">
        <v>0.81814514875814004</v>
      </c>
      <c r="ABX5" s="19">
        <v>0.68129715836279103</v>
      </c>
      <c r="ABY5" s="19">
        <v>0.70358060012790702</v>
      </c>
      <c r="ABZ5" s="19">
        <v>0.32694809651627899</v>
      </c>
      <c r="ACA5" s="19">
        <v>0.26943742250000002</v>
      </c>
      <c r="ACB5" s="19">
        <v>0.73319936202092995</v>
      </c>
      <c r="ACC5" s="19">
        <v>0.76029589027906996</v>
      </c>
      <c r="ACD5" s="19">
        <v>0.73464223390232597</v>
      </c>
      <c r="ACE5" s="19">
        <v>0.71310817292325601</v>
      </c>
      <c r="ACF5" s="19">
        <v>-1.3491544962790701E-2</v>
      </c>
      <c r="ACG5" s="19">
        <v>1.6595891327907002E-2</v>
      </c>
      <c r="ACH5" s="19">
        <v>5.6999170572255897</v>
      </c>
      <c r="ACI5" s="19">
        <v>6.1448890981046498</v>
      </c>
      <c r="ACJ5" s="19">
        <v>0.39659033736744198</v>
      </c>
      <c r="ACK5" s="19">
        <v>0.329188817639535</v>
      </c>
      <c r="ACL5" s="19">
        <v>0.545084303948837</v>
      </c>
      <c r="ACM5" s="19">
        <v>0.470270628395349</v>
      </c>
      <c r="ACN5" s="19">
        <v>0.57919689653255801</v>
      </c>
      <c r="ACO5" s="19">
        <v>0.49230130628604601</v>
      </c>
      <c r="ACP5" s="19">
        <v>0.44184984527674398</v>
      </c>
      <c r="ACQ5" s="19">
        <v>0.35716280851860499</v>
      </c>
      <c r="ACR5" s="19">
        <v>-0.81021400625581397</v>
      </c>
      <c r="ACS5" s="19">
        <v>-0.82580798106976705</v>
      </c>
      <c r="ACT5" s="19">
        <v>0.545084303948837</v>
      </c>
      <c r="ACU5" s="19">
        <v>0.470270628395349</v>
      </c>
      <c r="ACV5" s="17">
        <v>5.15</v>
      </c>
      <c r="ACW5" s="18">
        <v>1.02</v>
      </c>
      <c r="ACX5" s="17">
        <v>79.400000000000006</v>
      </c>
      <c r="ACY5" s="17">
        <v>28.9</v>
      </c>
      <c r="ACZ5" s="17">
        <v>4.9000000000000004</v>
      </c>
      <c r="ADA5" s="17">
        <v>11.7</v>
      </c>
    </row>
    <row r="6" spans="1:781" x14ac:dyDescent="0.25">
      <c r="A6" s="19">
        <v>5</v>
      </c>
      <c r="B6" s="19">
        <v>2</v>
      </c>
      <c r="C6" s="19" t="s">
        <v>9</v>
      </c>
      <c r="D6" s="19">
        <v>100</v>
      </c>
      <c r="E6" s="19">
        <v>3</v>
      </c>
      <c r="F6" s="19">
        <v>1</v>
      </c>
      <c r="G6" s="19" t="s">
        <v>14</v>
      </c>
      <c r="H6" s="23">
        <v>-9999</v>
      </c>
      <c r="I6" s="23">
        <v>-9999</v>
      </c>
      <c r="J6" s="23">
        <v>-9999</v>
      </c>
      <c r="K6" s="23">
        <v>-9999</v>
      </c>
      <c r="L6" s="19">
        <v>0</v>
      </c>
      <c r="M6" s="19">
        <f t="shared" si="16"/>
        <v>0</v>
      </c>
      <c r="N6" s="19">
        <v>51.12</v>
      </c>
      <c r="O6" s="19">
        <v>20.72</v>
      </c>
      <c r="P6" s="19">
        <v>28.16</v>
      </c>
      <c r="Q6" s="19">
        <v>49.12</v>
      </c>
      <c r="R6" s="19">
        <v>16.72</v>
      </c>
      <c r="S6" s="19">
        <v>34.160000000000004</v>
      </c>
      <c r="T6" s="19">
        <f t="shared" si="17"/>
        <v>1.2130681818181819</v>
      </c>
      <c r="U6" s="19">
        <v>46.4</v>
      </c>
      <c r="V6" s="19">
        <v>27.439999999999998</v>
      </c>
      <c r="W6" s="19">
        <v>26.160000000000004</v>
      </c>
      <c r="X6" s="19">
        <v>60.4</v>
      </c>
      <c r="Y6" s="19">
        <v>13.439999999999998</v>
      </c>
      <c r="Z6" s="19">
        <v>26.160000000000004</v>
      </c>
      <c r="AA6" s="19" t="s">
        <v>44</v>
      </c>
      <c r="AB6" s="19">
        <v>8.6</v>
      </c>
      <c r="AC6" s="19">
        <v>7.2</v>
      </c>
      <c r="AD6" s="19">
        <v>0.95</v>
      </c>
      <c r="AE6" s="19" t="s">
        <v>40</v>
      </c>
      <c r="AF6" s="19">
        <v>2</v>
      </c>
      <c r="AG6" s="19">
        <v>1.1000000000000001</v>
      </c>
      <c r="AH6" s="19">
        <v>4.9000000000000004</v>
      </c>
      <c r="AI6" s="19">
        <v>9</v>
      </c>
      <c r="AJ6" s="19">
        <v>302</v>
      </c>
      <c r="AK6" s="19">
        <v>44</v>
      </c>
      <c r="AL6" s="19">
        <v>0.67</v>
      </c>
      <c r="AM6" s="19">
        <v>9</v>
      </c>
      <c r="AN6" s="19">
        <v>6.1</v>
      </c>
      <c r="AO6" s="19">
        <v>1.19</v>
      </c>
      <c r="AP6" s="19">
        <v>5700</v>
      </c>
      <c r="AQ6" s="19">
        <v>208</v>
      </c>
      <c r="AR6" s="19">
        <v>369</v>
      </c>
      <c r="AS6" s="19">
        <v>32.6</v>
      </c>
      <c r="AT6" s="19">
        <v>0</v>
      </c>
      <c r="AU6" s="19">
        <v>2</v>
      </c>
      <c r="AV6" s="19">
        <v>87</v>
      </c>
      <c r="AW6" s="19">
        <v>5</v>
      </c>
      <c r="AX6" s="19">
        <v>5</v>
      </c>
      <c r="AY6" s="19">
        <v>67</v>
      </c>
      <c r="AZ6" s="19">
        <v>4.5941501818725401</v>
      </c>
      <c r="BA6" s="19">
        <v>1.8023833167825225</v>
      </c>
      <c r="BB6" s="19">
        <v>3.3964168559172347</v>
      </c>
      <c r="BC6" s="19">
        <v>9.6875</v>
      </c>
      <c r="BD6" s="19">
        <v>9.479339257920369</v>
      </c>
      <c r="BE6" s="19">
        <v>10.74034928783532</v>
      </c>
      <c r="BF6" s="23">
        <v>-9999</v>
      </c>
      <c r="BG6" s="17">
        <f t="shared" si="18"/>
        <v>25.586133994620251</v>
      </c>
      <c r="BH6" s="17">
        <f t="shared" si="19"/>
        <v>39.171801418289192</v>
      </c>
      <c r="BI6" s="17">
        <f t="shared" si="20"/>
        <v>77.921801418289192</v>
      </c>
      <c r="BJ6" s="17">
        <f t="shared" si="21"/>
        <v>115.83915844997067</v>
      </c>
      <c r="BK6" s="17">
        <f t="shared" si="22"/>
        <v>158.80055560131194</v>
      </c>
      <c r="BL6" s="19">
        <f t="shared" si="0"/>
        <v>38.75</v>
      </c>
      <c r="BM6" s="19">
        <f t="shared" si="1"/>
        <v>37.917357031681476</v>
      </c>
      <c r="BN6" s="19">
        <f t="shared" si="2"/>
        <v>42.961397151341281</v>
      </c>
      <c r="BO6" s="19">
        <f t="shared" si="23"/>
        <v>119.62875418302275</v>
      </c>
      <c r="BP6" s="19">
        <v>2.8302356868802634</v>
      </c>
      <c r="BQ6" s="19">
        <v>0.6156901688182721</v>
      </c>
      <c r="BR6" s="19">
        <v>0.42896795357052742</v>
      </c>
      <c r="BS6" s="19">
        <v>0.30745967741935482</v>
      </c>
      <c r="BT6" s="19">
        <v>0</v>
      </c>
      <c r="BU6" s="19">
        <v>3.5230761487744726E-2</v>
      </c>
      <c r="BV6" s="23">
        <v>-9999</v>
      </c>
      <c r="BW6" s="17">
        <f t="shared" si="24"/>
        <v>13.783703422794142</v>
      </c>
      <c r="BX6" s="17">
        <f t="shared" si="25"/>
        <v>15.499575237076252</v>
      </c>
      <c r="BY6" s="17">
        <f t="shared" si="26"/>
        <v>16.72941394675367</v>
      </c>
      <c r="BZ6" s="17">
        <f t="shared" si="27"/>
        <v>16.870336992704651</v>
      </c>
      <c r="CA6" s="19">
        <f t="shared" si="28"/>
        <v>1.2298387096774193</v>
      </c>
      <c r="CB6" s="19">
        <f t="shared" si="29"/>
        <v>0</v>
      </c>
      <c r="CC6" s="19">
        <f t="shared" si="30"/>
        <v>0.1409230459509789</v>
      </c>
      <c r="CD6" s="19">
        <f t="shared" ref="CD6:CE6" si="79">SUM(CA6:CC6)</f>
        <v>1.3707617556283982</v>
      </c>
      <c r="CE6" s="19">
        <f t="shared" si="79"/>
        <v>1.5116848015793771</v>
      </c>
      <c r="CF6" s="19">
        <v>5.6365549376221251</v>
      </c>
      <c r="CG6" s="19">
        <v>1.403349932095971</v>
      </c>
      <c r="CH6" s="19">
        <v>1.1607718636837148</v>
      </c>
      <c r="CI6" s="19">
        <v>0.24530663329161453</v>
      </c>
      <c r="CJ6" s="19">
        <v>0.28207323830151615</v>
      </c>
      <c r="CK6" s="19">
        <v>0.90477380654836281</v>
      </c>
      <c r="CL6" s="19">
        <v>1.124610904709308</v>
      </c>
      <c r="CM6" s="17">
        <f t="shared" si="32"/>
        <v>28.159619478872386</v>
      </c>
      <c r="CN6" s="17">
        <f t="shared" si="33"/>
        <v>32.802706933607247</v>
      </c>
      <c r="CO6" s="17">
        <f t="shared" si="34"/>
        <v>33.783933466773703</v>
      </c>
      <c r="CP6" s="17">
        <f t="shared" si="35"/>
        <v>34.912226419979767</v>
      </c>
      <c r="CQ6" s="17">
        <f t="shared" si="36"/>
        <v>38.531321646173218</v>
      </c>
      <c r="CR6" s="19">
        <f t="shared" si="37"/>
        <v>0.98122653316645814</v>
      </c>
      <c r="CS6" s="19">
        <f t="shared" si="38"/>
        <v>1.1282929532060646</v>
      </c>
      <c r="CT6" s="19">
        <f t="shared" si="39"/>
        <v>3.6190952261934513</v>
      </c>
      <c r="CU6" s="19">
        <f t="shared" si="40"/>
        <v>5.7286147125659745</v>
      </c>
      <c r="CV6" s="21">
        <v>15.9</v>
      </c>
      <c r="CW6" s="19">
        <v>21.2</v>
      </c>
      <c r="CX6" s="21">
        <v>16.5</v>
      </c>
      <c r="CY6" s="19">
        <v>25.5</v>
      </c>
      <c r="CZ6" s="22">
        <v>23.35</v>
      </c>
      <c r="DA6" s="19">
        <v>22</v>
      </c>
      <c r="DB6" s="18">
        <v>20.95</v>
      </c>
      <c r="DC6" s="18">
        <v>24.9</v>
      </c>
      <c r="DD6" s="18">
        <v>24.4</v>
      </c>
      <c r="DE6" s="19">
        <v>26.700000000000003</v>
      </c>
      <c r="DF6" s="19">
        <v>22.75</v>
      </c>
      <c r="DG6" s="18">
        <v>19.899999999999999</v>
      </c>
      <c r="DH6" s="19">
        <v>23.9</v>
      </c>
      <c r="DI6" s="18">
        <f t="shared" si="3"/>
        <v>23.3</v>
      </c>
      <c r="DJ6" s="19">
        <v>26.95</v>
      </c>
      <c r="DK6" s="19">
        <v>26.8</v>
      </c>
      <c r="DL6" s="19">
        <v>27.450000000000003</v>
      </c>
      <c r="DM6" s="19">
        <v>27.5</v>
      </c>
      <c r="DN6" s="19">
        <v>24.8</v>
      </c>
      <c r="DO6" s="19">
        <v>28.200000000000003</v>
      </c>
      <c r="DP6" s="19">
        <v>28.85</v>
      </c>
      <c r="DQ6" s="19">
        <v>29.25</v>
      </c>
      <c r="DR6" s="19">
        <v>28.2</v>
      </c>
      <c r="DS6" s="21">
        <v>27.1</v>
      </c>
      <c r="DT6" s="21">
        <v>31.1</v>
      </c>
      <c r="DU6" s="21">
        <v>31.3</v>
      </c>
      <c r="DV6" s="21">
        <v>28</v>
      </c>
      <c r="DW6" s="21">
        <v>22.7</v>
      </c>
      <c r="DX6" s="21">
        <v>20.6</v>
      </c>
      <c r="DY6" s="21">
        <v>19.399999999999999</v>
      </c>
      <c r="DZ6" s="21">
        <v>19.100000000000001</v>
      </c>
      <c r="EA6" s="21">
        <v>20.2</v>
      </c>
      <c r="EB6" s="19">
        <v>21.7</v>
      </c>
      <c r="EC6" s="18">
        <v>13.5</v>
      </c>
      <c r="ED6" s="18">
        <v>19.5</v>
      </c>
      <c r="EE6" s="18">
        <v>35</v>
      </c>
      <c r="EF6" s="18">
        <v>43.5</v>
      </c>
      <c r="EG6" s="18">
        <v>43.5</v>
      </c>
      <c r="EH6" s="18">
        <v>69</v>
      </c>
      <c r="EI6" s="18">
        <v>65</v>
      </c>
      <c r="EJ6" s="18">
        <v>80</v>
      </c>
      <c r="EK6" s="18">
        <v>82</v>
      </c>
      <c r="EL6" s="18">
        <v>88.5</v>
      </c>
      <c r="EM6" s="19">
        <v>13024.457142857143</v>
      </c>
      <c r="EN6" s="19">
        <v>14123.754448398578</v>
      </c>
      <c r="EO6" s="19">
        <v>6879.5497185741087</v>
      </c>
      <c r="EP6" s="19">
        <v>656.45933014354068</v>
      </c>
      <c r="EQ6" s="19">
        <v>34.527363184079597</v>
      </c>
      <c r="ER6" s="19">
        <v>10.039761431411531</v>
      </c>
      <c r="ES6" s="19">
        <v>33.667334669338679</v>
      </c>
      <c r="ET6" s="19">
        <v>251.58501440922191</v>
      </c>
      <c r="EU6" s="19">
        <v>21.069213350398741</v>
      </c>
      <c r="EV6" s="19">
        <v>4.6273505956483216</v>
      </c>
      <c r="EW6" s="19">
        <v>4.2386999999999997</v>
      </c>
      <c r="EX6" s="19">
        <v>3.9104000000000001</v>
      </c>
      <c r="EY6" s="19">
        <v>3.7717999999999998</v>
      </c>
      <c r="EZ6" s="19">
        <v>3.78</v>
      </c>
      <c r="FA6" s="19">
        <v>3.3130000000000002</v>
      </c>
      <c r="FB6" s="19">
        <v>2.5179999999999998</v>
      </c>
      <c r="FC6" s="19">
        <v>2.4638</v>
      </c>
      <c r="FD6" s="19">
        <v>2.4729000000000001</v>
      </c>
      <c r="FE6" s="19">
        <v>2.4361999999999999</v>
      </c>
      <c r="FF6" s="19">
        <v>2.5972</v>
      </c>
      <c r="FG6" s="19">
        <v>2.6560000000000001</v>
      </c>
      <c r="FH6" s="21">
        <v>232.6</v>
      </c>
      <c r="FI6" s="21">
        <v>67.5</v>
      </c>
      <c r="FJ6" s="18">
        <f t="shared" si="41"/>
        <v>165.1</v>
      </c>
      <c r="FK6" s="19">
        <v>12</v>
      </c>
      <c r="FL6" s="19">
        <v>264.8</v>
      </c>
      <c r="FM6" s="18">
        <v>31.5</v>
      </c>
      <c r="FN6" s="18">
        <f t="shared" si="42"/>
        <v>233.3</v>
      </c>
      <c r="FO6" s="19">
        <v>90</v>
      </c>
      <c r="FP6" s="19">
        <v>130.1</v>
      </c>
      <c r="FQ6" s="19">
        <v>31.5</v>
      </c>
      <c r="FR6" s="19">
        <f t="shared" si="43"/>
        <v>98.6</v>
      </c>
      <c r="FS6" s="19">
        <v>200.2</v>
      </c>
      <c r="FT6" s="19">
        <v>15.6</v>
      </c>
      <c r="FU6" s="19">
        <f t="shared" si="44"/>
        <v>184.6</v>
      </c>
      <c r="FV6" s="19">
        <v>89.25</v>
      </c>
      <c r="FW6" s="19">
        <v>93.02</v>
      </c>
      <c r="FX6" s="18">
        <f t="shared" si="45"/>
        <v>911.96078431372553</v>
      </c>
      <c r="FY6" s="18">
        <f t="shared" si="46"/>
        <v>814.25070028011203</v>
      </c>
      <c r="FZ6" s="23">
        <f t="shared" si="4"/>
        <v>1618.6274509803923</v>
      </c>
      <c r="GA6" s="18">
        <f t="shared" si="5"/>
        <v>2287.2549019607845</v>
      </c>
      <c r="GB6" s="18">
        <f t="shared" si="6"/>
        <v>966.66666666666663</v>
      </c>
      <c r="GC6" s="18">
        <f t="shared" si="7"/>
        <v>1809.8039215686274</v>
      </c>
      <c r="GD6" s="18">
        <f t="shared" si="47"/>
        <v>6682.3529411764712</v>
      </c>
      <c r="GE6" s="18">
        <f t="shared" si="48"/>
        <v>875</v>
      </c>
      <c r="GF6" s="19">
        <v>1.87</v>
      </c>
      <c r="GG6" s="19">
        <f t="shared" si="8"/>
        <v>30.268333333333338</v>
      </c>
      <c r="GH6" s="19">
        <v>0.4</v>
      </c>
      <c r="GI6" s="19">
        <f t="shared" si="9"/>
        <v>9.1490196078431385</v>
      </c>
      <c r="GJ6" s="19">
        <v>0.73</v>
      </c>
      <c r="GK6" s="19">
        <f t="shared" si="10"/>
        <v>7.0566666666666666</v>
      </c>
      <c r="GL6" s="19">
        <v>2.76</v>
      </c>
      <c r="GM6" s="19">
        <f t="shared" si="11"/>
        <v>24.15</v>
      </c>
      <c r="GN6" s="18">
        <f t="shared" si="49"/>
        <v>70.624019607843138</v>
      </c>
      <c r="GO6" s="18">
        <f t="shared" si="50"/>
        <v>63.057160364145652</v>
      </c>
      <c r="GP6" s="25">
        <v>-9999</v>
      </c>
      <c r="GQ6" s="25">
        <v>-9999</v>
      </c>
      <c r="GR6" s="25">
        <v>-9999</v>
      </c>
      <c r="GS6" s="25">
        <v>-9999</v>
      </c>
      <c r="GT6" s="19">
        <v>19.2</v>
      </c>
      <c r="GU6" s="18">
        <v>3.55</v>
      </c>
      <c r="GV6" s="18">
        <f t="shared" si="51"/>
        <v>3.04</v>
      </c>
      <c r="GW6" s="19">
        <f t="shared" si="52"/>
        <v>2278.6305618639776</v>
      </c>
      <c r="GX6" s="19">
        <v>1.1399999999999999</v>
      </c>
      <c r="GY6" s="19">
        <f t="shared" si="53"/>
        <v>0.37499999999999994</v>
      </c>
      <c r="GZ6" s="19">
        <f t="shared" si="54"/>
        <v>854.48646069899144</v>
      </c>
      <c r="HA6" s="19">
        <f t="shared" si="55"/>
        <v>957.02483598287051</v>
      </c>
      <c r="HB6" s="19">
        <v>1.46</v>
      </c>
      <c r="HC6" s="19">
        <f t="shared" si="12"/>
        <v>0.48026315789473684</v>
      </c>
      <c r="HD6" s="19">
        <f t="shared" si="13"/>
        <v>1094.3423093162523</v>
      </c>
      <c r="HE6" s="19">
        <f t="shared" si="56"/>
        <v>1225.6633864342027</v>
      </c>
      <c r="HF6" s="23">
        <v>-9999</v>
      </c>
      <c r="HG6" s="19">
        <v>2908.8285714285698</v>
      </c>
      <c r="HH6" s="19">
        <f t="shared" si="14"/>
        <v>1090.8107142857136</v>
      </c>
      <c r="HI6" s="19">
        <v>2.6</v>
      </c>
      <c r="HJ6" s="19">
        <v>3.65</v>
      </c>
      <c r="HK6" s="17">
        <f t="shared" si="15"/>
        <v>44.736713604848397</v>
      </c>
      <c r="HL6" s="18">
        <v>13.5</v>
      </c>
      <c r="HM6" s="18">
        <v>19.5</v>
      </c>
      <c r="HN6" s="19">
        <v>27.338213166144229</v>
      </c>
      <c r="HO6" s="19">
        <v>15.151316614420079</v>
      </c>
      <c r="HP6" s="19">
        <v>0.22090159592452799</v>
      </c>
      <c r="HQ6" s="19">
        <v>0.194931779953125</v>
      </c>
      <c r="HR6" s="19">
        <v>0.145718222415094</v>
      </c>
      <c r="HS6" s="19">
        <v>9.5691198679245304E-2</v>
      </c>
      <c r="HT6" s="19">
        <v>4.9829814924528301E-2</v>
      </c>
      <c r="HU6" s="19">
        <v>0.29345499433962302</v>
      </c>
      <c r="HV6" s="19">
        <v>0.34403805152830202</v>
      </c>
      <c r="HW6" s="19">
        <v>8.3896207796874997E-2</v>
      </c>
      <c r="HX6" s="19">
        <v>0.56920941856603802</v>
      </c>
      <c r="HY6" s="19">
        <v>0.40248075120754701</v>
      </c>
      <c r="HZ6" s="19">
        <v>0.419929129792453</v>
      </c>
      <c r="IA6" s="19">
        <v>0.52576746848437494</v>
      </c>
      <c r="IB6" s="19">
        <v>0.21984145777358499</v>
      </c>
      <c r="IC6" s="19">
        <v>0.10893879513207499</v>
      </c>
      <c r="ID6" s="19">
        <v>0.98214946530188696</v>
      </c>
      <c r="IE6" s="19">
        <v>0.27845911980180199</v>
      </c>
      <c r="IF6" s="19">
        <v>0.246160917539823</v>
      </c>
      <c r="IG6" s="19">
        <v>0.25847682437869801</v>
      </c>
      <c r="IH6" s="19">
        <v>0.22387448217717701</v>
      </c>
      <c r="II6" s="19">
        <v>3.3665983921921903E-2</v>
      </c>
      <c r="IJ6" s="19">
        <v>0.32040180940532498</v>
      </c>
      <c r="IK6" s="19">
        <v>0.34321327484984998</v>
      </c>
      <c r="IL6" s="19">
        <v>7.7574924793510303E-2</v>
      </c>
      <c r="IM6" s="19">
        <v>0.77641180693093104</v>
      </c>
      <c r="IN6" s="19">
        <v>0.23625347710354999</v>
      </c>
      <c r="IO6" s="19">
        <v>0.21488488048224799</v>
      </c>
      <c r="IP6" s="19">
        <v>0.136080612132743</v>
      </c>
      <c r="IQ6" s="19">
        <v>0.105360758222222</v>
      </c>
      <c r="IR6" s="19">
        <v>8.1260361018018007E-2</v>
      </c>
      <c r="IS6" s="19">
        <v>0.36254682928486598</v>
      </c>
      <c r="IT6" s="19">
        <v>38.0449232819767</v>
      </c>
      <c r="IU6" s="19">
        <v>63.852555645348801</v>
      </c>
      <c r="IV6" s="19">
        <v>77</v>
      </c>
      <c r="IW6" s="19">
        <f t="shared" si="57"/>
        <v>13.147444354651199</v>
      </c>
      <c r="IX6" s="19">
        <v>0.22968749999999999</v>
      </c>
      <c r="IY6" s="19">
        <v>0.33803252565625003</v>
      </c>
      <c r="IZ6" s="19">
        <v>0.19704719396875001</v>
      </c>
      <c r="JA6" s="19">
        <v>0.29756377550000002</v>
      </c>
      <c r="JB6" s="19">
        <v>0.65546875003125005</v>
      </c>
      <c r="JC6" s="19">
        <v>0.44093112240624999</v>
      </c>
      <c r="JD6" s="19">
        <v>0.27786989787499999</v>
      </c>
      <c r="JE6" s="19">
        <v>0.65494260209374999</v>
      </c>
      <c r="JF6" s="19">
        <v>0.44612563771875002</v>
      </c>
      <c r="JG6" s="19">
        <v>0.24028061218749999</v>
      </c>
      <c r="JH6" s="19">
        <v>0.33885204081249998</v>
      </c>
      <c r="JI6" s="19">
        <v>0.23022002550000001</v>
      </c>
      <c r="JJ6" s="19">
        <v>0.40346661728125</v>
      </c>
      <c r="JK6" s="19">
        <v>0.373290983446875</v>
      </c>
      <c r="JL6" s="19">
        <v>0.23205558649374999</v>
      </c>
      <c r="JM6" s="19">
        <v>0.19391499713749999</v>
      </c>
      <c r="JN6" s="19">
        <v>0.31768750340937502</v>
      </c>
      <c r="JO6" s="19">
        <v>0.31835465994687501</v>
      </c>
      <c r="JP6" s="19">
        <v>0.136771931465625</v>
      </c>
      <c r="JQ6" s="19">
        <v>0.13337765897500001</v>
      </c>
      <c r="JR6" s="19">
        <v>0.18930449616875</v>
      </c>
      <c r="JS6" s="19">
        <v>0.19402381832187501</v>
      </c>
      <c r="JT6" s="19">
        <v>0.47923623851875002</v>
      </c>
      <c r="JU6" s="19">
        <v>0.53556029060937504</v>
      </c>
      <c r="JV6" s="19">
        <v>0.46252902070000002</v>
      </c>
      <c r="JW6" s="19">
        <v>0.47866122751250001</v>
      </c>
      <c r="JX6" s="19">
        <v>9.3946371418749994E-2</v>
      </c>
      <c r="JY6" s="19">
        <v>0.20281369456875001</v>
      </c>
      <c r="JZ6" s="19">
        <v>1.3587576447343801</v>
      </c>
      <c r="KA6" s="19">
        <v>1.2135721975375</v>
      </c>
      <c r="KB6" s="19">
        <v>0.59989654576874996</v>
      </c>
      <c r="KC6" s="19">
        <v>0.61362159164062502</v>
      </c>
      <c r="KD6" s="19">
        <v>0.66325245687187495</v>
      </c>
      <c r="KE6" s="19">
        <v>0.67376082433437501</v>
      </c>
      <c r="KF6" s="19">
        <v>0.55377560266875003</v>
      </c>
      <c r="KG6" s="19">
        <v>0.59188485150000003</v>
      </c>
      <c r="KH6" s="19">
        <v>0.46960756795312503</v>
      </c>
      <c r="KI6" s="19">
        <v>0.51626216918750001</v>
      </c>
      <c r="KJ6" s="19">
        <v>-0.23930606740624999</v>
      </c>
      <c r="KK6" s="19">
        <v>-0.23206561225</v>
      </c>
      <c r="KL6" s="19">
        <v>0.66325245687187495</v>
      </c>
      <c r="KM6" s="19">
        <v>0.67376082433437501</v>
      </c>
      <c r="KN6" s="19">
        <v>0.23229844521951201</v>
      </c>
      <c r="KO6" s="19">
        <v>0.28795669485365799</v>
      </c>
      <c r="KP6" s="19">
        <v>0.20488055290243901</v>
      </c>
      <c r="KQ6" s="19">
        <v>0.26095314178048801</v>
      </c>
      <c r="KR6" s="19">
        <v>0.53934218682926804</v>
      </c>
      <c r="KS6" s="19">
        <v>0.44236200253658498</v>
      </c>
      <c r="KT6" s="19">
        <v>0.25759934226829301</v>
      </c>
      <c r="KU6" s="19">
        <v>0.59255391660975598</v>
      </c>
      <c r="KV6" s="19">
        <v>0.46845528458536601</v>
      </c>
      <c r="KW6" s="19">
        <v>0.22391613009756101</v>
      </c>
      <c r="KX6" s="19">
        <v>0.263519377536585</v>
      </c>
      <c r="KY6" s="19">
        <v>0.20775827880487799</v>
      </c>
      <c r="KZ6" s="19">
        <v>38.200243902438999</v>
      </c>
      <c r="LA6" s="19">
        <v>37.554146341463401</v>
      </c>
      <c r="LB6" s="19">
        <v>10.928048780487799</v>
      </c>
      <c r="LC6" s="19">
        <v>35.747317073170699</v>
      </c>
      <c r="LD6" s="19">
        <v>36.359756097560997</v>
      </c>
      <c r="LE6" s="19">
        <v>39.849024390243898</v>
      </c>
      <c r="LF6" s="19">
        <v>39.872682926829299</v>
      </c>
      <c r="LG6" s="19">
        <v>-0.105084971707317</v>
      </c>
      <c r="LH6" s="19">
        <v>-8.0657360146341506E-2</v>
      </c>
      <c r="LI6" s="19">
        <v>55.400243902439001</v>
      </c>
      <c r="LJ6" s="19">
        <v>1802.8835121951199</v>
      </c>
      <c r="LK6" s="19">
        <v>83</v>
      </c>
      <c r="LL6" s="19">
        <f t="shared" si="58"/>
        <v>27.599756097560999</v>
      </c>
      <c r="LM6" s="18">
        <v>35</v>
      </c>
      <c r="LN6" s="19">
        <v>0.393392109778049</v>
      </c>
      <c r="LO6" s="19">
        <v>0.34260551236585401</v>
      </c>
      <c r="LP6" s="19">
        <v>0.29028668715609801</v>
      </c>
      <c r="LQ6" s="19">
        <v>0.257203586490244</v>
      </c>
      <c r="LR6" s="19">
        <v>0.38408322313902399</v>
      </c>
      <c r="LS6" s="19">
        <v>0.30052605614390199</v>
      </c>
      <c r="LT6" s="19">
        <v>0.28017175760975599</v>
      </c>
      <c r="LU6" s="19">
        <v>0.21253469222926799</v>
      </c>
      <c r="LV6" s="19">
        <v>0.11662363031463401</v>
      </c>
      <c r="LW6" s="19">
        <v>9.53164874780488E-2</v>
      </c>
      <c r="LX6" s="19">
        <v>0.48028889239756101</v>
      </c>
      <c r="LY6" s="19">
        <v>0.444812692395122</v>
      </c>
      <c r="LZ6" s="19">
        <v>0.45099861885609799</v>
      </c>
      <c r="MA6" s="19">
        <v>0.39293761041219499</v>
      </c>
      <c r="MB6" s="19">
        <v>0.10710882638536599</v>
      </c>
      <c r="MC6" s="19">
        <v>0.11984804262439</v>
      </c>
      <c r="MD6" s="19">
        <v>1.3036947085756101</v>
      </c>
      <c r="ME6" s="19">
        <v>1.08527761726585</v>
      </c>
      <c r="MF6" s="19">
        <v>0.30351810145853703</v>
      </c>
      <c r="MG6" s="19">
        <v>0.27305637339512201</v>
      </c>
      <c r="MH6" s="19">
        <v>0.37581158163658501</v>
      </c>
      <c r="MI6" s="19">
        <v>0.32323811409999997</v>
      </c>
      <c r="MJ6" s="19">
        <v>0.36897213937317103</v>
      </c>
      <c r="MK6" s="19">
        <v>0.29436386725853703</v>
      </c>
      <c r="ML6" s="19">
        <v>0.29583499061463397</v>
      </c>
      <c r="MM6" s="19">
        <v>0.23957453906585399</v>
      </c>
      <c r="MN6" s="19">
        <v>-0.437149929658536</v>
      </c>
      <c r="MO6" s="19">
        <v>-0.34716882607317101</v>
      </c>
      <c r="MP6" s="19">
        <v>0.37581158163658501</v>
      </c>
      <c r="MQ6" s="19">
        <v>0.32323811409999997</v>
      </c>
      <c r="MR6" s="18">
        <v>43.5</v>
      </c>
      <c r="MS6" s="19">
        <v>0.17426292299999999</v>
      </c>
      <c r="MT6" s="19">
        <v>0.19641644899999999</v>
      </c>
      <c r="MU6" s="19">
        <v>0.14698604500000001</v>
      </c>
      <c r="MV6" s="19">
        <v>0.192085648</v>
      </c>
      <c r="MW6" s="19">
        <v>0.44569065499999999</v>
      </c>
      <c r="MX6" s="19">
        <v>0.31715506700000001</v>
      </c>
      <c r="MY6" s="19">
        <v>0.18710120199999999</v>
      </c>
      <c r="MZ6" s="19">
        <v>0.46990861900000003</v>
      </c>
      <c r="NA6" s="19">
        <v>0.354841937</v>
      </c>
      <c r="NB6" s="19">
        <v>0.16684659399999999</v>
      </c>
      <c r="NC6" s="19">
        <v>0.17746935999999999</v>
      </c>
      <c r="ND6" s="19">
        <v>0.15358714000000001</v>
      </c>
      <c r="NE6" s="19">
        <v>32.770952379999997</v>
      </c>
      <c r="NF6" s="19">
        <v>35.733333330000001</v>
      </c>
      <c r="NG6" s="19">
        <v>12.28166667</v>
      </c>
      <c r="NH6" s="19">
        <v>32.20380952</v>
      </c>
      <c r="NI6" s="19">
        <v>32.53833333</v>
      </c>
      <c r="NJ6" s="19">
        <v>35.510952379999999</v>
      </c>
      <c r="NK6" s="19">
        <v>35.402380950000001</v>
      </c>
      <c r="NL6" s="19">
        <v>-8.3451959000000006E-2</v>
      </c>
      <c r="NM6" s="19">
        <v>-6.5572851000000001E-2</v>
      </c>
      <c r="NN6" s="19">
        <v>64.376904760000002</v>
      </c>
      <c r="NO6" s="19">
        <v>2006.623881</v>
      </c>
      <c r="NP6" s="19">
        <v>99.9</v>
      </c>
      <c r="NQ6" s="19">
        <f t="shared" si="59"/>
        <v>35.523095240000004</v>
      </c>
      <c r="NR6" s="18">
        <v>43.5</v>
      </c>
      <c r="NS6" s="19">
        <v>0.42965727100000001</v>
      </c>
      <c r="NT6" s="19">
        <v>0.39377933999999998</v>
      </c>
      <c r="NU6" s="19">
        <v>0.30916811399999999</v>
      </c>
      <c r="NV6" s="19">
        <v>0.24526076999999999</v>
      </c>
      <c r="NW6" s="19">
        <v>0.45130920099999999</v>
      </c>
      <c r="NX6" s="19">
        <v>0.38586670899999997</v>
      </c>
      <c r="NY6" s="19">
        <v>0.33332136800000001</v>
      </c>
      <c r="NZ6" s="19">
        <v>0.236659751</v>
      </c>
      <c r="OA6" s="19">
        <v>0.13916713</v>
      </c>
      <c r="OB6" s="19">
        <v>0.165775753</v>
      </c>
      <c r="OC6" s="19">
        <v>0.506638853</v>
      </c>
      <c r="OD6" s="19">
        <v>0.50039080000000002</v>
      </c>
      <c r="OE6" s="19">
        <v>0.47525420899999998</v>
      </c>
      <c r="OF6" s="19">
        <v>0.43406195199999997</v>
      </c>
      <c r="OG6" s="19">
        <v>9.8513771999999999E-2</v>
      </c>
      <c r="OH6" s="19">
        <v>0.13195505399999999</v>
      </c>
      <c r="OI6" s="19">
        <v>1.5147215220000001</v>
      </c>
      <c r="OJ6" s="19">
        <v>1.342070264</v>
      </c>
      <c r="OK6" s="19">
        <v>0.308933397</v>
      </c>
      <c r="OL6" s="19">
        <v>0.43240913199999997</v>
      </c>
      <c r="OM6" s="19">
        <v>0.393000503</v>
      </c>
      <c r="ON6" s="19">
        <v>0.50947967299999997</v>
      </c>
      <c r="OO6" s="19">
        <v>0.40610879700000002</v>
      </c>
      <c r="OP6" s="19">
        <v>0.49752606900000002</v>
      </c>
      <c r="OQ6" s="19">
        <v>0.32386500000000001</v>
      </c>
      <c r="OR6" s="19">
        <v>0.41834661899999998</v>
      </c>
      <c r="OS6" s="19">
        <v>-0.4990465</v>
      </c>
      <c r="OT6" s="19">
        <v>-0.377888854</v>
      </c>
      <c r="OU6" s="19">
        <v>0.393000503</v>
      </c>
      <c r="OV6" s="19">
        <v>0.50947967299999997</v>
      </c>
      <c r="OW6" s="19">
        <v>0.13488474489743599</v>
      </c>
      <c r="OX6" s="19">
        <v>0.127029697846154</v>
      </c>
      <c r="OY6" s="19">
        <v>0.108841108410256</v>
      </c>
      <c r="OZ6" s="19">
        <v>0.134647532358974</v>
      </c>
      <c r="PA6" s="19">
        <v>0.33208522633333298</v>
      </c>
      <c r="PB6" s="19">
        <v>0.24652395025641</v>
      </c>
      <c r="PC6" s="19">
        <v>0.13870304707692299</v>
      </c>
      <c r="PD6" s="19">
        <v>0.41899513533333299</v>
      </c>
      <c r="PE6" s="19">
        <v>0.31244658115384599</v>
      </c>
      <c r="PF6" s="19">
        <v>0.126894354769231</v>
      </c>
      <c r="PG6" s="19">
        <v>0.117914529846154</v>
      </c>
      <c r="PH6" s="19">
        <v>0.116815441615385</v>
      </c>
      <c r="PI6" s="19">
        <v>33.888974358974401</v>
      </c>
      <c r="PJ6" s="19">
        <v>30.352564102564099</v>
      </c>
      <c r="PK6" s="19">
        <v>21.3107692307692</v>
      </c>
      <c r="PL6" s="19">
        <v>29.9348717948718</v>
      </c>
      <c r="PM6" s="19">
        <v>30.340512820512799</v>
      </c>
      <c r="PN6" s="19">
        <v>32.363333333333301</v>
      </c>
      <c r="PO6" s="19">
        <v>32.711538461538503</v>
      </c>
      <c r="PP6" s="19">
        <v>-6.0348392051282097E-2</v>
      </c>
      <c r="PQ6" s="19">
        <v>-5.3333358205128203E-2</v>
      </c>
      <c r="PR6" s="19">
        <v>72.055897435897506</v>
      </c>
      <c r="PS6" s="19">
        <v>67.535384615384601</v>
      </c>
      <c r="PT6" s="19">
        <v>2180.98484615385</v>
      </c>
      <c r="PU6" s="19">
        <v>2078.3453076923101</v>
      </c>
      <c r="PV6" s="19">
        <v>120.7</v>
      </c>
      <c r="PW6" s="19">
        <f t="shared" si="60"/>
        <v>48.644102564102496</v>
      </c>
      <c r="PX6" s="19">
        <f t="shared" si="61"/>
        <v>53.164615384615402</v>
      </c>
      <c r="PY6" s="19">
        <f t="shared" si="62"/>
        <v>50.904358974358949</v>
      </c>
      <c r="PZ6" s="18">
        <v>43.5</v>
      </c>
      <c r="QA6" s="19">
        <v>0.50081311724102495</v>
      </c>
      <c r="QB6" s="19">
        <v>0.411829079069231</v>
      </c>
      <c r="QC6" s="19">
        <v>0.38451113715128199</v>
      </c>
      <c r="QD6" s="19">
        <v>0.29084566462564099</v>
      </c>
      <c r="QE6" s="19">
        <v>0.55920347972307705</v>
      </c>
      <c r="QF6" s="19">
        <v>0.43673420644615402</v>
      </c>
      <c r="QG6" s="19">
        <f t="shared" si="63"/>
        <v>0.49796884308461553</v>
      </c>
      <c r="QH6" s="19">
        <v>0.45171640234359001</v>
      </c>
      <c r="QI6" s="19">
        <v>0.31908758116153801</v>
      </c>
      <c r="QJ6" s="19">
        <v>0.14459869578974399</v>
      </c>
      <c r="QK6" s="19">
        <v>0.14040085069230801</v>
      </c>
      <c r="QL6" s="19">
        <v>0.56253443677435899</v>
      </c>
      <c r="QM6" s="19">
        <v>0.49561540656666703</v>
      </c>
      <c r="QN6" s="19">
        <v>0.533691686510257</v>
      </c>
      <c r="QO6" s="19">
        <v>0.411370384617949</v>
      </c>
      <c r="QP6" s="19">
        <v>8.6150907607692298E-2</v>
      </c>
      <c r="QQ6" s="19">
        <v>0.105790213558974</v>
      </c>
      <c r="QR6" s="19">
        <v>2.0244049364718002</v>
      </c>
      <c r="QS6" s="19">
        <v>1.4910178802410301</v>
      </c>
      <c r="QT6" s="19">
        <v>0.25809707506666701</v>
      </c>
      <c r="QU6" s="19">
        <v>0.29800982106666701</v>
      </c>
      <c r="QV6" s="19">
        <v>0.35105743249487198</v>
      </c>
      <c r="QW6" s="19">
        <v>0.36841749095384602</v>
      </c>
      <c r="QX6" s="19">
        <v>0.37684889006153799</v>
      </c>
      <c r="QY6" s="19">
        <v>0.37465807280256402</v>
      </c>
      <c r="QZ6" s="19">
        <v>0.287632590430769</v>
      </c>
      <c r="RA6" s="19">
        <v>0.30617889867179499</v>
      </c>
      <c r="RB6" s="19">
        <v>-0.62140557487179504</v>
      </c>
      <c r="RC6" s="19">
        <v>-0.47647254469230799</v>
      </c>
      <c r="RD6" s="19">
        <v>0.35105743249487198</v>
      </c>
      <c r="RE6" s="19">
        <v>0.36841749095384602</v>
      </c>
      <c r="RF6" s="19">
        <v>0.104228643175</v>
      </c>
      <c r="RG6" s="19">
        <v>9.6750000000000003E-2</v>
      </c>
      <c r="RH6" s="19">
        <v>8.3837851399999996E-2</v>
      </c>
      <c r="RI6" s="19">
        <v>9.9599198474999998E-2</v>
      </c>
      <c r="RJ6" s="19">
        <v>0.31298370667499997</v>
      </c>
      <c r="RK6" s="19">
        <v>0.22544989777499999</v>
      </c>
      <c r="RL6" s="19">
        <v>0.107246520875</v>
      </c>
      <c r="RM6" s="19">
        <v>0.33803449952499998</v>
      </c>
      <c r="RN6" s="19">
        <v>0.25093047039999999</v>
      </c>
      <c r="RO6" s="19">
        <v>9.6321428550000004E-2</v>
      </c>
      <c r="RP6" s="19">
        <v>8.7812817900000006E-2</v>
      </c>
      <c r="RQ6" s="19">
        <v>8.8981945775000001E-2</v>
      </c>
      <c r="RR6" s="19">
        <v>41.48</v>
      </c>
      <c r="RS6" s="19">
        <v>37.81</v>
      </c>
      <c r="RT6" s="19">
        <v>17.20025</v>
      </c>
      <c r="RU6" s="19">
        <v>33.544249999999998</v>
      </c>
      <c r="RV6" s="19">
        <v>32.502499999999998</v>
      </c>
      <c r="RW6" s="19">
        <v>38.0595</v>
      </c>
      <c r="RX6" s="19">
        <v>38.206000000000003</v>
      </c>
      <c r="RY6" s="19">
        <v>-0.11454394975</v>
      </c>
      <c r="RZ6" s="19">
        <v>-0.13172850275</v>
      </c>
      <c r="SA6" s="19">
        <v>81.896500000000003</v>
      </c>
      <c r="SB6" s="19">
        <v>75.25</v>
      </c>
      <c r="SC6" s="19">
        <v>2404.2505999999998</v>
      </c>
      <c r="SD6" s="19">
        <v>2253.4468750000001</v>
      </c>
      <c r="SE6" s="19">
        <v>142</v>
      </c>
      <c r="SF6" s="19">
        <f t="shared" si="64"/>
        <v>60.103499999999997</v>
      </c>
      <c r="SG6" s="19">
        <f t="shared" si="65"/>
        <v>66.75</v>
      </c>
      <c r="SH6" s="18">
        <v>69</v>
      </c>
      <c r="SI6" s="19">
        <v>0.51694669329999998</v>
      </c>
      <c r="SJ6" s="19">
        <v>0.511421384925</v>
      </c>
      <c r="SK6" s="19">
        <v>0.400522041775</v>
      </c>
      <c r="SL6" s="19">
        <v>0.38447021032500001</v>
      </c>
      <c r="SM6" s="19">
        <v>0.58658072834999997</v>
      </c>
      <c r="SN6" s="19">
        <v>0.52267669505000003</v>
      </c>
      <c r="SO6" s="19">
        <v>0.48135435329999998</v>
      </c>
      <c r="SP6" s="19">
        <v>0.39874193657500001</v>
      </c>
      <c r="SQ6" s="19">
        <v>0.147240070675</v>
      </c>
      <c r="SR6" s="19">
        <v>0.1596887934</v>
      </c>
      <c r="SS6" s="19">
        <v>0.58209401307499997</v>
      </c>
      <c r="ST6" s="19">
        <v>0.57224648595000005</v>
      </c>
      <c r="SU6" s="19">
        <v>0.55525488715000004</v>
      </c>
      <c r="SV6" s="19">
        <v>0.494778893075</v>
      </c>
      <c r="SW6" s="19">
        <v>9.3660492674999998E-2</v>
      </c>
      <c r="SX6" s="19">
        <v>8.6255010699999995E-2</v>
      </c>
      <c r="SY6" s="19">
        <v>2.1578779590499999</v>
      </c>
      <c r="SZ6" s="19">
        <v>2.175792295225</v>
      </c>
      <c r="TA6" s="19">
        <v>0.25080384205</v>
      </c>
      <c r="TB6" s="19">
        <v>0.30028302627499998</v>
      </c>
      <c r="TC6" s="19">
        <v>0.34615956734999997</v>
      </c>
      <c r="TD6" s="19">
        <v>0.389317654475</v>
      </c>
      <c r="TE6" s="19">
        <v>0.37521912294999998</v>
      </c>
      <c r="TF6" s="19">
        <v>0.39453739324999998</v>
      </c>
      <c r="TG6" s="19">
        <v>0.28417554675000001</v>
      </c>
      <c r="TH6" s="19">
        <v>0.30653870547500001</v>
      </c>
      <c r="TI6" s="19">
        <v>-0.64901873072500005</v>
      </c>
      <c r="TJ6" s="19">
        <v>-0.56552788977500001</v>
      </c>
      <c r="TK6" s="19">
        <v>0.34615956734999997</v>
      </c>
      <c r="TL6" s="19">
        <v>0.389317654475</v>
      </c>
      <c r="TM6" s="19">
        <v>8.4172341170731704E-2</v>
      </c>
      <c r="TN6" s="19">
        <v>7.6269288170731697E-2</v>
      </c>
      <c r="TO6" s="19">
        <v>7.4156296658536597E-2</v>
      </c>
      <c r="TP6" s="19">
        <v>8.9486456731707298E-2</v>
      </c>
      <c r="TQ6" s="19">
        <v>0.25230854156097599</v>
      </c>
      <c r="TR6" s="19">
        <v>0.16814439841463399</v>
      </c>
      <c r="TS6" s="19">
        <v>8.9780496780487801E-2</v>
      </c>
      <c r="TT6" s="19">
        <v>0.290488284097561</v>
      </c>
      <c r="TU6" s="19">
        <v>0.19930860297561001</v>
      </c>
      <c r="TV6" s="19">
        <v>7.3128465219512204E-2</v>
      </c>
      <c r="TW6" s="19">
        <v>7.0889541048780494E-2</v>
      </c>
      <c r="TX6" s="19">
        <v>7.01449837317073E-2</v>
      </c>
      <c r="TY6" s="19">
        <v>37.970487804878097</v>
      </c>
      <c r="TZ6" s="19">
        <v>38.315609756097601</v>
      </c>
      <c r="UA6" s="19">
        <v>23.6609756097561</v>
      </c>
      <c r="UB6" s="19">
        <v>33.210731707317102</v>
      </c>
      <c r="UC6" s="19">
        <v>33.174390243902501</v>
      </c>
      <c r="UD6" s="19">
        <v>38.689512195121999</v>
      </c>
      <c r="UE6" s="19">
        <v>38.623170731707297</v>
      </c>
      <c r="UF6" s="19">
        <v>-0.139431686341463</v>
      </c>
      <c r="UG6" s="19">
        <v>-0.12611812682926801</v>
      </c>
      <c r="UH6" s="24">
        <v>91.21390243902438</v>
      </c>
      <c r="UI6" s="24">
        <v>85.071707317073162</v>
      </c>
      <c r="UJ6" s="24">
        <v>2616.0378048780481</v>
      </c>
      <c r="UK6" s="24">
        <v>2476.4996097560979</v>
      </c>
      <c r="UL6" s="19">
        <v>158</v>
      </c>
      <c r="UM6" s="19">
        <f t="shared" si="66"/>
        <v>66.78609756097562</v>
      </c>
      <c r="UN6" s="19">
        <f t="shared" si="67"/>
        <v>72.928292682926838</v>
      </c>
      <c r="UO6" s="19">
        <f t="shared" si="68"/>
        <v>69.857195121951236</v>
      </c>
      <c r="UP6" s="18">
        <v>65</v>
      </c>
      <c r="UQ6" s="19">
        <v>0.52649909999024402</v>
      </c>
      <c r="UR6" s="19">
        <v>0.46788556553414601</v>
      </c>
      <c r="US6" s="19">
        <v>0.37816226353170701</v>
      </c>
      <c r="UT6" s="19">
        <v>0.29839400049999998</v>
      </c>
      <c r="UU6" s="19">
        <v>0.606715061721951</v>
      </c>
      <c r="UV6" s="19">
        <v>0.52671099931219501</v>
      </c>
      <c r="UW6" s="19">
        <f t="shared" si="69"/>
        <v>0.566713030517073</v>
      </c>
      <c r="UX6" s="19">
        <v>0.47500553503658499</v>
      </c>
      <c r="UY6" s="19">
        <v>0.37031756522195097</v>
      </c>
      <c r="UZ6" s="19">
        <v>0.18558371090975601</v>
      </c>
      <c r="VA6" s="19">
        <v>0.197030949995122</v>
      </c>
      <c r="VB6" s="19">
        <v>0.61052953103658503</v>
      </c>
      <c r="VC6" s="19">
        <v>0.538239749965854</v>
      </c>
      <c r="VD6" s="19">
        <v>0.59691275705365898</v>
      </c>
      <c r="VE6" s="19">
        <v>0.49185865153902403</v>
      </c>
      <c r="VF6" s="19">
        <v>0.12369922508292699</v>
      </c>
      <c r="VG6" s="19">
        <v>9.3897152124390204E-2</v>
      </c>
      <c r="VH6" s="19">
        <v>2.2412070261634098</v>
      </c>
      <c r="VI6" s="19">
        <v>1.8333159291804899</v>
      </c>
      <c r="VJ6" s="19">
        <v>0.305752169502439</v>
      </c>
      <c r="VK6" s="19">
        <v>0.36614750799512202</v>
      </c>
      <c r="VL6" s="19">
        <v>0.41327853228292699</v>
      </c>
      <c r="VM6" s="19">
        <v>0.45650507409756103</v>
      </c>
      <c r="VN6" s="19">
        <v>0.45188235748536598</v>
      </c>
      <c r="VO6" s="19">
        <v>0.4934370247</v>
      </c>
      <c r="VP6" s="19">
        <v>0.35153287338292699</v>
      </c>
      <c r="VQ6" s="19">
        <v>0.41164172646097602</v>
      </c>
      <c r="VR6" s="19">
        <v>-0.64307008399999999</v>
      </c>
      <c r="VS6" s="19">
        <v>-0.53252401458536602</v>
      </c>
      <c r="VT6" s="19">
        <v>0.41327853228292699</v>
      </c>
      <c r="VU6" s="19">
        <v>0.45650507409756103</v>
      </c>
      <c r="VV6" s="19">
        <v>0.56799999999999995</v>
      </c>
      <c r="VW6" s="19">
        <v>0.47675000000000001</v>
      </c>
      <c r="VX6" s="19">
        <v>0.49695</v>
      </c>
      <c r="VY6" s="19">
        <v>0.13685</v>
      </c>
      <c r="VZ6" s="19">
        <f t="shared" si="70"/>
        <v>0.83934859154929586</v>
      </c>
      <c r="WA6" s="19">
        <v>8.5407355076923097E-2</v>
      </c>
      <c r="WB6" s="19">
        <v>6.9335533410256403E-2</v>
      </c>
      <c r="WC6" s="19">
        <v>7.5214550000000005E-2</v>
      </c>
      <c r="WD6" s="19">
        <v>8.1451881487179495E-2</v>
      </c>
      <c r="WE6" s="19">
        <v>0.25360291884615399</v>
      </c>
      <c r="WF6" s="19">
        <v>0.177409237</v>
      </c>
      <c r="WG6" s="19">
        <v>8.5717207358974395E-2</v>
      </c>
      <c r="WH6" s="19">
        <v>0.28788014312820498</v>
      </c>
      <c r="WI6" s="19">
        <v>0.19730888307692299</v>
      </c>
      <c r="WJ6" s="19">
        <v>6.7628205128205096E-2</v>
      </c>
      <c r="WK6" s="19">
        <v>6.1982051282051302E-2</v>
      </c>
      <c r="WL6" s="19">
        <v>6.8510007871794898E-2</v>
      </c>
      <c r="WM6" s="19">
        <v>40.630000000000003</v>
      </c>
      <c r="WN6" s="19">
        <v>37.83</v>
      </c>
      <c r="WO6" s="19">
        <v>20.8820512820513</v>
      </c>
      <c r="WP6" s="19">
        <v>30.991282051282099</v>
      </c>
      <c r="WQ6" s="19">
        <v>31.556153846153801</v>
      </c>
      <c r="WR6" s="19">
        <v>42.1046153846154</v>
      </c>
      <c r="WS6" s="19">
        <v>42.390769230769202</v>
      </c>
      <c r="WT6" s="19">
        <v>-0.27918331538461499</v>
      </c>
      <c r="WU6" s="19">
        <v>-0.248030794871795</v>
      </c>
      <c r="WV6" s="19">
        <v>90.861538461538501</v>
      </c>
      <c r="WW6" s="19">
        <v>85.752564102564094</v>
      </c>
      <c r="WX6" s="19">
        <v>2608.03174358974</v>
      </c>
      <c r="WY6" s="19">
        <v>2491.8358205128202</v>
      </c>
      <c r="WZ6" s="19">
        <v>164.3</v>
      </c>
      <c r="XA6" s="19">
        <f t="shared" si="71"/>
        <v>73.43846153846151</v>
      </c>
      <c r="XB6" s="19">
        <f t="shared" si="72"/>
        <v>78.547435897435918</v>
      </c>
      <c r="XC6" s="18">
        <v>80</v>
      </c>
      <c r="XD6" s="19">
        <v>0.54005817783076904</v>
      </c>
      <c r="XE6" s="19">
        <v>0.49483152610769199</v>
      </c>
      <c r="XF6" s="19">
        <v>0.39393508930512799</v>
      </c>
      <c r="XG6" s="19">
        <v>0.365480341323077</v>
      </c>
      <c r="XH6" s="19">
        <v>0.64456799520256403</v>
      </c>
      <c r="XI6" s="19">
        <v>0.55444175077435898</v>
      </c>
      <c r="XJ6" s="19">
        <v>0.52178374739743605</v>
      </c>
      <c r="XK6" s="19">
        <v>0.43391026069487199</v>
      </c>
      <c r="XL6" s="19">
        <v>0.18594563476923101</v>
      </c>
      <c r="XM6" s="19">
        <v>0.163286094115385</v>
      </c>
      <c r="XN6" s="19">
        <v>0.61477633929743603</v>
      </c>
      <c r="XO6" s="19">
        <v>0.52475173997435898</v>
      </c>
      <c r="XP6" s="19">
        <v>0.61854485631538503</v>
      </c>
      <c r="XQ6" s="19">
        <v>0.477761523525641</v>
      </c>
      <c r="XR6" s="19">
        <v>0.112503746989744</v>
      </c>
      <c r="XS6" s="19">
        <v>3.9635237074359002E-2</v>
      </c>
      <c r="XT6" s="19">
        <v>2.3666403148692301</v>
      </c>
      <c r="XU6" s="19">
        <v>2.1378563191512798</v>
      </c>
      <c r="XV6" s="19">
        <v>0.28799549250512801</v>
      </c>
      <c r="XW6" s="19">
        <v>0.115796759292308</v>
      </c>
      <c r="XX6" s="19">
        <v>0.39875869677179498</v>
      </c>
      <c r="XY6" s="19">
        <v>0.11565008583846199</v>
      </c>
      <c r="XZ6" s="19">
        <v>0.445748757861539</v>
      </c>
      <c r="YA6" s="19">
        <v>0.98602712420512795</v>
      </c>
      <c r="YB6" s="19">
        <v>0.343843102533333</v>
      </c>
      <c r="YC6" s="19">
        <v>0.74380918750769198</v>
      </c>
      <c r="YD6" s="19">
        <v>-0.68494774651282098</v>
      </c>
      <c r="YE6" s="19">
        <v>-0.59978602874358999</v>
      </c>
      <c r="YF6" s="19">
        <v>0.39875869677179498</v>
      </c>
      <c r="YG6" s="19">
        <v>0.11565008583846199</v>
      </c>
      <c r="YH6" s="19">
        <v>7.9149149150000001E-2</v>
      </c>
      <c r="YI6" s="19">
        <v>6.7937937825000003E-2</v>
      </c>
      <c r="YJ6" s="19">
        <v>6.4639639600000007E-2</v>
      </c>
      <c r="YK6" s="19">
        <v>7.5155019625E-2</v>
      </c>
      <c r="YL6" s="19">
        <v>0.24442488255</v>
      </c>
      <c r="YM6" s="19">
        <v>0.32714285700000001</v>
      </c>
      <c r="YN6" s="19">
        <v>7.9421751974999996E-2</v>
      </c>
      <c r="YO6" s="19">
        <v>0.28252396927500001</v>
      </c>
      <c r="YP6" s="19">
        <v>0.18209114582499999</v>
      </c>
      <c r="YQ6" s="19">
        <v>6.4941860475000002E-2</v>
      </c>
      <c r="YR6" s="19">
        <v>6.0726452875000003E-2</v>
      </c>
      <c r="YS6" s="19">
        <v>6.9332500000000005E-2</v>
      </c>
      <c r="YT6" s="19">
        <v>39.75</v>
      </c>
      <c r="YU6" s="19">
        <v>41.496499999999997</v>
      </c>
      <c r="YV6" s="19">
        <v>12.71325</v>
      </c>
      <c r="YW6" s="19">
        <v>32.572749999999999</v>
      </c>
      <c r="YX6" s="19">
        <v>32.385750000000002</v>
      </c>
      <c r="YY6" s="19">
        <v>44.164499999999997</v>
      </c>
      <c r="YZ6" s="19">
        <v>43.77</v>
      </c>
      <c r="ZA6" s="19">
        <v>-0.29185833249999998</v>
      </c>
      <c r="ZB6" s="19">
        <v>-0.26086325249999998</v>
      </c>
      <c r="ZC6" s="19">
        <v>95.584999999999994</v>
      </c>
      <c r="ZD6" s="19">
        <v>90.5505</v>
      </c>
      <c r="ZE6" s="19">
        <v>2715.1978749999998</v>
      </c>
      <c r="ZF6" s="19">
        <v>2600.7219500000001</v>
      </c>
      <c r="ZG6" s="19">
        <v>172</v>
      </c>
      <c r="ZH6" s="19">
        <f t="shared" si="73"/>
        <v>76.415000000000006</v>
      </c>
      <c r="ZI6" s="19">
        <f t="shared" si="74"/>
        <v>81.4495</v>
      </c>
      <c r="ZJ6" s="18">
        <v>82</v>
      </c>
      <c r="ZK6" s="19">
        <v>0.56020605626249997</v>
      </c>
      <c r="ZL6" s="19">
        <v>0.52253459702500005</v>
      </c>
      <c r="ZM6" s="19">
        <v>0.3917920338225</v>
      </c>
      <c r="ZN6" s="19">
        <v>0.62660358773250002</v>
      </c>
      <c r="ZO6" s="19">
        <v>0.64544333296750001</v>
      </c>
      <c r="ZP6" s="19">
        <v>0.5588205704675</v>
      </c>
      <c r="ZQ6" s="19">
        <v>0.49925925523999998</v>
      </c>
      <c r="ZR6" s="19">
        <v>0.6567416880675</v>
      </c>
      <c r="ZS6" s="19">
        <v>0.21596858743</v>
      </c>
      <c r="ZT6" s="19">
        <v>-0.15031453720749999</v>
      </c>
      <c r="ZU6" s="19">
        <v>0.60517911453749995</v>
      </c>
      <c r="ZV6" s="19">
        <v>0.57481816343000003</v>
      </c>
      <c r="ZW6" s="19">
        <v>0.62556882517250001</v>
      </c>
      <c r="ZX6" s="19">
        <v>0.50363768442000001</v>
      </c>
      <c r="ZY6" s="19">
        <v>6.8356627444999998E-2</v>
      </c>
      <c r="ZZ6" s="19">
        <v>7.5226953205000002E-2</v>
      </c>
      <c r="AAA6" s="19">
        <v>2.5625919022299999</v>
      </c>
      <c r="AAB6" s="19">
        <v>2.2675005024225001</v>
      </c>
      <c r="AAC6" s="19">
        <v>0.33534799266999998</v>
      </c>
      <c r="AAD6" s="19">
        <v>-0.28872982460000002</v>
      </c>
      <c r="AAE6" s="19">
        <v>0.45247117603749998</v>
      </c>
      <c r="AAF6" s="19">
        <v>-0.55105382952750004</v>
      </c>
      <c r="AAG6" s="19">
        <v>0.4933939704475</v>
      </c>
      <c r="AAH6" s="19">
        <v>-0.57853080440500004</v>
      </c>
      <c r="AAI6" s="19">
        <v>0.38508043114000001</v>
      </c>
      <c r="AAJ6" s="19">
        <v>-0.31048302577249998</v>
      </c>
      <c r="AAK6" s="19">
        <v>-0.66463545282500003</v>
      </c>
      <c r="AAL6" s="19">
        <v>-0.79232944757500001</v>
      </c>
      <c r="AAM6" s="19">
        <v>0.45247117603749998</v>
      </c>
      <c r="AAN6" s="19">
        <v>-0.55105382952750004</v>
      </c>
      <c r="AAO6" s="19">
        <v>7.4527464526315798E-2</v>
      </c>
      <c r="AAP6" s="19">
        <v>6.4698909421052594E-2</v>
      </c>
      <c r="AAQ6" s="19">
        <v>6.2520968763157894E-2</v>
      </c>
      <c r="AAR6" s="19">
        <v>7.5167750105263095E-2</v>
      </c>
      <c r="AAS6" s="19">
        <v>0.28873608078947399</v>
      </c>
      <c r="AAT6" s="19">
        <v>0.202190883921053</v>
      </c>
      <c r="AAU6" s="19">
        <v>7.6919024184210497E-2</v>
      </c>
      <c r="AAV6" s="19">
        <v>0.27684577844736902</v>
      </c>
      <c r="AAW6" s="19">
        <v>0.16937377157894701</v>
      </c>
      <c r="AAX6" s="19">
        <v>6.2918421052631596E-2</v>
      </c>
      <c r="AAY6" s="19">
        <v>5.87121611052632E-2</v>
      </c>
      <c r="AAZ6" s="19">
        <v>6.5246449473684201E-2</v>
      </c>
      <c r="ABA6" s="19">
        <v>39.24</v>
      </c>
      <c r="ABB6" s="19">
        <v>35.410263157894697</v>
      </c>
      <c r="ABC6" s="19">
        <v>36.452368421052697</v>
      </c>
      <c r="ABD6" s="19">
        <v>32.515000000000001</v>
      </c>
      <c r="ABE6" s="19">
        <v>32.2913157894737</v>
      </c>
      <c r="ABF6" s="19">
        <v>38.747894736842099</v>
      </c>
      <c r="ABG6" s="19">
        <v>38.57</v>
      </c>
      <c r="ABH6" s="19">
        <v>-0.15837516842105301</v>
      </c>
      <c r="ABI6" s="19">
        <v>-0.14513342105263199</v>
      </c>
      <c r="ABJ6" s="19">
        <v>99.618421052631604</v>
      </c>
      <c r="ABK6" s="19">
        <v>94.4586842105263</v>
      </c>
      <c r="ABL6" s="19">
        <v>2806.60194736842</v>
      </c>
      <c r="ABM6" s="19">
        <v>2689.3259210526298</v>
      </c>
      <c r="ABN6" s="19">
        <v>178</v>
      </c>
      <c r="ABO6" s="19">
        <f t="shared" si="75"/>
        <v>78.381578947368396</v>
      </c>
      <c r="ABP6" s="19">
        <f t="shared" si="76"/>
        <v>83.5413157894737</v>
      </c>
      <c r="ABQ6" s="18">
        <v>88.5</v>
      </c>
      <c r="ABR6" s="19">
        <v>0.564110975597368</v>
      </c>
      <c r="ABS6" s="19">
        <v>0.58222708700263104</v>
      </c>
      <c r="ABT6" s="19">
        <v>0.37479194575000002</v>
      </c>
      <c r="ABU6" s="19">
        <v>0.455529216284211</v>
      </c>
      <c r="ABV6" s="19">
        <v>0.64915327759210495</v>
      </c>
      <c r="ABW6" s="19">
        <v>0.62919439793947396</v>
      </c>
      <c r="ABX6" s="19">
        <v>0.48504927628157901</v>
      </c>
      <c r="ABY6" s="19">
        <v>0.51319784059999995</v>
      </c>
      <c r="ABZ6" s="19">
        <v>0.24043174988421101</v>
      </c>
      <c r="ACA6" s="19">
        <v>0.17317026205526301</v>
      </c>
      <c r="ACB6" s="19">
        <v>0.61779305454736899</v>
      </c>
      <c r="ACC6" s="19">
        <v>0.63987006265263202</v>
      </c>
      <c r="ACD6" s="19">
        <v>0.62872029367368398</v>
      </c>
      <c r="ACE6" s="19">
        <v>0.58467587446578995</v>
      </c>
      <c r="ACF6" s="19">
        <v>8.27647541342105E-2</v>
      </c>
      <c r="ACG6" s="19">
        <v>9.2516594284210496E-2</v>
      </c>
      <c r="ACH6" s="19">
        <v>2.6076213424394701</v>
      </c>
      <c r="ACI6" s="19">
        <v>2.84922159315526</v>
      </c>
      <c r="ACJ6" s="19">
        <v>0.37075069512894698</v>
      </c>
      <c r="ACK6" s="19">
        <v>0.27079890157894698</v>
      </c>
      <c r="ACL6" s="19">
        <v>0.49176978150263201</v>
      </c>
      <c r="ACM6" s="19">
        <v>0.37138076866578901</v>
      </c>
      <c r="ACN6" s="19">
        <v>0.53592612359473701</v>
      </c>
      <c r="ACO6" s="19">
        <v>0.38960530126579002</v>
      </c>
      <c r="ACP6" s="19">
        <v>0.42553479646579001</v>
      </c>
      <c r="ACQ6" s="19">
        <v>0.29253952298684199</v>
      </c>
      <c r="ACR6" s="19">
        <v>-0.65177871302631596</v>
      </c>
      <c r="ACS6" s="19">
        <v>-0.676655298473684</v>
      </c>
      <c r="ACT6" s="19">
        <v>0.49176978150263201</v>
      </c>
      <c r="ACU6" s="19">
        <v>0.37138076866578901</v>
      </c>
      <c r="ACV6" s="17">
        <v>5.04</v>
      </c>
      <c r="ACW6" s="18">
        <v>1.02</v>
      </c>
      <c r="ACX6" s="17">
        <v>79.099999999999994</v>
      </c>
      <c r="ACY6" s="17">
        <v>27.4</v>
      </c>
      <c r="ACZ6" s="17">
        <v>4.7</v>
      </c>
      <c r="ADA6" s="17">
        <v>11.9</v>
      </c>
    </row>
    <row r="7" spans="1:781" x14ac:dyDescent="0.25">
      <c r="A7" s="19">
        <v>6</v>
      </c>
      <c r="B7" s="19">
        <v>2</v>
      </c>
      <c r="C7" s="19" t="s">
        <v>9</v>
      </c>
      <c r="D7" s="19">
        <v>100</v>
      </c>
      <c r="E7" s="19">
        <v>3</v>
      </c>
      <c r="F7" s="19">
        <v>1</v>
      </c>
      <c r="G7" s="23">
        <v>-9999</v>
      </c>
      <c r="H7" s="23">
        <v>-9999</v>
      </c>
      <c r="I7" s="23">
        <v>-9999</v>
      </c>
      <c r="J7" s="23">
        <v>-9999</v>
      </c>
      <c r="K7" s="23">
        <v>-9999</v>
      </c>
      <c r="L7" s="19">
        <v>0</v>
      </c>
      <c r="M7" s="19">
        <f t="shared" si="16"/>
        <v>0</v>
      </c>
      <c r="N7" s="19">
        <v>55.120000000000005</v>
      </c>
      <c r="O7" s="19">
        <v>26.72</v>
      </c>
      <c r="P7" s="19">
        <v>18.160000000000004</v>
      </c>
      <c r="Q7" s="19">
        <v>51.12</v>
      </c>
      <c r="R7" s="19">
        <v>20.72</v>
      </c>
      <c r="S7" s="19">
        <v>28.16</v>
      </c>
      <c r="T7" s="19">
        <f t="shared" si="17"/>
        <v>1.5506607929515415</v>
      </c>
      <c r="U7" s="19">
        <v>57.11999999999999</v>
      </c>
      <c r="V7" s="19">
        <v>22.72</v>
      </c>
      <c r="W7" s="19">
        <v>20.160000000000004</v>
      </c>
      <c r="X7" s="19">
        <v>57.11999999999999</v>
      </c>
      <c r="Y7" s="19">
        <v>16.72</v>
      </c>
      <c r="Z7" s="19">
        <v>26.160000000000004</v>
      </c>
      <c r="AA7" s="19" t="s">
        <v>45</v>
      </c>
      <c r="AB7" s="19">
        <v>8.8000000000000007</v>
      </c>
      <c r="AC7" s="19">
        <v>7.2</v>
      </c>
      <c r="AD7" s="19">
        <v>0.95</v>
      </c>
      <c r="AE7" s="19" t="s">
        <v>40</v>
      </c>
      <c r="AF7" s="19">
        <v>2</v>
      </c>
      <c r="AG7" s="19">
        <v>1.1000000000000001</v>
      </c>
      <c r="AH7" s="19">
        <v>7.6</v>
      </c>
      <c r="AI7" s="19">
        <v>14</v>
      </c>
      <c r="AJ7" s="19">
        <v>363</v>
      </c>
      <c r="AK7" s="19">
        <v>57</v>
      </c>
      <c r="AL7" s="19">
        <v>0.67</v>
      </c>
      <c r="AM7" s="19">
        <v>11.5</v>
      </c>
      <c r="AN7" s="19">
        <v>7.1</v>
      </c>
      <c r="AO7" s="19">
        <v>1.26</v>
      </c>
      <c r="AP7" s="19">
        <v>5691</v>
      </c>
      <c r="AQ7" s="19">
        <v>215</v>
      </c>
      <c r="AR7" s="19">
        <v>364</v>
      </c>
      <c r="AS7" s="19">
        <v>32.799999999999997</v>
      </c>
      <c r="AT7" s="19">
        <v>0</v>
      </c>
      <c r="AU7" s="19">
        <v>3</v>
      </c>
      <c r="AV7" s="19">
        <v>87</v>
      </c>
      <c r="AW7" s="19">
        <v>5</v>
      </c>
      <c r="AX7" s="19">
        <v>5</v>
      </c>
      <c r="AY7" s="19">
        <v>66</v>
      </c>
      <c r="AZ7" s="19">
        <v>4.0501737947710446</v>
      </c>
      <c r="BA7" s="19">
        <v>1.6997736987679157</v>
      </c>
      <c r="BB7" s="19">
        <v>4.130369480324422</v>
      </c>
      <c r="BC7" s="19">
        <v>13.983747943566479</v>
      </c>
      <c r="BD7" s="19">
        <v>17.733598409542743</v>
      </c>
      <c r="BE7" s="19">
        <v>19.396809571286141</v>
      </c>
      <c r="BF7" s="19">
        <v>22.709223422970595</v>
      </c>
      <c r="BG7" s="17">
        <f t="shared" si="18"/>
        <v>22.999789974155842</v>
      </c>
      <c r="BH7" s="17">
        <f t="shared" si="19"/>
        <v>39.521267895453533</v>
      </c>
      <c r="BI7" s="17">
        <f t="shared" si="20"/>
        <v>95.456259669719458</v>
      </c>
      <c r="BJ7" s="17">
        <f t="shared" si="21"/>
        <v>166.39065330789043</v>
      </c>
      <c r="BK7" s="17">
        <f t="shared" si="22"/>
        <v>243.977891593035</v>
      </c>
      <c r="BL7" s="19">
        <f t="shared" si="0"/>
        <v>55.934991774265917</v>
      </c>
      <c r="BM7" s="19">
        <f t="shared" si="1"/>
        <v>70.934393638170974</v>
      </c>
      <c r="BN7" s="19">
        <f t="shared" si="2"/>
        <v>77.587238285144565</v>
      </c>
      <c r="BO7" s="19">
        <f t="shared" si="23"/>
        <v>204.45662369758145</v>
      </c>
      <c r="BP7" s="19">
        <v>1.7329101808473122</v>
      </c>
      <c r="BQ7" s="19">
        <v>0.80462660296706068</v>
      </c>
      <c r="BR7" s="19">
        <v>0.39551416841894466</v>
      </c>
      <c r="BS7" s="19">
        <v>6.9794107383219492E-2</v>
      </c>
      <c r="BT7" s="19">
        <v>9.9403578528827044E-2</v>
      </c>
      <c r="BU7" s="19">
        <v>0.32402791625124627</v>
      </c>
      <c r="BV7" s="19">
        <v>3.5184719778838906E-2</v>
      </c>
      <c r="BW7" s="17">
        <f t="shared" si="24"/>
        <v>10.150147135257491</v>
      </c>
      <c r="BX7" s="17">
        <f t="shared" si="25"/>
        <v>11.732203808933269</v>
      </c>
      <c r="BY7" s="17">
        <f t="shared" si="26"/>
        <v>12.011380238466147</v>
      </c>
      <c r="BZ7" s="17">
        <f t="shared" si="27"/>
        <v>13.70510621758644</v>
      </c>
      <c r="CA7" s="19">
        <f t="shared" si="28"/>
        <v>0.27917642953287797</v>
      </c>
      <c r="CB7" s="19">
        <f t="shared" si="29"/>
        <v>0.39761431411530818</v>
      </c>
      <c r="CC7" s="19">
        <f t="shared" si="30"/>
        <v>1.2961116650049851</v>
      </c>
      <c r="CD7" s="19">
        <f t="shared" ref="CD7:CE7" si="80">SUM(CA7:CC7)</f>
        <v>1.9729024086531712</v>
      </c>
      <c r="CE7" s="19">
        <f t="shared" si="80"/>
        <v>3.6666283877734642</v>
      </c>
      <c r="CF7" s="19">
        <v>3.2051605100035281</v>
      </c>
      <c r="CG7" s="19">
        <v>1.4887089473419506</v>
      </c>
      <c r="CH7" s="19">
        <v>0.94965330117576119</v>
      </c>
      <c r="CI7" s="19">
        <v>0.29139871382636662</v>
      </c>
      <c r="CJ7" s="19">
        <v>0.15406023258125437</v>
      </c>
      <c r="CK7" s="19">
        <v>0.55218386230225847</v>
      </c>
      <c r="CL7" s="19">
        <v>0.70242336059404953</v>
      </c>
      <c r="CM7" s="17">
        <f t="shared" si="32"/>
        <v>18.775477829381913</v>
      </c>
      <c r="CN7" s="17">
        <f t="shared" si="33"/>
        <v>22.574091034084958</v>
      </c>
      <c r="CO7" s="17">
        <f t="shared" si="34"/>
        <v>23.739685889390426</v>
      </c>
      <c r="CP7" s="17">
        <f t="shared" si="35"/>
        <v>24.355926819715442</v>
      </c>
      <c r="CQ7" s="17">
        <f t="shared" si="36"/>
        <v>26.564662268924476</v>
      </c>
      <c r="CR7" s="19">
        <f t="shared" si="37"/>
        <v>1.1655948553054665</v>
      </c>
      <c r="CS7" s="19">
        <f t="shared" si="38"/>
        <v>0.61624093032501748</v>
      </c>
      <c r="CT7" s="19">
        <f t="shared" si="39"/>
        <v>2.2087354492090339</v>
      </c>
      <c r="CU7" s="19">
        <f t="shared" si="40"/>
        <v>3.9905712348395177</v>
      </c>
      <c r="CV7" s="25">
        <v>-9999</v>
      </c>
      <c r="CW7" s="23">
        <v>-9999</v>
      </c>
      <c r="CX7" s="25">
        <v>-9999</v>
      </c>
      <c r="CY7" s="23">
        <v>-9999</v>
      </c>
      <c r="CZ7" s="25">
        <v>-9999</v>
      </c>
      <c r="DA7" s="23">
        <v>-9999</v>
      </c>
      <c r="DB7" s="23">
        <v>-9999</v>
      </c>
      <c r="DC7" s="23">
        <v>-9999</v>
      </c>
      <c r="DD7" s="23">
        <v>-9999</v>
      </c>
      <c r="DE7" s="23">
        <v>-9999</v>
      </c>
      <c r="DF7" s="23">
        <v>-9999</v>
      </c>
      <c r="DG7" s="23">
        <v>-9999</v>
      </c>
      <c r="DH7" s="23">
        <v>-9999</v>
      </c>
      <c r="DI7" s="23">
        <v>-9999</v>
      </c>
      <c r="DJ7" s="23">
        <v>-9999</v>
      </c>
      <c r="DK7" s="23">
        <v>-9999</v>
      </c>
      <c r="DL7" s="23">
        <v>-9999</v>
      </c>
      <c r="DM7" s="23">
        <v>-9999</v>
      </c>
      <c r="DN7" s="23">
        <v>-9999</v>
      </c>
      <c r="DO7" s="23">
        <v>-9999</v>
      </c>
      <c r="DP7" s="23">
        <v>-9999</v>
      </c>
      <c r="DQ7" s="23">
        <v>-9999</v>
      </c>
      <c r="DR7" s="23">
        <v>-9999</v>
      </c>
      <c r="DS7" s="25">
        <v>-9999</v>
      </c>
      <c r="DT7" s="25">
        <v>-9999</v>
      </c>
      <c r="DU7" s="25">
        <v>-9999</v>
      </c>
      <c r="DV7" s="25">
        <v>-9999</v>
      </c>
      <c r="DW7" s="25">
        <v>-9999</v>
      </c>
      <c r="DX7" s="25">
        <v>-9999</v>
      </c>
      <c r="DY7" s="25">
        <v>-9999</v>
      </c>
      <c r="DZ7" s="25">
        <v>-9999</v>
      </c>
      <c r="EA7" s="25">
        <v>-9999</v>
      </c>
      <c r="EB7" s="23">
        <v>-9999</v>
      </c>
      <c r="EC7" s="23">
        <v>-9999</v>
      </c>
      <c r="ED7" s="23">
        <v>-9999</v>
      </c>
      <c r="EE7" s="23">
        <v>-9999</v>
      </c>
      <c r="EF7" s="23">
        <v>-9999</v>
      </c>
      <c r="EG7" s="23">
        <v>-9999</v>
      </c>
      <c r="EH7" s="23">
        <v>-9999</v>
      </c>
      <c r="EI7" s="23">
        <v>-9999</v>
      </c>
      <c r="EJ7" s="23">
        <v>-9999</v>
      </c>
      <c r="EK7" s="23">
        <v>-9999</v>
      </c>
      <c r="EL7" s="23">
        <v>-9999</v>
      </c>
      <c r="EM7" s="23">
        <v>-9999</v>
      </c>
      <c r="EN7" s="23">
        <v>-9999</v>
      </c>
      <c r="EO7" s="23">
        <v>-9999</v>
      </c>
      <c r="EP7" s="23">
        <v>-9999</v>
      </c>
      <c r="EQ7" s="23">
        <v>-9999</v>
      </c>
      <c r="ER7" s="23">
        <v>-9999</v>
      </c>
      <c r="ES7" s="23">
        <v>-9999</v>
      </c>
      <c r="ET7" s="23">
        <v>-9999</v>
      </c>
      <c r="EU7" s="23">
        <v>-9999</v>
      </c>
      <c r="EV7" s="23">
        <v>-9999</v>
      </c>
      <c r="EW7" s="23">
        <v>-9999</v>
      </c>
      <c r="EX7" s="23">
        <v>-9999</v>
      </c>
      <c r="EY7" s="23">
        <v>-9999</v>
      </c>
      <c r="EZ7" s="23">
        <v>-9999</v>
      </c>
      <c r="FA7" s="23">
        <v>-9999</v>
      </c>
      <c r="FB7" s="23">
        <v>-9999</v>
      </c>
      <c r="FC7" s="23">
        <v>-9999</v>
      </c>
      <c r="FD7" s="23">
        <v>-9999</v>
      </c>
      <c r="FE7" s="23">
        <v>-9999</v>
      </c>
      <c r="FF7" s="23">
        <v>-9999</v>
      </c>
      <c r="FG7" s="23">
        <v>-9999</v>
      </c>
      <c r="FH7" s="21">
        <v>262</v>
      </c>
      <c r="FI7" s="21">
        <v>67.5</v>
      </c>
      <c r="FJ7" s="18">
        <f t="shared" si="41"/>
        <v>194.5</v>
      </c>
      <c r="FK7" s="19">
        <v>13</v>
      </c>
      <c r="FL7" s="19">
        <v>338.2</v>
      </c>
      <c r="FM7" s="18">
        <v>31.5</v>
      </c>
      <c r="FN7" s="18">
        <f t="shared" si="42"/>
        <v>306.7</v>
      </c>
      <c r="FO7" s="19">
        <v>104</v>
      </c>
      <c r="FP7" s="19">
        <v>143.30000000000001</v>
      </c>
      <c r="FQ7" s="19">
        <v>31.5</v>
      </c>
      <c r="FR7" s="19">
        <f t="shared" si="43"/>
        <v>111.80000000000001</v>
      </c>
      <c r="FS7" s="19">
        <v>197.3</v>
      </c>
      <c r="FT7" s="19">
        <v>15.6</v>
      </c>
      <c r="FU7" s="19">
        <f t="shared" si="44"/>
        <v>181.70000000000002</v>
      </c>
      <c r="FV7" s="19">
        <v>84.65</v>
      </c>
      <c r="FW7" s="19">
        <v>110.92</v>
      </c>
      <c r="FX7" s="18">
        <f t="shared" si="45"/>
        <v>1087.4509803921569</v>
      </c>
      <c r="FY7" s="18">
        <f t="shared" si="46"/>
        <v>970.93837535013995</v>
      </c>
      <c r="FZ7" s="23">
        <f t="shared" si="4"/>
        <v>1906.8627450980391</v>
      </c>
      <c r="GA7" s="18">
        <f t="shared" si="5"/>
        <v>3006.8627450980393</v>
      </c>
      <c r="GB7" s="18">
        <f t="shared" si="6"/>
        <v>1096.0784313725489</v>
      </c>
      <c r="GC7" s="18">
        <f t="shared" si="7"/>
        <v>1781.372549019608</v>
      </c>
      <c r="GD7" s="18">
        <f t="shared" si="47"/>
        <v>7791.176470588236</v>
      </c>
      <c r="GE7" s="18">
        <f t="shared" si="48"/>
        <v>829.9019607843137</v>
      </c>
      <c r="GF7" s="19">
        <v>1.67</v>
      </c>
      <c r="GG7" s="19">
        <f t="shared" si="8"/>
        <v>31.844607843137254</v>
      </c>
      <c r="GH7" s="19">
        <v>0.38</v>
      </c>
      <c r="GI7" s="19">
        <f t="shared" si="9"/>
        <v>11.426078431372549</v>
      </c>
      <c r="GJ7" s="19">
        <v>0.78</v>
      </c>
      <c r="GK7" s="19">
        <f t="shared" si="10"/>
        <v>8.5494117647058818</v>
      </c>
      <c r="GL7" s="19">
        <v>2.8</v>
      </c>
      <c r="GM7" s="19">
        <f t="shared" si="11"/>
        <v>23.237254901960782</v>
      </c>
      <c r="GN7" s="18">
        <f t="shared" si="49"/>
        <v>75.057352941176461</v>
      </c>
      <c r="GO7" s="18">
        <f t="shared" si="50"/>
        <v>67.015493697478973</v>
      </c>
      <c r="GP7" s="25">
        <v>-9999</v>
      </c>
      <c r="GQ7" s="25">
        <v>-9999</v>
      </c>
      <c r="GR7" s="25">
        <v>-9999</v>
      </c>
      <c r="GS7" s="25">
        <v>-9999</v>
      </c>
      <c r="GT7" s="19">
        <v>19.2</v>
      </c>
      <c r="GU7" s="18">
        <v>3.63</v>
      </c>
      <c r="GV7" s="18">
        <f t="shared" si="51"/>
        <v>3.12</v>
      </c>
      <c r="GW7" s="19">
        <f t="shared" si="52"/>
        <v>2338.5945240182928</v>
      </c>
      <c r="GX7" s="19">
        <v>1.1399999999999999</v>
      </c>
      <c r="GY7" s="19">
        <f t="shared" si="53"/>
        <v>0.36538461538461536</v>
      </c>
      <c r="GZ7" s="19">
        <f t="shared" si="54"/>
        <v>854.48646069899155</v>
      </c>
      <c r="HA7" s="19">
        <f t="shared" si="55"/>
        <v>957.02483598287063</v>
      </c>
      <c r="HB7" s="19">
        <v>1.48</v>
      </c>
      <c r="HC7" s="19">
        <f t="shared" si="12"/>
        <v>0.47435897435897434</v>
      </c>
      <c r="HD7" s="19">
        <f t="shared" si="13"/>
        <v>1109.3332998548312</v>
      </c>
      <c r="HE7" s="19">
        <f t="shared" si="56"/>
        <v>1242.4532958374111</v>
      </c>
      <c r="HF7" s="23">
        <v>-9999</v>
      </c>
      <c r="HG7" s="19">
        <v>2731.6125000000002</v>
      </c>
      <c r="HH7" s="19">
        <f t="shared" si="14"/>
        <v>998.08918269230765</v>
      </c>
      <c r="HI7" s="19">
        <v>2.7</v>
      </c>
      <c r="HJ7" s="19">
        <v>3.85</v>
      </c>
      <c r="HK7" s="17">
        <f t="shared" si="15"/>
        <v>47.834451889740329</v>
      </c>
      <c r="HL7" s="23">
        <v>-9999</v>
      </c>
      <c r="HM7" s="23">
        <v>-9999</v>
      </c>
      <c r="HN7" s="19">
        <v>27.519467084639494</v>
      </c>
      <c r="HO7" s="19">
        <v>14.800031347962362</v>
      </c>
      <c r="HP7" s="19">
        <v>0.22466225245098001</v>
      </c>
      <c r="HQ7" s="19">
        <v>0.18977582231250001</v>
      </c>
      <c r="HR7" s="19">
        <v>0.16135059084259301</v>
      </c>
      <c r="HS7" s="19">
        <v>0.106786906519608</v>
      </c>
      <c r="HT7" s="19">
        <v>4.7782885235294101E-2</v>
      </c>
      <c r="HU7" s="19">
        <v>0.28425732097222201</v>
      </c>
      <c r="HV7" s="19">
        <v>0.33691022895098</v>
      </c>
      <c r="HW7" s="19">
        <v>9.8956333241071406E-2</v>
      </c>
      <c r="HX7" s="19">
        <v>0.58113328567647105</v>
      </c>
      <c r="HY7" s="19">
        <v>0.60841672863888896</v>
      </c>
      <c r="HZ7" s="19">
        <v>0.53205294179629603</v>
      </c>
      <c r="IA7" s="19">
        <v>0.38304943361607102</v>
      </c>
      <c r="IB7" s="19">
        <v>0.211732797029412</v>
      </c>
      <c r="IC7" s="19">
        <v>0.105381567529412</v>
      </c>
      <c r="ID7" s="19">
        <v>0.87961377972222199</v>
      </c>
      <c r="IE7" s="19">
        <v>0.27756467104608301</v>
      </c>
      <c r="IF7" s="19">
        <v>0.24728874489140301</v>
      </c>
      <c r="IG7" s="19">
        <v>0.25106588616363601</v>
      </c>
      <c r="IH7" s="19">
        <v>0.21852622977880201</v>
      </c>
      <c r="II7" s="19">
        <v>3.1625829594470002E-2</v>
      </c>
      <c r="IJ7" s="19">
        <v>0.31743779774999997</v>
      </c>
      <c r="IK7" s="19">
        <v>0.34435641505530001</v>
      </c>
      <c r="IL7" s="19">
        <v>7.9080002633484206E-2</v>
      </c>
      <c r="IM7" s="19">
        <v>0.77145929613824904</v>
      </c>
      <c r="IN7" s="19">
        <v>0.23286698045000001</v>
      </c>
      <c r="IO7" s="19">
        <v>0.21234981040909101</v>
      </c>
      <c r="IP7" s="19">
        <v>0.13538398099095</v>
      </c>
      <c r="IQ7" s="19">
        <v>0.102672569534562</v>
      </c>
      <c r="IR7" s="19">
        <v>7.5779327400921595E-2</v>
      </c>
      <c r="IS7" s="19">
        <v>0.35095508972272699</v>
      </c>
      <c r="IT7" s="19">
        <v>37.837859683035703</v>
      </c>
      <c r="IU7" s="19">
        <v>63.308956772321402</v>
      </c>
      <c r="IV7" s="19">
        <v>77</v>
      </c>
      <c r="IW7" s="19">
        <f t="shared" si="57"/>
        <v>13.691043227678598</v>
      </c>
      <c r="IX7" s="19">
        <v>0.23722634512121199</v>
      </c>
      <c r="IY7" s="19">
        <v>0.33778911572727299</v>
      </c>
      <c r="IZ7" s="19">
        <v>0.203964131090909</v>
      </c>
      <c r="JA7" s="19">
        <v>0.30341063699999998</v>
      </c>
      <c r="JB7" s="19">
        <v>0.69710265927272697</v>
      </c>
      <c r="JC7" s="19">
        <v>0.47429808293939402</v>
      </c>
      <c r="JD7" s="19">
        <v>0.27109771184848502</v>
      </c>
      <c r="JE7" s="19">
        <v>0.65810451457575803</v>
      </c>
      <c r="JF7" s="19">
        <v>0.44406617190909098</v>
      </c>
      <c r="JG7" s="19">
        <v>0.232795299969697</v>
      </c>
      <c r="JH7" s="19">
        <v>0.325340136090909</v>
      </c>
      <c r="JI7" s="19">
        <v>0.22459492878787901</v>
      </c>
      <c r="JJ7" s="19">
        <v>0.41630736123939399</v>
      </c>
      <c r="JK7" s="19">
        <v>0.39185051198787901</v>
      </c>
      <c r="JL7" s="19">
        <v>0.24179021129393899</v>
      </c>
      <c r="JM7" s="19">
        <v>0.21920565884545501</v>
      </c>
      <c r="JN7" s="19">
        <v>0.33830032521515202</v>
      </c>
      <c r="JO7" s="19">
        <v>0.34629126223636397</v>
      </c>
      <c r="JP7" s="19">
        <v>0.154351165718182</v>
      </c>
      <c r="JQ7" s="19">
        <v>0.16814597503333301</v>
      </c>
      <c r="JR7" s="19">
        <v>0.1941289588</v>
      </c>
      <c r="JS7" s="19">
        <v>0.189312023675758</v>
      </c>
      <c r="JT7" s="19">
        <v>0.49087594146666702</v>
      </c>
      <c r="JU7" s="19">
        <v>0.54595933259697005</v>
      </c>
      <c r="JV7" s="19">
        <v>0.47717163379393901</v>
      </c>
      <c r="JW7" s="19">
        <v>0.49072598711818199</v>
      </c>
      <c r="JX7" s="19">
        <v>9.37247975878788E-2</v>
      </c>
      <c r="JY7" s="19">
        <v>0.19596898395454501</v>
      </c>
      <c r="JZ7" s="19">
        <v>1.42958178531515</v>
      </c>
      <c r="KA7" s="19">
        <v>1.3040953301757601</v>
      </c>
      <c r="KB7" s="19">
        <v>0.57546453937878805</v>
      </c>
      <c r="KC7" s="19">
        <v>0.54548444470909097</v>
      </c>
      <c r="KD7" s="19">
        <v>0.64424769676363702</v>
      </c>
      <c r="KE7" s="19">
        <v>0.61549541671818198</v>
      </c>
      <c r="KF7" s="19">
        <v>0.55321726657272696</v>
      </c>
      <c r="KG7" s="19">
        <v>0.561022514572727</v>
      </c>
      <c r="KH7" s="19">
        <v>0.46666233875151503</v>
      </c>
      <c r="KI7" s="19">
        <v>0.480273560051515</v>
      </c>
      <c r="KJ7" s="19">
        <v>-0.26677208796969698</v>
      </c>
      <c r="KK7" s="19">
        <v>-0.28646294245454601</v>
      </c>
      <c r="KL7" s="19">
        <v>0.64424769676363702</v>
      </c>
      <c r="KM7" s="19">
        <v>0.61549541671818198</v>
      </c>
      <c r="KN7" s="19">
        <v>0.23409418307317101</v>
      </c>
      <c r="KO7" s="19">
        <v>0.27688651075609699</v>
      </c>
      <c r="KP7" s="19">
        <v>0.202724495414634</v>
      </c>
      <c r="KQ7" s="19">
        <v>0.26008937265853599</v>
      </c>
      <c r="KR7" s="19">
        <v>0.56162153787804903</v>
      </c>
      <c r="KS7" s="19">
        <v>0.45470860075609798</v>
      </c>
      <c r="KT7" s="19">
        <v>0.25097012880487801</v>
      </c>
      <c r="KU7" s="19">
        <v>0.58906333678048794</v>
      </c>
      <c r="KV7" s="19">
        <v>0.467267712</v>
      </c>
      <c r="KW7" s="19">
        <v>0.21960346843902401</v>
      </c>
      <c r="KX7" s="19">
        <v>0.25625467604877999</v>
      </c>
      <c r="KY7" s="19">
        <v>0.20099890931707301</v>
      </c>
      <c r="KZ7" s="19">
        <v>38.249024390243903</v>
      </c>
      <c r="LA7" s="19">
        <v>37.1653658536585</v>
      </c>
      <c r="LB7" s="19">
        <v>11.0460975609756</v>
      </c>
      <c r="LC7" s="19">
        <v>36.673170731707302</v>
      </c>
      <c r="LD7" s="19">
        <v>34.738780487804902</v>
      </c>
      <c r="LE7" s="19">
        <v>39.83</v>
      </c>
      <c r="LF7" s="19">
        <v>39.851219512195101</v>
      </c>
      <c r="LG7" s="19">
        <v>-8.0427009414634196E-2</v>
      </c>
      <c r="LH7" s="19">
        <v>-0.118522449268293</v>
      </c>
      <c r="LI7" s="19">
        <v>52.662926829268301</v>
      </c>
      <c r="LJ7" s="19">
        <v>1740.74592682927</v>
      </c>
      <c r="LK7" s="19">
        <v>83</v>
      </c>
      <c r="LL7" s="19">
        <f t="shared" si="58"/>
        <v>30.337073170731699</v>
      </c>
      <c r="LM7" s="23">
        <v>-9999</v>
      </c>
      <c r="LN7" s="19">
        <v>0.40209866677561001</v>
      </c>
      <c r="LO7" s="19">
        <v>0.36455713716341498</v>
      </c>
      <c r="LP7" s="19">
        <v>0.30114883867804898</v>
      </c>
      <c r="LQ7" s="19">
        <v>0.27211033778048799</v>
      </c>
      <c r="LR7" s="19">
        <v>0.39355444136829298</v>
      </c>
      <c r="LS7" s="19">
        <v>0.33781058063170699</v>
      </c>
      <c r="LT7" s="19">
        <v>0.29181332470731702</v>
      </c>
      <c r="LU7" s="19">
        <v>0.24333258009756101</v>
      </c>
      <c r="LV7" s="19">
        <v>0.115040993182927</v>
      </c>
      <c r="LW7" s="19">
        <v>0.103213047360976</v>
      </c>
      <c r="LX7" s="19">
        <v>0.490866270326829</v>
      </c>
      <c r="LY7" s="19">
        <v>0.467257661304878</v>
      </c>
      <c r="LZ7" s="19">
        <v>0.45652132246097599</v>
      </c>
      <c r="MA7" s="19">
        <v>0.40919076401219501</v>
      </c>
      <c r="MB7" s="19">
        <v>0.110504320619512</v>
      </c>
      <c r="MC7" s="19">
        <v>0.12371940912195099</v>
      </c>
      <c r="MD7" s="19">
        <v>1.35003206479024</v>
      </c>
      <c r="ME7" s="19">
        <v>1.1650320781243899</v>
      </c>
      <c r="MF7" s="19">
        <v>0.29206675180487801</v>
      </c>
      <c r="MG7" s="19">
        <v>0.29374735000487801</v>
      </c>
      <c r="MH7" s="19">
        <v>0.36460723984634202</v>
      </c>
      <c r="MI7" s="19">
        <v>0.35223036929024398</v>
      </c>
      <c r="MJ7" s="19">
        <v>0.35855883297804902</v>
      </c>
      <c r="MK7" s="19">
        <v>0.33149538883902402</v>
      </c>
      <c r="ML7" s="19">
        <v>0.28524336112195098</v>
      </c>
      <c r="MM7" s="19">
        <v>0.270295241626829</v>
      </c>
      <c r="MN7" s="19">
        <v>-0.45137963331707298</v>
      </c>
      <c r="MO7" s="19">
        <v>-0.39021889460975601</v>
      </c>
      <c r="MP7" s="19">
        <v>0.36460723984634202</v>
      </c>
      <c r="MQ7" s="19">
        <v>0.35223036929024398</v>
      </c>
      <c r="MR7" s="23">
        <v>-9999</v>
      </c>
      <c r="MS7" s="19">
        <v>0.17725972300000001</v>
      </c>
      <c r="MT7" s="19">
        <v>0.19200126100000001</v>
      </c>
      <c r="MU7" s="19">
        <v>0.14887546099999999</v>
      </c>
      <c r="MV7" s="19">
        <v>0.19213787199999999</v>
      </c>
      <c r="MW7" s="19">
        <v>0.47614588899999999</v>
      </c>
      <c r="MX7" s="19">
        <v>0.32696947500000001</v>
      </c>
      <c r="MY7" s="19">
        <v>0.181276626</v>
      </c>
      <c r="MZ7" s="19">
        <v>0.46408136999999999</v>
      </c>
      <c r="NA7" s="19">
        <v>0.34932473000000003</v>
      </c>
      <c r="NB7" s="19">
        <v>0.16226954599999999</v>
      </c>
      <c r="NC7" s="19">
        <v>0.17379256900000001</v>
      </c>
      <c r="ND7" s="19">
        <v>0.15209572199999999</v>
      </c>
      <c r="NE7" s="19">
        <v>32.840952379999997</v>
      </c>
      <c r="NF7" s="19">
        <v>35.678333330000001</v>
      </c>
      <c r="NG7" s="19">
        <v>12.123333329999999</v>
      </c>
      <c r="NH7" s="19">
        <v>31.660952380000001</v>
      </c>
      <c r="NI7" s="19">
        <v>31.285</v>
      </c>
      <c r="NJ7" s="19">
        <v>35.660952379999998</v>
      </c>
      <c r="NK7" s="19">
        <v>35.572380950000003</v>
      </c>
      <c r="NL7" s="19">
        <v>-0.101137516</v>
      </c>
      <c r="NM7" s="19">
        <v>-9.8540731000000006E-2</v>
      </c>
      <c r="NN7" s="19">
        <v>61.378809519999997</v>
      </c>
      <c r="NO7" s="19">
        <v>1938.6011189999999</v>
      </c>
      <c r="NP7" s="19">
        <v>99.9</v>
      </c>
      <c r="NQ7" s="19">
        <f t="shared" si="59"/>
        <v>38.521190480000008</v>
      </c>
      <c r="NR7" s="23">
        <v>-9999</v>
      </c>
      <c r="NS7" s="19">
        <v>0.43742850300000002</v>
      </c>
      <c r="NT7" s="19">
        <v>0.42160561299999999</v>
      </c>
      <c r="NU7" s="19">
        <v>0.31652295800000002</v>
      </c>
      <c r="NV7" s="19">
        <v>0.25904741399999998</v>
      </c>
      <c r="NW7" s="19">
        <v>0.45436123499999997</v>
      </c>
      <c r="NX7" s="19">
        <v>0.42249857400000002</v>
      </c>
      <c r="NY7" s="19">
        <v>0.33546862799999999</v>
      </c>
      <c r="NZ7" s="19">
        <v>0.26014075199999998</v>
      </c>
      <c r="OA7" s="19">
        <v>0.140568463</v>
      </c>
      <c r="OB7" s="19">
        <v>0.18338032400000001</v>
      </c>
      <c r="OC7" s="19">
        <v>0.50560001799999998</v>
      </c>
      <c r="OD7" s="19">
        <v>0.52039626500000002</v>
      </c>
      <c r="OE7" s="19">
        <v>0.48098085699999998</v>
      </c>
      <c r="OF7" s="19">
        <v>0.45420481200000001</v>
      </c>
      <c r="OG7" s="19">
        <v>8.7529442999999998E-2</v>
      </c>
      <c r="OH7" s="19">
        <v>0.12667183200000001</v>
      </c>
      <c r="OI7" s="19">
        <v>1.5625370139999999</v>
      </c>
      <c r="OJ7" s="19">
        <v>1.4872877149999999</v>
      </c>
      <c r="OK7" s="19">
        <v>0.308775301</v>
      </c>
      <c r="OL7" s="19">
        <v>0.426527343</v>
      </c>
      <c r="OM7" s="19">
        <v>0.39334429900000001</v>
      </c>
      <c r="ON7" s="19">
        <v>0.51057709900000003</v>
      </c>
      <c r="OO7" s="19">
        <v>0.40362412199999997</v>
      </c>
      <c r="OP7" s="19">
        <v>0.51046079499999997</v>
      </c>
      <c r="OQ7" s="19">
        <v>0.32051195999999998</v>
      </c>
      <c r="OR7" s="19">
        <v>0.426349751</v>
      </c>
      <c r="OS7" s="19">
        <v>-0.50188248199999996</v>
      </c>
      <c r="OT7" s="19">
        <v>-0.41136370999999999</v>
      </c>
      <c r="OU7" s="19">
        <v>0.39334429900000001</v>
      </c>
      <c r="OV7" s="19">
        <v>0.51057709900000003</v>
      </c>
      <c r="OW7" s="19">
        <v>0.137075887153846</v>
      </c>
      <c r="OX7" s="19">
        <v>0.12575284756410299</v>
      </c>
      <c r="OY7" s="19">
        <v>0.111045564</v>
      </c>
      <c r="OZ7" s="19">
        <v>0.134966437794872</v>
      </c>
      <c r="PA7" s="19">
        <v>0.344443574076923</v>
      </c>
      <c r="PB7" s="19">
        <v>0.24893628353846201</v>
      </c>
      <c r="PC7" s="19">
        <v>0.139337649692308</v>
      </c>
      <c r="PD7" s="19">
        <v>0.40759856097435898</v>
      </c>
      <c r="PE7" s="19">
        <v>0.309973290564103</v>
      </c>
      <c r="PF7" s="19">
        <v>0.12642174525641001</v>
      </c>
      <c r="PG7" s="19">
        <v>0.12003681782051299</v>
      </c>
      <c r="PH7" s="19">
        <v>0.116634324333333</v>
      </c>
      <c r="PI7" s="19">
        <v>33.89</v>
      </c>
      <c r="PJ7" s="19">
        <v>30.293333333333301</v>
      </c>
      <c r="PK7" s="19">
        <v>22.776666666666699</v>
      </c>
      <c r="PL7" s="19">
        <v>33.505128205128202</v>
      </c>
      <c r="PM7" s="19">
        <v>30.94</v>
      </c>
      <c r="PN7" s="19">
        <v>32.491282051282099</v>
      </c>
      <c r="PO7" s="19">
        <v>32.832564102564099</v>
      </c>
      <c r="PP7" s="19">
        <v>2.91280177692308E-2</v>
      </c>
      <c r="PQ7" s="19">
        <v>-4.2255161051282103E-2</v>
      </c>
      <c r="PR7" s="19">
        <v>68.685384615384606</v>
      </c>
      <c r="PS7" s="19">
        <v>67.967692307692303</v>
      </c>
      <c r="PT7" s="19">
        <v>2104.4609999999998</v>
      </c>
      <c r="PU7" s="19">
        <v>2088.1605897435902</v>
      </c>
      <c r="PV7" s="19">
        <v>120.7</v>
      </c>
      <c r="PW7" s="19">
        <f t="shared" si="60"/>
        <v>52.014615384615396</v>
      </c>
      <c r="PX7" s="19">
        <f t="shared" si="61"/>
        <v>52.7323076923077</v>
      </c>
      <c r="PY7" s="19">
        <f t="shared" si="62"/>
        <v>52.373461538461548</v>
      </c>
      <c r="PZ7" s="23">
        <v>-9999</v>
      </c>
      <c r="QA7" s="19">
        <v>0.48967225314615398</v>
      </c>
      <c r="QB7" s="19">
        <v>0.43021589517179498</v>
      </c>
      <c r="QC7" s="19">
        <v>0.37931148024359002</v>
      </c>
      <c r="QD7" s="19">
        <v>0.29382726860000002</v>
      </c>
      <c r="QE7" s="19">
        <v>0.54436172154615403</v>
      </c>
      <c r="QF7" s="19">
        <v>0.45888553715897401</v>
      </c>
      <c r="QG7" s="19">
        <f t="shared" si="63"/>
        <v>0.50162362935256399</v>
      </c>
      <c r="QH7" s="19">
        <v>0.44149276269999999</v>
      </c>
      <c r="QI7" s="19">
        <v>0.32593664868205102</v>
      </c>
      <c r="QJ7" s="19">
        <v>0.13568556795641001</v>
      </c>
      <c r="QK7" s="19">
        <v>0.15671462741282099</v>
      </c>
      <c r="QL7" s="19">
        <v>0.55429134605640995</v>
      </c>
      <c r="QM7" s="19">
        <v>0.50606969039230798</v>
      </c>
      <c r="QN7" s="19">
        <v>0.52577757261538505</v>
      </c>
      <c r="QO7" s="19">
        <v>0.42379912590256402</v>
      </c>
      <c r="QP7" s="19">
        <v>8.8974555992307705E-2</v>
      </c>
      <c r="QQ7" s="19">
        <v>9.7529094361538504E-2</v>
      </c>
      <c r="QR7" s="19">
        <v>1.9260769229564101</v>
      </c>
      <c r="QS7" s="19">
        <v>1.5565030998743601</v>
      </c>
      <c r="QT7" s="19">
        <v>0.24896759760256401</v>
      </c>
      <c r="QU7" s="19">
        <v>0.32866595902307699</v>
      </c>
      <c r="QV7" s="19">
        <v>0.33809415798974402</v>
      </c>
      <c r="QW7" s="19">
        <v>0.40436376586153799</v>
      </c>
      <c r="QX7" s="19">
        <v>0.36235441376410299</v>
      </c>
      <c r="QY7" s="19">
        <v>0.41770013934359002</v>
      </c>
      <c r="QZ7" s="19">
        <v>0.27655810117692298</v>
      </c>
      <c r="RA7" s="19">
        <v>0.344991213753846</v>
      </c>
      <c r="RB7" s="19">
        <v>-0.61205968553846202</v>
      </c>
      <c r="RC7" s="19">
        <v>-0.48815086202564101</v>
      </c>
      <c r="RD7" s="19">
        <v>0.33809415798974402</v>
      </c>
      <c r="RE7" s="19">
        <v>0.40436376586153799</v>
      </c>
      <c r="RF7" s="19">
        <v>0.107784158880952</v>
      </c>
      <c r="RG7" s="19">
        <v>0.101587301595238</v>
      </c>
      <c r="RH7" s="19">
        <v>8.7935073619047593E-2</v>
      </c>
      <c r="RI7" s="19">
        <v>0.10350224252381</v>
      </c>
      <c r="RJ7" s="19">
        <v>0.313999612047619</v>
      </c>
      <c r="RK7" s="19">
        <v>0.22270425545238101</v>
      </c>
      <c r="RL7" s="19">
        <v>0.10651566792857101</v>
      </c>
      <c r="RM7" s="19">
        <v>0.325253366690476</v>
      </c>
      <c r="RN7" s="19">
        <v>0.24424237992857101</v>
      </c>
      <c r="RO7" s="19">
        <v>9.5483479071428595E-2</v>
      </c>
      <c r="RP7" s="19">
        <v>8.9277236761904799E-2</v>
      </c>
      <c r="RQ7" s="19">
        <v>8.7118498357142804E-2</v>
      </c>
      <c r="RR7" s="19">
        <v>41.48</v>
      </c>
      <c r="RS7" s="19">
        <v>37.663571428571402</v>
      </c>
      <c r="RT7" s="19">
        <v>18.1888095238095</v>
      </c>
      <c r="RU7" s="19">
        <v>33.112142857142899</v>
      </c>
      <c r="RV7" s="19">
        <v>32.514761904761897</v>
      </c>
      <c r="RW7" s="19">
        <v>38.148095238095301</v>
      </c>
      <c r="RX7" s="19">
        <v>38.297857142857097</v>
      </c>
      <c r="RY7" s="19">
        <v>-0.128269416666667</v>
      </c>
      <c r="RZ7" s="19">
        <v>-0.133751714285714</v>
      </c>
      <c r="SA7" s="19">
        <v>78.519047619047598</v>
      </c>
      <c r="SB7" s="19">
        <v>78.073571428571398</v>
      </c>
      <c r="SC7" s="19">
        <v>2327.7256666666699</v>
      </c>
      <c r="SD7" s="19">
        <v>2317.5761190476201</v>
      </c>
      <c r="SE7" s="19">
        <v>142</v>
      </c>
      <c r="SF7" s="19">
        <f t="shared" si="64"/>
        <v>63.480952380952402</v>
      </c>
      <c r="SG7" s="19">
        <f t="shared" si="65"/>
        <v>63.926428571428602</v>
      </c>
      <c r="SH7" s="23">
        <v>-9999</v>
      </c>
      <c r="SI7" s="19">
        <v>0.50547457173809496</v>
      </c>
      <c r="SJ7" s="19">
        <v>0.49757396414285698</v>
      </c>
      <c r="SK7" s="19">
        <v>0.39245416590476201</v>
      </c>
      <c r="SL7" s="19">
        <v>0.36168381911904801</v>
      </c>
      <c r="SM7" s="19">
        <v>0.56809416961904702</v>
      </c>
      <c r="SN7" s="19">
        <v>0.50428314242857197</v>
      </c>
      <c r="SO7" s="19">
        <v>0.46452441950000001</v>
      </c>
      <c r="SP7" s="19">
        <v>0.369437803119048</v>
      </c>
      <c r="SQ7" s="19">
        <v>0.141359402809524</v>
      </c>
      <c r="SR7" s="19">
        <v>0.16650173861904799</v>
      </c>
      <c r="SS7" s="19">
        <v>0.57640251159523803</v>
      </c>
      <c r="ST7" s="19">
        <v>0.55572569847619002</v>
      </c>
      <c r="SU7" s="19">
        <v>0.54487810426190497</v>
      </c>
      <c r="SV7" s="19">
        <v>0.48231223454761901</v>
      </c>
      <c r="SW7" s="19">
        <v>0.100625444642857</v>
      </c>
      <c r="SX7" s="19">
        <v>8.1503074428571395E-2</v>
      </c>
      <c r="SY7" s="19">
        <v>2.0566273079047601</v>
      </c>
      <c r="SZ7" s="19">
        <v>2.0428720069761899</v>
      </c>
      <c r="TA7" s="19">
        <v>0.24765392161904801</v>
      </c>
      <c r="TB7" s="19">
        <v>0.32334144959523797</v>
      </c>
      <c r="TC7" s="19">
        <v>0.33983798064285697</v>
      </c>
      <c r="TD7" s="19">
        <v>0.40989262638095197</v>
      </c>
      <c r="TE7" s="19">
        <v>0.36660741678571401</v>
      </c>
      <c r="TF7" s="19">
        <v>0.41230272988095201</v>
      </c>
      <c r="TG7" s="19">
        <v>0.278292760333333</v>
      </c>
      <c r="TH7" s="19">
        <v>0.326099750071429</v>
      </c>
      <c r="TI7" s="19">
        <v>-0.633916474904762</v>
      </c>
      <c r="TJ7" s="19">
        <v>-0.53627288335714296</v>
      </c>
      <c r="TK7" s="19">
        <v>0.33983798064285697</v>
      </c>
      <c r="TL7" s="19">
        <v>0.40989262638095197</v>
      </c>
      <c r="TM7" s="19">
        <v>8.6381435833333298E-2</v>
      </c>
      <c r="TN7" s="19">
        <v>7.9883381904761894E-2</v>
      </c>
      <c r="TO7" s="19">
        <v>7.5772594666666707E-2</v>
      </c>
      <c r="TP7" s="19">
        <v>9.24910265238095E-2</v>
      </c>
      <c r="TQ7" s="19">
        <v>0.25449000583333298</v>
      </c>
      <c r="TR7" s="19">
        <v>0.1762803235</v>
      </c>
      <c r="TS7" s="19">
        <v>8.9885723238095294E-2</v>
      </c>
      <c r="TT7" s="19">
        <v>0.275493498</v>
      </c>
      <c r="TU7" s="19">
        <v>0.19405758121428601</v>
      </c>
      <c r="TV7" s="19">
        <v>7.1836318547619099E-2</v>
      </c>
      <c r="TW7" s="19">
        <v>7.4630458809523806E-2</v>
      </c>
      <c r="TX7" s="19">
        <v>7.1385969904761898E-2</v>
      </c>
      <c r="TY7" s="19">
        <v>38.01</v>
      </c>
      <c r="TZ7" s="19">
        <v>38.250238095238103</v>
      </c>
      <c r="UA7" s="19">
        <v>23.678809523809502</v>
      </c>
      <c r="UB7" s="19">
        <v>33.417380952381002</v>
      </c>
      <c r="UC7" s="19">
        <v>33.018095238095199</v>
      </c>
      <c r="UD7" s="19">
        <v>38.82</v>
      </c>
      <c r="UE7" s="19">
        <v>38.735714285714302</v>
      </c>
      <c r="UF7" s="19">
        <v>-0.13765822142857101</v>
      </c>
      <c r="UG7" s="19">
        <v>-0.13235312619047601</v>
      </c>
      <c r="UH7" s="24">
        <v>87.784285714285687</v>
      </c>
      <c r="UI7" s="24">
        <v>89.806904761904732</v>
      </c>
      <c r="UJ7" s="24">
        <v>2537.9349523809524</v>
      </c>
      <c r="UK7" s="24">
        <v>2584.0775476190483</v>
      </c>
      <c r="UL7" s="19">
        <v>158</v>
      </c>
      <c r="UM7" s="19">
        <f t="shared" si="66"/>
        <v>70.215714285714313</v>
      </c>
      <c r="UN7" s="19">
        <f t="shared" si="67"/>
        <v>68.193095238095268</v>
      </c>
      <c r="UO7" s="19">
        <f t="shared" si="68"/>
        <v>69.204404761904783</v>
      </c>
      <c r="UP7" s="23">
        <v>-9999</v>
      </c>
      <c r="UQ7" s="19">
        <v>0.50732571553333305</v>
      </c>
      <c r="UR7" s="19">
        <v>0.46048882547857101</v>
      </c>
      <c r="US7" s="19">
        <v>0.36674503676904802</v>
      </c>
      <c r="UT7" s="19">
        <v>0.30871952734047597</v>
      </c>
      <c r="UU7" s="19">
        <v>0.57305225369047597</v>
      </c>
      <c r="UV7" s="19">
        <v>0.51660540610714301</v>
      </c>
      <c r="UW7" s="19">
        <f t="shared" si="69"/>
        <v>0.54482882989880954</v>
      </c>
      <c r="UX7" s="19">
        <v>0.44433178755238101</v>
      </c>
      <c r="UY7" s="19">
        <v>0.373478068716667</v>
      </c>
      <c r="UZ7" s="19">
        <v>0.172937598404762</v>
      </c>
      <c r="VA7" s="19">
        <v>0.17767757566428599</v>
      </c>
      <c r="VB7" s="19">
        <v>0.58783730139047596</v>
      </c>
      <c r="VC7" s="19">
        <v>0.53506128432857103</v>
      </c>
      <c r="VD7" s="19">
        <v>0.585661320697619</v>
      </c>
      <c r="VE7" s="19">
        <v>0.48694726920952403</v>
      </c>
      <c r="VF7" s="19">
        <v>0.11492309121666699</v>
      </c>
      <c r="VG7" s="19">
        <v>9.9601033038095296E-2</v>
      </c>
      <c r="VH7" s="19">
        <v>2.0709406665452401</v>
      </c>
      <c r="VI7" s="19">
        <v>1.7586022147761899</v>
      </c>
      <c r="VJ7" s="19">
        <v>0.30131365619523798</v>
      </c>
      <c r="VK7" s="19">
        <v>0.333689527309524</v>
      </c>
      <c r="VL7" s="19">
        <v>0.40326163823809502</v>
      </c>
      <c r="VM7" s="19">
        <v>0.42266844555476202</v>
      </c>
      <c r="VN7" s="19">
        <v>0.43618557728809498</v>
      </c>
      <c r="VO7" s="19">
        <v>0.45484525747618998</v>
      </c>
      <c r="VP7" s="19">
        <v>0.33997060274047602</v>
      </c>
      <c r="VQ7" s="19">
        <v>0.37209945767142899</v>
      </c>
      <c r="VR7" s="19">
        <v>-0.61475271850000002</v>
      </c>
      <c r="VS7" s="19">
        <v>-0.54204831209523796</v>
      </c>
      <c r="VT7" s="19">
        <v>0.40326163823809502</v>
      </c>
      <c r="VU7" s="19">
        <v>0.42266844555476202</v>
      </c>
      <c r="VV7" s="19">
        <v>0.58150000000000002</v>
      </c>
      <c r="VW7" s="19">
        <v>0.49299999999999999</v>
      </c>
      <c r="VX7" s="19">
        <v>0.5161</v>
      </c>
      <c r="VY7" s="19">
        <v>0.13635</v>
      </c>
      <c r="VZ7" s="19">
        <f t="shared" si="70"/>
        <v>0.8478073946689596</v>
      </c>
      <c r="WA7" s="19">
        <v>8.8348623850000002E-2</v>
      </c>
      <c r="WB7" s="19">
        <v>7.5125127624999996E-2</v>
      </c>
      <c r="WC7" s="19">
        <v>7.7546059375000004E-2</v>
      </c>
      <c r="WD7" s="19">
        <v>8.5079920099999998E-2</v>
      </c>
      <c r="WE7" s="19">
        <v>0.23939229252499999</v>
      </c>
      <c r="WF7" s="19">
        <v>0.183088685025</v>
      </c>
      <c r="WG7" s="19">
        <v>8.7300598275000002E-2</v>
      </c>
      <c r="WH7" s="19">
        <v>0.27324854645000002</v>
      </c>
      <c r="WI7" s="19">
        <v>0.193534571775</v>
      </c>
      <c r="WJ7" s="19">
        <v>6.7666330725000001E-2</v>
      </c>
      <c r="WK7" s="19">
        <v>6.5720000000000001E-2</v>
      </c>
      <c r="WL7" s="19">
        <v>7.0149363300000003E-2</v>
      </c>
      <c r="WM7" s="19">
        <v>40.630000000000003</v>
      </c>
      <c r="WN7" s="19">
        <v>37.6235</v>
      </c>
      <c r="WO7" s="19">
        <v>22.167999999999999</v>
      </c>
      <c r="WP7" s="19">
        <v>33.194499999999998</v>
      </c>
      <c r="WQ7" s="19">
        <v>31.754750000000001</v>
      </c>
      <c r="WR7" s="19">
        <v>42.046250000000001</v>
      </c>
      <c r="WS7" s="19">
        <v>42.32</v>
      </c>
      <c r="WT7" s="19">
        <v>-0.22448449000000001</v>
      </c>
      <c r="WU7" s="19">
        <v>-0.24243105749999999</v>
      </c>
      <c r="WV7" s="19">
        <v>85.399000000000001</v>
      </c>
      <c r="WW7" s="19">
        <v>88.045500000000004</v>
      </c>
      <c r="WX7" s="19">
        <v>2483.9987249999999</v>
      </c>
      <c r="WY7" s="19">
        <v>2544.0266750000001</v>
      </c>
      <c r="WZ7" s="19">
        <v>164.3</v>
      </c>
      <c r="XA7" s="19">
        <f t="shared" si="71"/>
        <v>78.90100000000001</v>
      </c>
      <c r="XB7" s="19">
        <f t="shared" si="72"/>
        <v>76.254500000000007</v>
      </c>
      <c r="XC7" s="23">
        <v>-9999</v>
      </c>
      <c r="XD7" s="19">
        <v>0.51464573713499995</v>
      </c>
      <c r="XE7" s="19">
        <v>0.46674319613249998</v>
      </c>
      <c r="XF7" s="19">
        <v>0.37784663672250002</v>
      </c>
      <c r="XG7" s="19">
        <v>0.36227224314500001</v>
      </c>
      <c r="XH7" s="19">
        <v>0.61106943742249997</v>
      </c>
      <c r="XI7" s="19">
        <v>0.51312281312499997</v>
      </c>
      <c r="XJ7" s="19">
        <v>0.4927456596325</v>
      </c>
      <c r="XK7" s="19">
        <v>0.41427359038</v>
      </c>
      <c r="XL7" s="19">
        <v>0.17011484297750001</v>
      </c>
      <c r="XM7" s="19">
        <v>0.12707407580999999</v>
      </c>
      <c r="XN7" s="19">
        <v>0.59024695844249997</v>
      </c>
      <c r="XO7" s="19">
        <v>0.50127424362249995</v>
      </c>
      <c r="XP7" s="19">
        <v>0.60198126169749999</v>
      </c>
      <c r="XQ7" s="19">
        <v>0.45136394354249998</v>
      </c>
      <c r="XR7" s="19">
        <v>0.1093218770575</v>
      </c>
      <c r="XS7" s="19">
        <v>4.6220713762499997E-2</v>
      </c>
      <c r="XT7" s="19">
        <v>2.1361540299374999</v>
      </c>
      <c r="XU7" s="19">
        <v>1.810582344085</v>
      </c>
      <c r="XV7" s="19">
        <v>0.27785745832749997</v>
      </c>
      <c r="XW7" s="19">
        <v>0.226949000885</v>
      </c>
      <c r="XX7" s="19">
        <v>0.38196758611249998</v>
      </c>
      <c r="XY7" s="19">
        <v>0.28883866087999999</v>
      </c>
      <c r="XZ7" s="19">
        <v>0.42641175539249998</v>
      </c>
      <c r="YA7" s="19">
        <v>0.30068331188000003</v>
      </c>
      <c r="YB7" s="19">
        <v>0.32998111324250001</v>
      </c>
      <c r="YC7" s="19">
        <v>0.24306127699749999</v>
      </c>
      <c r="YD7" s="19">
        <v>-0.659418621875</v>
      </c>
      <c r="YE7" s="19">
        <v>-0.58351673029999995</v>
      </c>
      <c r="YF7" s="19">
        <v>0.38196758611249998</v>
      </c>
      <c r="YG7" s="19">
        <v>0.28883866087999999</v>
      </c>
      <c r="YH7" s="19">
        <v>8.1323428684210497E-2</v>
      </c>
      <c r="YI7" s="19">
        <v>7.1590011078947399E-2</v>
      </c>
      <c r="YJ7" s="19">
        <v>6.3934987552631606E-2</v>
      </c>
      <c r="YK7" s="19">
        <v>7.7750725289473702E-2</v>
      </c>
      <c r="YL7" s="19">
        <v>0.24213491473684201</v>
      </c>
      <c r="YM7" s="19">
        <v>0.32714285700000001</v>
      </c>
      <c r="YN7" s="19">
        <v>8.0734562763157894E-2</v>
      </c>
      <c r="YO7" s="19">
        <v>0.268428621947368</v>
      </c>
      <c r="YP7" s="19">
        <v>0.17653782905263199</v>
      </c>
      <c r="YQ7" s="19">
        <v>6.5142887526315807E-2</v>
      </c>
      <c r="YR7" s="19">
        <v>6.3972682236842104E-2</v>
      </c>
      <c r="YS7" s="19">
        <v>6.9157894736842099E-2</v>
      </c>
      <c r="YT7" s="19">
        <v>39.854210526315804</v>
      </c>
      <c r="YU7" s="19">
        <v>41.501052631578901</v>
      </c>
      <c r="YV7" s="19">
        <v>14.4939473684211</v>
      </c>
      <c r="YW7" s="19">
        <v>34.758157894736897</v>
      </c>
      <c r="YX7" s="19">
        <v>32.295526315789502</v>
      </c>
      <c r="YY7" s="19">
        <v>44.107631578947299</v>
      </c>
      <c r="YZ7" s="19">
        <v>43.717894736842098</v>
      </c>
      <c r="ZA7" s="19">
        <v>-0.23756402368421101</v>
      </c>
      <c r="ZB7" s="19">
        <v>-0.26187564210526298</v>
      </c>
      <c r="ZC7" s="19">
        <v>89.6</v>
      </c>
      <c r="ZD7" s="19">
        <v>92.260263157894698</v>
      </c>
      <c r="ZE7" s="19">
        <v>2579.0083947368398</v>
      </c>
      <c r="ZF7" s="19">
        <v>2639.6185263157899</v>
      </c>
      <c r="ZG7" s="19">
        <v>172</v>
      </c>
      <c r="ZH7" s="19">
        <f t="shared" si="73"/>
        <v>82.4</v>
      </c>
      <c r="ZI7" s="19">
        <f t="shared" si="74"/>
        <v>79.739736842105302</v>
      </c>
      <c r="ZJ7" s="23">
        <v>-9999</v>
      </c>
      <c r="ZK7" s="19">
        <v>0.53661759595526304</v>
      </c>
      <c r="ZL7" s="19">
        <v>0.50688117035526303</v>
      </c>
      <c r="ZM7" s="19">
        <v>0.37214238598684202</v>
      </c>
      <c r="ZN7" s="19">
        <v>0.61619751344473706</v>
      </c>
      <c r="ZO7" s="19">
        <v>0.61447972420789498</v>
      </c>
      <c r="ZP7" s="19">
        <v>0.53616965506052605</v>
      </c>
      <c r="ZQ7" s="19">
        <v>0.46786857776315799</v>
      </c>
      <c r="ZR7" s="19">
        <v>0.64110211403421102</v>
      </c>
      <c r="ZS7" s="19">
        <v>0.20606013301578899</v>
      </c>
      <c r="ZT7" s="19">
        <v>-0.154688933157895</v>
      </c>
      <c r="ZU7" s="19">
        <v>0.58981139115263204</v>
      </c>
      <c r="ZV7" s="19">
        <v>0.576232989155263</v>
      </c>
      <c r="ZW7" s="19">
        <v>0.60846996016315802</v>
      </c>
      <c r="ZX7" s="19">
        <v>0.49041476184473698</v>
      </c>
      <c r="ZY7" s="19">
        <v>7.7816741947368401E-2</v>
      </c>
      <c r="ZZ7" s="19">
        <v>9.8550694415789494E-2</v>
      </c>
      <c r="AAA7" s="19">
        <v>2.33604623659211</v>
      </c>
      <c r="AAB7" s="19">
        <v>2.1276042883078898</v>
      </c>
      <c r="AAC7" s="19">
        <v>0.33560766948947401</v>
      </c>
      <c r="AAD7" s="19">
        <v>-0.31374071660526298</v>
      </c>
      <c r="AAE7" s="19">
        <v>0.448357507173684</v>
      </c>
      <c r="AAF7" s="19">
        <v>-0.59283391181579004</v>
      </c>
      <c r="AAG7" s="19">
        <v>0.48807905774736798</v>
      </c>
      <c r="AAH7" s="19">
        <v>-0.61639253023684204</v>
      </c>
      <c r="AAI7" s="19">
        <v>0.38337570296052598</v>
      </c>
      <c r="AAJ7" s="19">
        <v>-0.33219375876315799</v>
      </c>
      <c r="AAK7" s="19">
        <v>-0.63656360647368404</v>
      </c>
      <c r="AAL7" s="19">
        <v>-0.78116590494736904</v>
      </c>
      <c r="AAM7" s="19">
        <v>0.448357507173684</v>
      </c>
      <c r="AAN7" s="19">
        <v>-0.59283391181579004</v>
      </c>
      <c r="AAO7" s="19">
        <v>7.5058506307692299E-2</v>
      </c>
      <c r="AAP7" s="19">
        <v>6.8432535102564099E-2</v>
      </c>
      <c r="AAQ7" s="19">
        <v>6.3900807051282094E-2</v>
      </c>
      <c r="AAR7" s="19">
        <v>7.5983246461538506E-2</v>
      </c>
      <c r="AAS7" s="19">
        <v>0.28177539766666698</v>
      </c>
      <c r="AAT7" s="19">
        <v>0.21624585938461499</v>
      </c>
      <c r="AAU7" s="19">
        <v>7.7000076974358997E-2</v>
      </c>
      <c r="AAV7" s="19">
        <v>0.26764578064102601</v>
      </c>
      <c r="AAW7" s="19">
        <v>0.16174859035897399</v>
      </c>
      <c r="AAX7" s="19">
        <v>6.1910256410256402E-2</v>
      </c>
      <c r="AAY7" s="19">
        <v>6.18724628461539E-2</v>
      </c>
      <c r="AAZ7" s="19">
        <v>6.7236467230769204E-2</v>
      </c>
      <c r="ABA7" s="19">
        <v>39.26</v>
      </c>
      <c r="ABB7" s="19">
        <v>35.398205128205099</v>
      </c>
      <c r="ABC7" s="19">
        <v>38.735128205128198</v>
      </c>
      <c r="ABD7" s="19">
        <v>33.639743589743603</v>
      </c>
      <c r="ABE7" s="19">
        <v>32.630769230769197</v>
      </c>
      <c r="ABF7" s="19">
        <v>38.75</v>
      </c>
      <c r="ABG7" s="19">
        <v>38.613333333333301</v>
      </c>
      <c r="ABH7" s="19">
        <v>-0.13027238769230801</v>
      </c>
      <c r="ABI7" s="19">
        <v>-0.138312394871795</v>
      </c>
      <c r="ABJ7" s="19">
        <v>93.8564102564103</v>
      </c>
      <c r="ABK7" s="19">
        <v>96.933333333333294</v>
      </c>
      <c r="ABL7" s="19">
        <v>2675.80374358974</v>
      </c>
      <c r="ABM7" s="19">
        <v>2745.7457179487201</v>
      </c>
      <c r="ABN7" s="19">
        <v>178</v>
      </c>
      <c r="ABO7" s="19">
        <f t="shared" si="75"/>
        <v>84.1435897435897</v>
      </c>
      <c r="ABP7" s="19">
        <f t="shared" si="76"/>
        <v>81.066666666666706</v>
      </c>
      <c r="ABQ7" s="23">
        <v>-9999</v>
      </c>
      <c r="ABR7" s="19">
        <v>0.55234677487692296</v>
      </c>
      <c r="ABS7" s="19">
        <v>0.56748949480256405</v>
      </c>
      <c r="ABT7" s="19">
        <v>0.35433750609999998</v>
      </c>
      <c r="ABU7" s="19">
        <v>0.47878272405897399</v>
      </c>
      <c r="ABV7" s="19">
        <v>0.62379182342307704</v>
      </c>
      <c r="ABW7" s="19">
        <v>0.60118720609999998</v>
      </c>
      <c r="ABX7" s="19">
        <v>0.44628445126666699</v>
      </c>
      <c r="ABY7" s="19">
        <v>0.51814976992564099</v>
      </c>
      <c r="ABZ7" s="19">
        <v>0.24636360293846199</v>
      </c>
      <c r="ACA7" s="19">
        <v>0.12468435918205099</v>
      </c>
      <c r="ACB7" s="19">
        <v>0.59799181615128205</v>
      </c>
      <c r="ACC7" s="19">
        <v>0.62366840234102605</v>
      </c>
      <c r="ACD7" s="19">
        <v>0.62356455636923103</v>
      </c>
      <c r="ACE7" s="19">
        <v>0.57121626932051295</v>
      </c>
      <c r="ACF7" s="19">
        <v>6.8203350705128202E-2</v>
      </c>
      <c r="ACG7" s="19">
        <v>8.6445921128205205E-2</v>
      </c>
      <c r="ACH7" s="19">
        <v>2.4857763202769201</v>
      </c>
      <c r="ACI7" s="19">
        <v>2.7248142422794901</v>
      </c>
      <c r="ACJ7" s="19">
        <v>0.39508345771025599</v>
      </c>
      <c r="ACK7" s="19">
        <v>0.19263675161282101</v>
      </c>
      <c r="ACL7" s="19">
        <v>0.51363728935640995</v>
      </c>
      <c r="ACM7" s="19">
        <v>0.26569934917692301</v>
      </c>
      <c r="ACN7" s="19">
        <v>0.55436250954102595</v>
      </c>
      <c r="ACO7" s="19">
        <v>0.277107552264103</v>
      </c>
      <c r="ACP7" s="19">
        <v>0.44587065148461502</v>
      </c>
      <c r="ACQ7" s="19">
        <v>0.205708621328205</v>
      </c>
      <c r="ACR7" s="19">
        <v>-0.61602154361538497</v>
      </c>
      <c r="ACS7" s="19">
        <v>-0.68192854961538496</v>
      </c>
      <c r="ACT7" s="19">
        <v>0.51363728935640995</v>
      </c>
      <c r="ACU7" s="19">
        <v>0.26569934917692301</v>
      </c>
      <c r="ACV7" s="17">
        <v>4.93</v>
      </c>
      <c r="ACW7" s="18">
        <v>1.05</v>
      </c>
      <c r="ACX7" s="17">
        <v>79.900000000000006</v>
      </c>
      <c r="ACY7" s="17">
        <v>28.1</v>
      </c>
      <c r="ACZ7" s="17">
        <v>4.7</v>
      </c>
      <c r="ADA7" s="17">
        <v>10.8</v>
      </c>
    </row>
    <row r="8" spans="1:781" x14ac:dyDescent="0.25">
      <c r="A8" s="19">
        <v>7</v>
      </c>
      <c r="B8" s="19">
        <v>2</v>
      </c>
      <c r="C8" s="19" t="s">
        <v>9</v>
      </c>
      <c r="D8" s="19">
        <v>100</v>
      </c>
      <c r="E8" s="19">
        <v>3</v>
      </c>
      <c r="F8" s="19">
        <v>1</v>
      </c>
      <c r="G8" s="19" t="s">
        <v>14</v>
      </c>
      <c r="H8" s="23">
        <v>-9999</v>
      </c>
      <c r="I8" s="23">
        <v>-9999</v>
      </c>
      <c r="J8" s="23">
        <v>-9999</v>
      </c>
      <c r="K8" s="23">
        <v>-9999</v>
      </c>
      <c r="L8" s="19">
        <v>0</v>
      </c>
      <c r="M8" s="19">
        <f t="shared" si="16"/>
        <v>0</v>
      </c>
      <c r="N8" s="19">
        <v>53.12</v>
      </c>
      <c r="O8" s="19">
        <v>26.72</v>
      </c>
      <c r="P8" s="19">
        <v>20.160000000000004</v>
      </c>
      <c r="Q8" s="19">
        <v>47.12</v>
      </c>
      <c r="R8" s="19">
        <v>24.72</v>
      </c>
      <c r="S8" s="19">
        <v>28.16</v>
      </c>
      <c r="T8" s="19">
        <f t="shared" si="17"/>
        <v>1.3968253968253965</v>
      </c>
      <c r="U8" s="19">
        <v>57.839999999999989</v>
      </c>
      <c r="V8" s="19">
        <v>24</v>
      </c>
      <c r="W8" s="19">
        <v>18.160000000000004</v>
      </c>
      <c r="X8" s="19">
        <v>63.839999999999996</v>
      </c>
      <c r="Y8" s="19">
        <v>16</v>
      </c>
      <c r="Z8" s="19">
        <v>20.160000000000004</v>
      </c>
      <c r="AA8" s="19" t="s">
        <v>46</v>
      </c>
      <c r="AB8" s="19">
        <v>8.6</v>
      </c>
      <c r="AC8" s="19">
        <v>7.2</v>
      </c>
      <c r="AD8" s="19">
        <v>0.85</v>
      </c>
      <c r="AE8" s="19" t="s">
        <v>40</v>
      </c>
      <c r="AF8" s="19">
        <v>2</v>
      </c>
      <c r="AG8" s="19">
        <v>0.9</v>
      </c>
      <c r="AH8" s="19">
        <v>1.4</v>
      </c>
      <c r="AI8" s="19">
        <v>3</v>
      </c>
      <c r="AJ8" s="19">
        <v>272</v>
      </c>
      <c r="AK8" s="19">
        <v>32</v>
      </c>
      <c r="AL8" s="19">
        <v>0.5</v>
      </c>
      <c r="AM8" s="19">
        <v>10.9</v>
      </c>
      <c r="AN8" s="19">
        <v>5.5</v>
      </c>
      <c r="AO8" s="19">
        <v>1.1299999999999999</v>
      </c>
      <c r="AP8" s="19">
        <v>5799</v>
      </c>
      <c r="AQ8" s="19">
        <v>188</v>
      </c>
      <c r="AR8" s="19">
        <v>322</v>
      </c>
      <c r="AS8" s="19">
        <v>32.700000000000003</v>
      </c>
      <c r="AT8" s="19">
        <v>0</v>
      </c>
      <c r="AU8" s="19">
        <v>2</v>
      </c>
      <c r="AV8" s="19">
        <v>89</v>
      </c>
      <c r="AW8" s="19">
        <v>5</v>
      </c>
      <c r="AX8" s="19">
        <v>4</v>
      </c>
      <c r="AY8" s="19">
        <v>49</v>
      </c>
      <c r="AZ8" s="19">
        <v>0.47990401919616082</v>
      </c>
      <c r="BA8" s="19">
        <v>0.39784458880999146</v>
      </c>
      <c r="BB8" s="19">
        <v>5.8344230962679813</v>
      </c>
      <c r="BC8" s="19">
        <v>14.029791656356707</v>
      </c>
      <c r="BD8" s="19">
        <v>17.402597402597404</v>
      </c>
      <c r="BE8" s="19">
        <v>15.718608169440241</v>
      </c>
      <c r="BF8" s="19">
        <v>8.8528552724342848</v>
      </c>
      <c r="BG8" s="17">
        <f t="shared" si="18"/>
        <v>3.5109944320246091</v>
      </c>
      <c r="BH8" s="17">
        <f t="shared" si="19"/>
        <v>26.848686817096535</v>
      </c>
      <c r="BI8" s="17">
        <f t="shared" si="20"/>
        <v>82.967853442523364</v>
      </c>
      <c r="BJ8" s="17">
        <f t="shared" si="21"/>
        <v>152.57824305291297</v>
      </c>
      <c r="BK8" s="17">
        <f t="shared" si="22"/>
        <v>215.45267573067395</v>
      </c>
      <c r="BL8" s="19">
        <f t="shared" si="0"/>
        <v>56.119166625426828</v>
      </c>
      <c r="BM8" s="19">
        <f t="shared" si="1"/>
        <v>69.610389610389618</v>
      </c>
      <c r="BN8" s="19">
        <f t="shared" si="2"/>
        <v>62.874432677760964</v>
      </c>
      <c r="BO8" s="19">
        <f t="shared" si="23"/>
        <v>188.60398891357741</v>
      </c>
      <c r="BP8" s="19">
        <v>0.96980603879224159</v>
      </c>
      <c r="BQ8" s="19">
        <v>0.36259253663695423</v>
      </c>
      <c r="BR8" s="19">
        <v>0.27663212956443017</v>
      </c>
      <c r="BS8" s="19">
        <v>7.9180482011184244E-2</v>
      </c>
      <c r="BT8" s="19">
        <v>0</v>
      </c>
      <c r="BU8" s="19">
        <v>0</v>
      </c>
      <c r="BV8" s="19">
        <v>0.22157316950347467</v>
      </c>
      <c r="BW8" s="17">
        <f t="shared" si="24"/>
        <v>5.3295943017167833</v>
      </c>
      <c r="BX8" s="17">
        <f t="shared" si="25"/>
        <v>6.4361228199745035</v>
      </c>
      <c r="BY8" s="17">
        <f t="shared" si="26"/>
        <v>6.7528447480192408</v>
      </c>
      <c r="BZ8" s="17">
        <f t="shared" si="27"/>
        <v>6.7528447480192408</v>
      </c>
      <c r="CA8" s="19">
        <f t="shared" si="28"/>
        <v>0.31672192804473698</v>
      </c>
      <c r="CB8" s="19">
        <f t="shared" si="29"/>
        <v>0</v>
      </c>
      <c r="CC8" s="19">
        <f t="shared" si="30"/>
        <v>0</v>
      </c>
      <c r="CD8" s="19">
        <f t="shared" ref="CD8:CE8" si="81">SUM(CA8:CC8)</f>
        <v>0.31672192804473698</v>
      </c>
      <c r="CE8" s="19">
        <f t="shared" si="81"/>
        <v>0.31672192804473698</v>
      </c>
      <c r="CF8" s="19">
        <v>2.1710984961657207</v>
      </c>
      <c r="CG8" s="19">
        <v>1.2898065290206469</v>
      </c>
      <c r="CH8" s="19">
        <v>0.57171514543630897</v>
      </c>
      <c r="CI8" s="19">
        <v>0.53741838272225007</v>
      </c>
      <c r="CJ8" s="19">
        <v>0.76355050987089967</v>
      </c>
      <c r="CK8" s="19">
        <v>0.87206421563769687</v>
      </c>
      <c r="CL8" s="19">
        <v>0.37777115021373892</v>
      </c>
      <c r="CM8" s="17">
        <f t="shared" si="32"/>
        <v>13.84362010074547</v>
      </c>
      <c r="CN8" s="17">
        <f t="shared" si="33"/>
        <v>16.130480682490706</v>
      </c>
      <c r="CO8" s="17">
        <f t="shared" si="34"/>
        <v>18.280154213379706</v>
      </c>
      <c r="CP8" s="17">
        <f t="shared" si="35"/>
        <v>21.334356252863305</v>
      </c>
      <c r="CQ8" s="17">
        <f t="shared" si="36"/>
        <v>24.822613115414093</v>
      </c>
      <c r="CR8" s="19">
        <f t="shared" si="37"/>
        <v>2.1496735308890003</v>
      </c>
      <c r="CS8" s="19">
        <f t="shared" si="38"/>
        <v>3.0542020394835987</v>
      </c>
      <c r="CT8" s="19">
        <f t="shared" si="39"/>
        <v>3.4882568625507875</v>
      </c>
      <c r="CU8" s="19">
        <f t="shared" si="40"/>
        <v>8.6921324329233869</v>
      </c>
      <c r="CV8" s="21">
        <v>14</v>
      </c>
      <c r="CW8" s="19">
        <v>19.899999999999999</v>
      </c>
      <c r="CX8" s="21">
        <v>10.5</v>
      </c>
      <c r="CY8" s="19">
        <v>26.9</v>
      </c>
      <c r="CZ8" s="22">
        <v>18.649999999999999</v>
      </c>
      <c r="DA8" s="19">
        <v>24</v>
      </c>
      <c r="DB8" s="18">
        <v>19.3</v>
      </c>
      <c r="DC8" s="18">
        <v>23.75</v>
      </c>
      <c r="DD8" s="18">
        <v>23.450000000000003</v>
      </c>
      <c r="DE8" s="19">
        <v>23.3</v>
      </c>
      <c r="DF8" s="19">
        <v>20.149999999999999</v>
      </c>
      <c r="DG8" s="18">
        <v>22.049999999999997</v>
      </c>
      <c r="DH8" s="19">
        <v>22.799999999999997</v>
      </c>
      <c r="DI8" s="18">
        <f t="shared" si="3"/>
        <v>22.674999999999997</v>
      </c>
      <c r="DJ8" s="19">
        <v>26.8</v>
      </c>
      <c r="DK8" s="19">
        <v>24.55</v>
      </c>
      <c r="DL8" s="19">
        <v>20.25</v>
      </c>
      <c r="DM8" s="19">
        <v>25.1</v>
      </c>
      <c r="DN8" s="19">
        <v>25.55</v>
      </c>
      <c r="DO8" s="19">
        <v>26.3</v>
      </c>
      <c r="DP8" s="19">
        <v>26.700000000000003</v>
      </c>
      <c r="DQ8" s="19">
        <v>27.15</v>
      </c>
      <c r="DR8" s="19">
        <v>25.3</v>
      </c>
      <c r="DS8" s="21">
        <v>26.3</v>
      </c>
      <c r="DT8" s="21">
        <v>29.7</v>
      </c>
      <c r="DU8" s="21">
        <v>32.6</v>
      </c>
      <c r="DV8" s="21">
        <v>27.5</v>
      </c>
      <c r="DW8" s="21">
        <v>20.7</v>
      </c>
      <c r="DX8" s="21">
        <v>17.100000000000001</v>
      </c>
      <c r="DY8" s="21">
        <v>20</v>
      </c>
      <c r="DZ8" s="21">
        <v>19.7</v>
      </c>
      <c r="EA8" s="21">
        <v>22.2</v>
      </c>
      <c r="EB8" s="19">
        <v>20.7</v>
      </c>
      <c r="EC8" s="18">
        <v>13</v>
      </c>
      <c r="ED8" s="18">
        <v>18.5</v>
      </c>
      <c r="EE8" s="18">
        <v>37.5</v>
      </c>
      <c r="EF8" s="18">
        <v>42</v>
      </c>
      <c r="EG8" s="18">
        <v>42</v>
      </c>
      <c r="EH8" s="18">
        <v>61.5</v>
      </c>
      <c r="EI8" s="18">
        <v>63</v>
      </c>
      <c r="EJ8" s="18">
        <v>76</v>
      </c>
      <c r="EK8" s="18">
        <v>81</v>
      </c>
      <c r="EL8" s="18">
        <v>74</v>
      </c>
      <c r="EM8" s="19">
        <v>8224.5233968804168</v>
      </c>
      <c r="EN8" s="19">
        <v>9640.4329004328993</v>
      </c>
      <c r="EO8" s="19">
        <v>2779.1438979963573</v>
      </c>
      <c r="EP8" s="19">
        <v>68.463073852295409</v>
      </c>
      <c r="EQ8" s="19">
        <v>15.749525616698294</v>
      </c>
      <c r="ER8" s="19">
        <v>17.695099818511796</v>
      </c>
      <c r="ES8" s="19">
        <v>7.6137046684031251</v>
      </c>
      <c r="ET8" s="19">
        <v>120.18163471241172</v>
      </c>
      <c r="EU8" s="19">
        <v>10.852561595619866</v>
      </c>
      <c r="EV8" s="19">
        <v>7.2350410637465776</v>
      </c>
      <c r="EW8" s="19">
        <v>4.5468999999999999</v>
      </c>
      <c r="EX8" s="19">
        <v>3.7576000000000001</v>
      </c>
      <c r="EY8" s="19">
        <v>3.4967999999999999</v>
      </c>
      <c r="EZ8" s="19">
        <v>3.51</v>
      </c>
      <c r="FA8" s="19">
        <v>3.0442999999999998</v>
      </c>
      <c r="FB8" s="19">
        <v>2.1480000000000001</v>
      </c>
      <c r="FC8" s="19">
        <v>2.0577000000000001</v>
      </c>
      <c r="FD8" s="19">
        <v>2.2675999999999998</v>
      </c>
      <c r="FE8" s="19">
        <v>2.2881999999999998</v>
      </c>
      <c r="FF8" s="19">
        <v>2.1568000000000001</v>
      </c>
      <c r="FG8" s="19">
        <v>2.157</v>
      </c>
      <c r="FH8" s="21">
        <v>214.9</v>
      </c>
      <c r="FI8" s="21">
        <v>67.5</v>
      </c>
      <c r="FJ8" s="18">
        <f t="shared" si="41"/>
        <v>147.4</v>
      </c>
      <c r="FK8" s="19">
        <v>12</v>
      </c>
      <c r="FL8" s="19">
        <v>254</v>
      </c>
      <c r="FM8" s="18">
        <v>31.5</v>
      </c>
      <c r="FN8" s="18">
        <f t="shared" si="42"/>
        <v>222.5</v>
      </c>
      <c r="FO8" s="19">
        <v>84</v>
      </c>
      <c r="FP8" s="19">
        <v>123.6</v>
      </c>
      <c r="FQ8" s="19">
        <v>31.5</v>
      </c>
      <c r="FR8" s="19">
        <f t="shared" si="43"/>
        <v>92.1</v>
      </c>
      <c r="FS8" s="19">
        <v>179.4</v>
      </c>
      <c r="FT8" s="19">
        <v>15.6</v>
      </c>
      <c r="FU8" s="19">
        <f t="shared" si="44"/>
        <v>163.80000000000001</v>
      </c>
      <c r="FV8" s="19">
        <v>65.75</v>
      </c>
      <c r="FW8" s="19">
        <v>93.42</v>
      </c>
      <c r="FX8" s="18">
        <f t="shared" si="45"/>
        <v>915.88235294117646</v>
      </c>
      <c r="FY8" s="18">
        <f t="shared" si="46"/>
        <v>817.75210084033608</v>
      </c>
      <c r="FZ8" s="23">
        <f t="shared" si="4"/>
        <v>1445.0980392156862</v>
      </c>
      <c r="GA8" s="18">
        <f t="shared" si="5"/>
        <v>2181.372549019608</v>
      </c>
      <c r="GB8" s="18">
        <f t="shared" si="6"/>
        <v>902.94117647058829</v>
      </c>
      <c r="GC8" s="18">
        <f t="shared" si="7"/>
        <v>1605.8823529411766</v>
      </c>
      <c r="GD8" s="18">
        <f t="shared" si="47"/>
        <v>6135.2941176470595</v>
      </c>
      <c r="GE8" s="18">
        <f t="shared" si="48"/>
        <v>644.60784313725492</v>
      </c>
      <c r="GF8" s="19">
        <v>1.77</v>
      </c>
      <c r="GG8" s="19">
        <f t="shared" si="8"/>
        <v>25.578235294117647</v>
      </c>
      <c r="GH8" s="19">
        <v>0.38</v>
      </c>
      <c r="GI8" s="19">
        <f t="shared" si="9"/>
        <v>8.2892156862745097</v>
      </c>
      <c r="GJ8" s="19">
        <v>0.7</v>
      </c>
      <c r="GK8" s="19">
        <f t="shared" si="10"/>
        <v>6.3205882352941174</v>
      </c>
      <c r="GL8" s="19">
        <v>2.91</v>
      </c>
      <c r="GM8" s="19">
        <f t="shared" si="11"/>
        <v>18.758088235294117</v>
      </c>
      <c r="GN8" s="18">
        <f t="shared" si="49"/>
        <v>58.946127450980391</v>
      </c>
      <c r="GO8" s="18">
        <f t="shared" si="50"/>
        <v>52.630470938375346</v>
      </c>
      <c r="GP8" s="25">
        <v>-9999</v>
      </c>
      <c r="GQ8" s="25">
        <v>-9999</v>
      </c>
      <c r="GR8" s="25">
        <v>-9999</v>
      </c>
      <c r="GS8" s="25">
        <v>-9999</v>
      </c>
      <c r="GT8" s="19">
        <v>19.2</v>
      </c>
      <c r="GU8" s="18">
        <v>3.15</v>
      </c>
      <c r="GV8" s="18">
        <f t="shared" si="51"/>
        <v>2.6399999999999997</v>
      </c>
      <c r="GW8" s="19">
        <f t="shared" si="52"/>
        <v>1978.8107510924012</v>
      </c>
      <c r="GX8" s="19">
        <v>0.98</v>
      </c>
      <c r="GY8" s="19">
        <f t="shared" si="53"/>
        <v>0.37121212121212127</v>
      </c>
      <c r="GZ8" s="19">
        <f t="shared" si="54"/>
        <v>734.55853639036116</v>
      </c>
      <c r="HA8" s="19">
        <f t="shared" si="55"/>
        <v>822.70556075720458</v>
      </c>
      <c r="HB8" s="19">
        <v>1.27</v>
      </c>
      <c r="HC8" s="19">
        <f t="shared" si="12"/>
        <v>0.48106060606060613</v>
      </c>
      <c r="HD8" s="19">
        <f t="shared" si="13"/>
        <v>951.92789919975371</v>
      </c>
      <c r="HE8" s="19">
        <f t="shared" si="56"/>
        <v>1066.1592471037243</v>
      </c>
      <c r="HF8" s="23">
        <v>-9999</v>
      </c>
      <c r="HG8" s="19">
        <v>2870.9875000000002</v>
      </c>
      <c r="HH8" s="19">
        <f t="shared" si="14"/>
        <v>1065.7453598484851</v>
      </c>
      <c r="HI8" s="19">
        <v>2.7</v>
      </c>
      <c r="HJ8" s="19">
        <v>3.17</v>
      </c>
      <c r="HK8" s="17">
        <f t="shared" si="15"/>
        <v>33.797248133188056</v>
      </c>
      <c r="HL8" s="18">
        <v>13</v>
      </c>
      <c r="HM8" s="18">
        <v>18.5</v>
      </c>
      <c r="HN8" s="19">
        <v>27.755830721003125</v>
      </c>
      <c r="HO8" s="19">
        <v>14.749153605015655</v>
      </c>
      <c r="HP8" s="19">
        <v>0.22201761383636401</v>
      </c>
      <c r="HQ8" s="19">
        <v>0.18772107377966099</v>
      </c>
      <c r="HR8" s="19">
        <v>0.171082490233333</v>
      </c>
      <c r="HS8" s="19">
        <v>0.112362199890909</v>
      </c>
      <c r="HT8" s="19">
        <v>4.49753353272727E-2</v>
      </c>
      <c r="HU8" s="19">
        <v>0.28315705489999998</v>
      </c>
      <c r="HV8" s="19">
        <v>0.33314068721818202</v>
      </c>
      <c r="HW8" s="19">
        <v>0.103303253847458</v>
      </c>
      <c r="HX8" s="19">
        <v>0.57371505681818202</v>
      </c>
      <c r="HY8" s="19">
        <v>0.58104707468333305</v>
      </c>
      <c r="HZ8" s="19">
        <v>0.50631143501666698</v>
      </c>
      <c r="IA8" s="19">
        <v>0.34052196555932202</v>
      </c>
      <c r="IB8" s="19">
        <v>0.20124682478181799</v>
      </c>
      <c r="IC8" s="19">
        <v>9.8849509799999999E-2</v>
      </c>
      <c r="ID8" s="19">
        <v>0.64401608643333297</v>
      </c>
      <c r="IE8" s="19">
        <v>0.28167248243749998</v>
      </c>
      <c r="IF8" s="19">
        <v>0.24963333935840701</v>
      </c>
      <c r="IG8" s="19">
        <v>0.25463878402654899</v>
      </c>
      <c r="IH8" s="19">
        <v>0.22048432385267799</v>
      </c>
      <c r="II8" s="19">
        <v>3.3193063571428601E-2</v>
      </c>
      <c r="IJ8" s="19">
        <v>0.322148994269912</v>
      </c>
      <c r="IK8" s="19">
        <v>0.35081650679910698</v>
      </c>
      <c r="IL8" s="19">
        <v>8.2127401420354004E-2</v>
      </c>
      <c r="IM8" s="19">
        <v>0.78669114583928601</v>
      </c>
      <c r="IN8" s="19">
        <v>0.227676351938053</v>
      </c>
      <c r="IO8" s="19">
        <v>0.21251203397787599</v>
      </c>
      <c r="IP8" s="19">
        <v>0.129089744380531</v>
      </c>
      <c r="IQ8" s="19">
        <v>0.111163163955357</v>
      </c>
      <c r="IR8" s="19">
        <v>7.9835223616071399E-2</v>
      </c>
      <c r="IS8" s="19">
        <v>0.38844963249115</v>
      </c>
      <c r="IT8" s="19">
        <v>35.798727763157899</v>
      </c>
      <c r="IU8" s="19">
        <v>63.049528850877202</v>
      </c>
      <c r="IV8" s="19">
        <v>77</v>
      </c>
      <c r="IW8" s="19">
        <f t="shared" si="57"/>
        <v>13.950471149122798</v>
      </c>
      <c r="IX8" s="19">
        <v>0.23734075451515099</v>
      </c>
      <c r="IY8" s="19">
        <v>0.32356524427272698</v>
      </c>
      <c r="IZ8" s="19">
        <v>0.20101731612121199</v>
      </c>
      <c r="JA8" s="19">
        <v>0.29742733457575798</v>
      </c>
      <c r="JB8" s="19">
        <v>0.70708101424242398</v>
      </c>
      <c r="JC8" s="19">
        <v>0.48234693872727302</v>
      </c>
      <c r="JD8" s="19">
        <v>0.26718614718181799</v>
      </c>
      <c r="JE8" s="19">
        <v>0.65901051327272697</v>
      </c>
      <c r="JF8" s="19">
        <v>0.438008658</v>
      </c>
      <c r="JG8" s="19">
        <v>0.23047000618181801</v>
      </c>
      <c r="JH8" s="19">
        <v>0.32040507109090899</v>
      </c>
      <c r="JI8" s="19">
        <v>0.22570500936363599</v>
      </c>
      <c r="JJ8" s="19">
        <v>0.42245529889090899</v>
      </c>
      <c r="JK8" s="19">
        <v>0.405888509269697</v>
      </c>
      <c r="JL8" s="19">
        <v>0.242119038854546</v>
      </c>
      <c r="JM8" s="19">
        <v>0.23564519547878801</v>
      </c>
      <c r="JN8" s="19">
        <v>0.34538927950606102</v>
      </c>
      <c r="JO8" s="19">
        <v>0.37025700522121202</v>
      </c>
      <c r="JP8" s="19">
        <v>0.155198337236364</v>
      </c>
      <c r="JQ8" s="19">
        <v>0.19574987190303</v>
      </c>
      <c r="JR8" s="19">
        <v>0.20116559057272701</v>
      </c>
      <c r="JS8" s="19">
        <v>0.18837546818484799</v>
      </c>
      <c r="JT8" s="19">
        <v>0.48914036209393902</v>
      </c>
      <c r="JU8" s="19">
        <v>0.55554767353030299</v>
      </c>
      <c r="JV8" s="19">
        <v>0.48122751556363602</v>
      </c>
      <c r="JW8" s="19">
        <v>0.495602951015152</v>
      </c>
      <c r="JX8" s="19">
        <v>8.3822361927272701E-2</v>
      </c>
      <c r="JY8" s="19">
        <v>0.19325985534242399</v>
      </c>
      <c r="JZ8" s="19">
        <v>1.47135191051212</v>
      </c>
      <c r="KA8" s="19">
        <v>1.3804179906060601</v>
      </c>
      <c r="KB8" s="19">
        <v>0.58535531037272703</v>
      </c>
      <c r="KC8" s="19">
        <v>0.50779761183030303</v>
      </c>
      <c r="KD8" s="19">
        <v>0.65455798617272698</v>
      </c>
      <c r="KE8" s="19">
        <v>0.58298815914545499</v>
      </c>
      <c r="KF8" s="19">
        <v>0.56426903335757606</v>
      </c>
      <c r="KG8" s="19">
        <v>0.544909226539394</v>
      </c>
      <c r="KH8" s="19">
        <v>0.47680721183636399</v>
      </c>
      <c r="KI8" s="19">
        <v>0.46255939589394002</v>
      </c>
      <c r="KJ8" s="19">
        <v>-0.26751810721212099</v>
      </c>
      <c r="KK8" s="19">
        <v>-0.32525355754545399</v>
      </c>
      <c r="KL8" s="19">
        <v>0.65455798617272698</v>
      </c>
      <c r="KM8" s="19">
        <v>0.58298815914545499</v>
      </c>
      <c r="KN8" s="19">
        <v>0.23057171954761899</v>
      </c>
      <c r="KO8" s="19">
        <v>0.25964285716666702</v>
      </c>
      <c r="KP8" s="19">
        <v>0.198574850880952</v>
      </c>
      <c r="KQ8" s="19">
        <v>0.25132329283333299</v>
      </c>
      <c r="KR8" s="19">
        <v>0.59419642861904798</v>
      </c>
      <c r="KS8" s="19">
        <v>0.45921804504761898</v>
      </c>
      <c r="KT8" s="19">
        <v>0.247378277190476</v>
      </c>
      <c r="KU8" s="19">
        <v>0.58256106828571397</v>
      </c>
      <c r="KV8" s="19">
        <v>0.45811224480952401</v>
      </c>
      <c r="KW8" s="19">
        <v>0.21426591421428601</v>
      </c>
      <c r="KX8" s="19">
        <v>0.24942302071428599</v>
      </c>
      <c r="KY8" s="19">
        <v>0.19980400697619</v>
      </c>
      <c r="KZ8" s="19">
        <v>38.29</v>
      </c>
      <c r="LA8" s="19">
        <v>36.924999999999997</v>
      </c>
      <c r="LB8" s="19">
        <v>12.8785714285714</v>
      </c>
      <c r="LC8" s="19">
        <v>34.976666666666702</v>
      </c>
      <c r="LD8" s="19">
        <v>34.145714285714298</v>
      </c>
      <c r="LE8" s="19">
        <v>39.799999999999997</v>
      </c>
      <c r="LF8" s="19">
        <v>39.85</v>
      </c>
      <c r="LG8" s="19">
        <v>-0.123392187857143</v>
      </c>
      <c r="LH8" s="19">
        <v>-0.132203617142857</v>
      </c>
      <c r="LI8" s="19">
        <v>51.305238095238103</v>
      </c>
      <c r="LJ8" s="19">
        <v>1709.9242142857099</v>
      </c>
      <c r="LK8" s="19">
        <v>83</v>
      </c>
      <c r="LL8" s="19">
        <f t="shared" si="58"/>
        <v>31.694761904761897</v>
      </c>
      <c r="LM8" s="18">
        <v>37.5</v>
      </c>
      <c r="LN8" s="19">
        <v>0.40300508552380998</v>
      </c>
      <c r="LO8" s="19">
        <v>0.40370130435000001</v>
      </c>
      <c r="LP8" s="19">
        <v>0.29861035295476202</v>
      </c>
      <c r="LQ8" s="19">
        <v>0.29164437523095199</v>
      </c>
      <c r="LR8" s="19">
        <v>0.400111400523809</v>
      </c>
      <c r="LS8" s="19">
        <v>0.390180307464286</v>
      </c>
      <c r="LT8" s="19">
        <v>0.29532676209999997</v>
      </c>
      <c r="LU8" s="19">
        <v>0.27709065623333301</v>
      </c>
      <c r="LV8" s="19">
        <v>0.119062311285714</v>
      </c>
      <c r="LW8" s="19">
        <v>0.12721590266428601</v>
      </c>
      <c r="LX8" s="19">
        <v>0.48858620305952399</v>
      </c>
      <c r="LY8" s="19">
        <v>0.49740228072380999</v>
      </c>
      <c r="LZ8" s="19">
        <v>0.46146953337142899</v>
      </c>
      <c r="MA8" s="19">
        <v>0.43916749826190499</v>
      </c>
      <c r="MB8" s="19">
        <v>0.106354143830952</v>
      </c>
      <c r="MC8" s="19">
        <v>0.117268684959524</v>
      </c>
      <c r="MD8" s="19">
        <v>1.3611492593166701</v>
      </c>
      <c r="ME8" s="19">
        <v>1.36771487167143</v>
      </c>
      <c r="MF8" s="19">
        <v>0.29761875955714301</v>
      </c>
      <c r="MG8" s="19">
        <v>0.321683834885714</v>
      </c>
      <c r="MH8" s="19">
        <v>0.37169903039047603</v>
      </c>
      <c r="MI8" s="19">
        <v>0.39456730388571398</v>
      </c>
      <c r="MJ8" s="19">
        <v>0.36906049467619101</v>
      </c>
      <c r="MK8" s="19">
        <v>0.38542534930238098</v>
      </c>
      <c r="ML8" s="19">
        <v>0.29452979687380998</v>
      </c>
      <c r="MM8" s="19">
        <v>0.31143863792618998</v>
      </c>
      <c r="MN8" s="19">
        <v>-0.455155698809524</v>
      </c>
      <c r="MO8" s="19">
        <v>-0.43272025349999999</v>
      </c>
      <c r="MP8" s="19">
        <v>0.37169903039047603</v>
      </c>
      <c r="MQ8" s="19">
        <v>0.39456730388571398</v>
      </c>
      <c r="MR8" s="18">
        <v>42</v>
      </c>
      <c r="MS8" s="19">
        <v>0.17253661100000001</v>
      </c>
      <c r="MT8" s="19">
        <v>0.17664630000000001</v>
      </c>
      <c r="MU8" s="19">
        <v>0.143176042</v>
      </c>
      <c r="MV8" s="19">
        <v>0.18515168800000001</v>
      </c>
      <c r="MW8" s="19">
        <v>0.470414214</v>
      </c>
      <c r="MX8" s="19">
        <v>0.32865201500000002</v>
      </c>
      <c r="MY8" s="19">
        <v>0.18218545899999999</v>
      </c>
      <c r="MZ8" s="19">
        <v>0.47105661900000001</v>
      </c>
      <c r="NA8" s="19">
        <v>0.35211084399999998</v>
      </c>
      <c r="NB8" s="19">
        <v>0.164256137</v>
      </c>
      <c r="NC8" s="19">
        <v>0.173235479</v>
      </c>
      <c r="ND8" s="19">
        <v>0.14960116000000001</v>
      </c>
      <c r="NE8" s="19">
        <v>32.92</v>
      </c>
      <c r="NF8" s="19">
        <v>35.390714289999998</v>
      </c>
      <c r="NG8" s="19">
        <v>15.182142860000001</v>
      </c>
      <c r="NH8" s="19">
        <v>32.09904762</v>
      </c>
      <c r="NI8" s="19">
        <v>30.66571429</v>
      </c>
      <c r="NJ8" s="19">
        <v>35.759047619999997</v>
      </c>
      <c r="NK8" s="19">
        <v>35.669523810000001</v>
      </c>
      <c r="NL8" s="19">
        <v>-9.2410331999999998E-2</v>
      </c>
      <c r="NM8" s="19">
        <v>-0.115192356</v>
      </c>
      <c r="NN8" s="19">
        <v>58.775238100000003</v>
      </c>
      <c r="NO8" s="19">
        <v>1879.5060000000001</v>
      </c>
      <c r="NP8" s="19">
        <v>99.9</v>
      </c>
      <c r="NQ8" s="19">
        <f t="shared" si="59"/>
        <v>41.124761900000003</v>
      </c>
      <c r="NR8" s="18">
        <v>42</v>
      </c>
      <c r="NS8" s="19">
        <v>0.44092367300000002</v>
      </c>
      <c r="NT8" s="19">
        <v>0.431828991</v>
      </c>
      <c r="NU8" s="19">
        <v>0.317707505</v>
      </c>
      <c r="NV8" s="19">
        <v>0.27675840600000001</v>
      </c>
      <c r="NW8" s="19">
        <v>0.46162051199999998</v>
      </c>
      <c r="NX8" s="19">
        <v>0.45104111200000002</v>
      </c>
      <c r="NY8" s="19">
        <v>0.34079284799999998</v>
      </c>
      <c r="NZ8" s="19">
        <v>0.29874796300000001</v>
      </c>
      <c r="OA8" s="19">
        <v>0.143747181</v>
      </c>
      <c r="OB8" s="19">
        <v>0.176440497</v>
      </c>
      <c r="OC8" s="19">
        <v>0.51701373799999994</v>
      </c>
      <c r="OD8" s="19">
        <v>0.53038460499999995</v>
      </c>
      <c r="OE8" s="19">
        <v>0.48179048800000002</v>
      </c>
      <c r="OF8" s="19">
        <v>0.46038191499999997</v>
      </c>
      <c r="OG8" s="19">
        <v>9.8289984999999996E-2</v>
      </c>
      <c r="OH8" s="19">
        <v>0.12789895100000001</v>
      </c>
      <c r="OI8" s="19">
        <v>1.5916227300000001</v>
      </c>
      <c r="OJ8" s="19">
        <v>1.543597637</v>
      </c>
      <c r="OK8" s="19">
        <v>0.31197971400000002</v>
      </c>
      <c r="OL8" s="19">
        <v>0.39057341000000001</v>
      </c>
      <c r="OM8" s="19">
        <v>0.39784604800000001</v>
      </c>
      <c r="ON8" s="19">
        <v>0.47845585200000001</v>
      </c>
      <c r="OO8" s="19">
        <v>0.40977507800000001</v>
      </c>
      <c r="OP8" s="19">
        <v>0.492353816</v>
      </c>
      <c r="OQ8" s="19">
        <v>0.32550973799999999</v>
      </c>
      <c r="OR8" s="19">
        <v>0.40700687200000002</v>
      </c>
      <c r="OS8" s="19">
        <v>-0.50716673300000004</v>
      </c>
      <c r="OT8" s="19">
        <v>-0.45742152800000002</v>
      </c>
      <c r="OU8" s="19">
        <v>0.39784604800000001</v>
      </c>
      <c r="OV8" s="19">
        <v>0.47845585200000001</v>
      </c>
      <c r="OW8" s="19">
        <v>0.13670202017499999</v>
      </c>
      <c r="OX8" s="19">
        <v>0.12099391475</v>
      </c>
      <c r="OY8" s="19">
        <v>0.109495459125</v>
      </c>
      <c r="OZ8" s="19">
        <v>0.13564443330000001</v>
      </c>
      <c r="PA8" s="19">
        <v>0.33797097770000001</v>
      </c>
      <c r="PB8" s="19">
        <v>0.25884735197499997</v>
      </c>
      <c r="PC8" s="19">
        <v>0.13695641284999999</v>
      </c>
      <c r="PD8" s="19">
        <v>0.40851778657499999</v>
      </c>
      <c r="PE8" s="19">
        <v>0.30560416665000001</v>
      </c>
      <c r="PF8" s="19">
        <v>0.12526731159999999</v>
      </c>
      <c r="PG8" s="19">
        <v>0.115946153825</v>
      </c>
      <c r="PH8" s="19">
        <v>0.11588799195</v>
      </c>
      <c r="PI8" s="19">
        <v>33.895249999999997</v>
      </c>
      <c r="PJ8" s="19">
        <v>30.3155</v>
      </c>
      <c r="PK8" s="19">
        <v>23.491499999999998</v>
      </c>
      <c r="PL8" s="19">
        <v>31.80725</v>
      </c>
      <c r="PM8" s="19">
        <v>30.684000000000001</v>
      </c>
      <c r="PN8" s="19">
        <v>32.641500000000001</v>
      </c>
      <c r="PO8" s="19">
        <v>32.960500000000003</v>
      </c>
      <c r="PP8" s="19">
        <v>-1.9071471275000001E-2</v>
      </c>
      <c r="PQ8" s="19">
        <v>-5.1212786274999998E-2</v>
      </c>
      <c r="PR8" s="19">
        <v>67.344750000000005</v>
      </c>
      <c r="PS8" s="19">
        <v>69.257499999999993</v>
      </c>
      <c r="PT8" s="19">
        <v>2074.0310749999999</v>
      </c>
      <c r="PU8" s="19">
        <v>2117.4371999999998</v>
      </c>
      <c r="PV8" s="19">
        <v>120.7</v>
      </c>
      <c r="PW8" s="19">
        <f t="shared" si="60"/>
        <v>53.355249999999998</v>
      </c>
      <c r="PX8" s="19">
        <f t="shared" si="61"/>
        <v>51.44250000000001</v>
      </c>
      <c r="PY8" s="19">
        <f t="shared" si="62"/>
        <v>52.398875000000004</v>
      </c>
      <c r="PZ8" s="18">
        <v>42</v>
      </c>
      <c r="QA8" s="19">
        <v>0.49645300911750001</v>
      </c>
      <c r="QB8" s="19">
        <v>0.41834336158500002</v>
      </c>
      <c r="QC8" s="19">
        <v>0.38038759181999998</v>
      </c>
      <c r="QD8" s="19">
        <v>0.31036019120750002</v>
      </c>
      <c r="QE8" s="19">
        <v>0.55693011931250003</v>
      </c>
      <c r="QF8" s="19">
        <v>0.4642533720475</v>
      </c>
      <c r="QG8" s="19">
        <f t="shared" si="63"/>
        <v>0.51059174567999999</v>
      </c>
      <c r="QH8" s="19">
        <v>0.44971008108749999</v>
      </c>
      <c r="QI8" s="19">
        <v>0.36162340778000002</v>
      </c>
      <c r="QJ8" s="19">
        <v>0.14349127891999999</v>
      </c>
      <c r="QK8" s="19">
        <v>0.1258340311325</v>
      </c>
      <c r="QL8" s="19">
        <v>0.55686614315000005</v>
      </c>
      <c r="QM8" s="19">
        <v>0.50207295744750002</v>
      </c>
      <c r="QN8" s="19">
        <v>0.52947001917500003</v>
      </c>
      <c r="QO8" s="19">
        <v>0.41523516485750001</v>
      </c>
      <c r="QP8" s="19">
        <v>8.35498948475E-2</v>
      </c>
      <c r="QQ8" s="19">
        <v>0.1069077339475</v>
      </c>
      <c r="QR8" s="19">
        <v>1.9891539190125</v>
      </c>
      <c r="QS8" s="19">
        <v>1.4913327306549999</v>
      </c>
      <c r="QT8" s="19">
        <v>0.25809338370750001</v>
      </c>
      <c r="QU8" s="19">
        <v>0.24903302429249999</v>
      </c>
      <c r="QV8" s="19">
        <v>0.35070595557500001</v>
      </c>
      <c r="QW8" s="19">
        <v>0.3189093643175</v>
      </c>
      <c r="QX8" s="19">
        <v>0.37766828546499998</v>
      </c>
      <c r="QY8" s="19">
        <v>0.33987556889749998</v>
      </c>
      <c r="QZ8" s="19">
        <v>0.2888964107175</v>
      </c>
      <c r="RA8" s="19">
        <v>0.27390332031499998</v>
      </c>
      <c r="RB8" s="19">
        <v>-0.61931855955000004</v>
      </c>
      <c r="RC8" s="19">
        <v>-0.52919553767500005</v>
      </c>
      <c r="RD8" s="19">
        <v>0.35070595557500001</v>
      </c>
      <c r="RE8" s="19">
        <v>0.3189093643175</v>
      </c>
      <c r="RF8" s="19">
        <v>0.105786073309524</v>
      </c>
      <c r="RG8" s="19">
        <v>9.5863395904761894E-2</v>
      </c>
      <c r="RH8" s="19">
        <v>8.7019506523809506E-2</v>
      </c>
      <c r="RI8" s="19">
        <v>0.10279129690476201</v>
      </c>
      <c r="RJ8" s="19">
        <v>0.32344583445238101</v>
      </c>
      <c r="RK8" s="19">
        <v>0.22165741550000001</v>
      </c>
      <c r="RL8" s="19">
        <v>0.106193789619048</v>
      </c>
      <c r="RM8" s="19">
        <v>0.327942061261905</v>
      </c>
      <c r="RN8" s="19">
        <v>0.24396728016666699</v>
      </c>
      <c r="RO8" s="19">
        <v>9.4973275071428595E-2</v>
      </c>
      <c r="RP8" s="19">
        <v>8.6685559238095206E-2</v>
      </c>
      <c r="RQ8" s="19">
        <v>8.6848641166666699E-2</v>
      </c>
      <c r="RR8" s="19">
        <v>41.48</v>
      </c>
      <c r="RS8" s="19">
        <v>37.619761904761901</v>
      </c>
      <c r="RT8" s="19">
        <v>17.454999999999998</v>
      </c>
      <c r="RU8" s="19">
        <v>32.986190476190501</v>
      </c>
      <c r="RV8" s="19">
        <v>31.282380952381001</v>
      </c>
      <c r="RW8" s="19">
        <v>38.248571428571402</v>
      </c>
      <c r="RX8" s="19">
        <v>38.376666666666601</v>
      </c>
      <c r="RY8" s="19">
        <v>-0.133977448333333</v>
      </c>
      <c r="RZ8" s="19">
        <v>-0.163565680952381</v>
      </c>
      <c r="SA8" s="19">
        <v>77.553095238095196</v>
      </c>
      <c r="SB8" s="19">
        <v>79.184761904761899</v>
      </c>
      <c r="SC8" s="19">
        <v>2305.8325714285702</v>
      </c>
      <c r="SD8" s="19">
        <v>2342.7873809523799</v>
      </c>
      <c r="SE8" s="19">
        <v>142</v>
      </c>
      <c r="SF8" s="19">
        <f t="shared" si="64"/>
        <v>64.446904761904804</v>
      </c>
      <c r="SG8" s="19">
        <f t="shared" si="65"/>
        <v>62.815238095238101</v>
      </c>
      <c r="SH8" s="18">
        <v>61.5</v>
      </c>
      <c r="SI8" s="19">
        <v>0.50896893335714299</v>
      </c>
      <c r="SJ8" s="19">
        <v>0.51375880333333301</v>
      </c>
      <c r="SK8" s="19">
        <v>0.39285926664285697</v>
      </c>
      <c r="SL8" s="19">
        <v>0.363862204880952</v>
      </c>
      <c r="SM8" s="19">
        <v>0.58044301797619102</v>
      </c>
      <c r="SN8" s="19">
        <v>0.53916485678571402</v>
      </c>
      <c r="SO8" s="19">
        <v>0.47552723019047599</v>
      </c>
      <c r="SP8" s="19">
        <v>0.39350910797618999</v>
      </c>
      <c r="SQ8" s="19">
        <v>0.145793685309524</v>
      </c>
      <c r="SR8" s="19">
        <v>0.18468506335714299</v>
      </c>
      <c r="SS8" s="19">
        <v>0.57989027542857197</v>
      </c>
      <c r="ST8" s="19">
        <v>0.57263691797619098</v>
      </c>
      <c r="SU8" s="19">
        <v>0.54931841340476195</v>
      </c>
      <c r="SV8" s="19">
        <v>0.50304846138095205</v>
      </c>
      <c r="SW8" s="19">
        <v>0.100288548619048</v>
      </c>
      <c r="SX8" s="19">
        <v>8.3214741190476199E-2</v>
      </c>
      <c r="SY8" s="19">
        <v>2.0947337479523802</v>
      </c>
      <c r="SZ8" s="19">
        <v>2.1551420104285701</v>
      </c>
      <c r="TA8" s="19">
        <v>0.25075966997618998</v>
      </c>
      <c r="TB8" s="19">
        <v>0.33857463402380999</v>
      </c>
      <c r="TC8" s="19">
        <v>0.34520842228571402</v>
      </c>
      <c r="TD8" s="19">
        <v>0.433443158142857</v>
      </c>
      <c r="TE8" s="19">
        <v>0.37527134707142901</v>
      </c>
      <c r="TF8" s="19">
        <v>0.44489450202380998</v>
      </c>
      <c r="TG8" s="19">
        <v>0.28520295873809498</v>
      </c>
      <c r="TH8" s="19">
        <v>0.35199384064285699</v>
      </c>
      <c r="TI8" s="19">
        <v>-0.64348858907142803</v>
      </c>
      <c r="TJ8" s="19">
        <v>-0.56217691985714302</v>
      </c>
      <c r="TK8" s="19">
        <v>0.34520842228571402</v>
      </c>
      <c r="TL8" s="19">
        <v>0.433443158142857</v>
      </c>
      <c r="TM8" s="19">
        <v>8.5705088560975598E-2</v>
      </c>
      <c r="TN8" s="19">
        <v>7.8459432512195101E-2</v>
      </c>
      <c r="TO8" s="19">
        <v>7.4380288682926801E-2</v>
      </c>
      <c r="TP8" s="19">
        <v>9.0942517463414599E-2</v>
      </c>
      <c r="TQ8" s="19">
        <v>0.242886178829268</v>
      </c>
      <c r="TR8" s="19">
        <v>0.17215574980487799</v>
      </c>
      <c r="TS8" s="19">
        <v>8.9751228487804896E-2</v>
      </c>
      <c r="TT8" s="19">
        <v>0.27639321482926799</v>
      </c>
      <c r="TU8" s="19">
        <v>0.19098377390243901</v>
      </c>
      <c r="TV8" s="19">
        <v>7.1256308780487804E-2</v>
      </c>
      <c r="TW8" s="19">
        <v>7.3846457341463403E-2</v>
      </c>
      <c r="TX8" s="19">
        <v>7.0132861390243897E-2</v>
      </c>
      <c r="TY8" s="19">
        <v>38.070243902439003</v>
      </c>
      <c r="TZ8" s="19">
        <v>38.038292682926802</v>
      </c>
      <c r="UA8" s="19">
        <v>24.863414634146299</v>
      </c>
      <c r="UB8" s="19">
        <v>33.6514634146342</v>
      </c>
      <c r="UC8" s="19">
        <v>33.030731707317102</v>
      </c>
      <c r="UD8" s="19">
        <v>38.931707317073197</v>
      </c>
      <c r="UE8" s="19">
        <v>38.840731707317097</v>
      </c>
      <c r="UF8" s="19">
        <v>-0.13463146097560999</v>
      </c>
      <c r="UG8" s="19">
        <v>-0.13450758048780501</v>
      </c>
      <c r="UH8" s="24">
        <v>88.666829268292688</v>
      </c>
      <c r="UI8" s="24">
        <v>91.741463414634126</v>
      </c>
      <c r="UJ8" s="24">
        <v>2558.0347804878047</v>
      </c>
      <c r="UK8" s="24">
        <v>2627.8032682926832</v>
      </c>
      <c r="UL8" s="19">
        <v>158</v>
      </c>
      <c r="UM8" s="19">
        <f t="shared" si="66"/>
        <v>69.333170731707312</v>
      </c>
      <c r="UN8" s="19">
        <f t="shared" si="67"/>
        <v>66.258536585365874</v>
      </c>
      <c r="UO8" s="19">
        <f t="shared" si="68"/>
        <v>67.795853658536601</v>
      </c>
      <c r="UP8" s="18">
        <v>63</v>
      </c>
      <c r="UQ8" s="19">
        <v>0.50818727748292702</v>
      </c>
      <c r="UR8" s="19">
        <v>0.44516755925121898</v>
      </c>
      <c r="US8" s="19">
        <v>0.35978046578292699</v>
      </c>
      <c r="UT8" s="19">
        <v>0.306251947895122</v>
      </c>
      <c r="UU8" s="19">
        <v>0.57718065599024404</v>
      </c>
      <c r="UV8" s="19">
        <v>0.50207418855121899</v>
      </c>
      <c r="UW8" s="19">
        <f t="shared" si="69"/>
        <v>0.53962742227073157</v>
      </c>
      <c r="UX8" s="19">
        <v>0.44190093741707298</v>
      </c>
      <c r="UY8" s="19">
        <v>0.371999067231707</v>
      </c>
      <c r="UZ8" s="19">
        <v>0.18196600435853699</v>
      </c>
      <c r="VA8" s="19">
        <v>0.16232719194878001</v>
      </c>
      <c r="VB8" s="19">
        <v>0.59424973049999996</v>
      </c>
      <c r="VC8" s="19">
        <v>0.52167969160975602</v>
      </c>
      <c r="VD8" s="19">
        <v>0.58901749519512203</v>
      </c>
      <c r="VE8" s="19">
        <v>0.46806301920975601</v>
      </c>
      <c r="VF8" s="19">
        <v>0.123442935263415</v>
      </c>
      <c r="VG8" s="19">
        <v>0.100755635885366</v>
      </c>
      <c r="VH8" s="19">
        <v>2.0831357788243898</v>
      </c>
      <c r="VI8" s="19">
        <v>1.67334646259512</v>
      </c>
      <c r="VJ8" s="19">
        <v>0.31485460247317099</v>
      </c>
      <c r="VK8" s="19">
        <v>0.30081874759024402</v>
      </c>
      <c r="VL8" s="19">
        <v>0.41899284457804897</v>
      </c>
      <c r="VM8" s="19">
        <v>0.382570531221951</v>
      </c>
      <c r="VN8" s="19">
        <v>0.454599701853659</v>
      </c>
      <c r="VO8" s="19">
        <v>0.40523622470243897</v>
      </c>
      <c r="VP8" s="19">
        <v>0.35694695944390198</v>
      </c>
      <c r="VQ8" s="19">
        <v>0.33030069729756101</v>
      </c>
      <c r="VR8" s="19">
        <v>-0.61210005021951197</v>
      </c>
      <c r="VS8" s="19">
        <v>-0.54083945548780499</v>
      </c>
      <c r="VT8" s="19">
        <v>0.41899284457804897</v>
      </c>
      <c r="VU8" s="19">
        <v>0.382570531221951</v>
      </c>
      <c r="VV8" s="19">
        <v>0.54125000000000001</v>
      </c>
      <c r="VW8" s="19">
        <v>0.45250000000000001</v>
      </c>
      <c r="VX8" s="19">
        <v>0.49075000000000002</v>
      </c>
      <c r="VY8" s="19">
        <v>0.146175</v>
      </c>
      <c r="VZ8" s="19">
        <f t="shared" si="70"/>
        <v>0.83602771362586603</v>
      </c>
      <c r="WA8" s="19">
        <v>8.579510705E-2</v>
      </c>
      <c r="WB8" s="19">
        <v>7.2974974425000005E-2</v>
      </c>
      <c r="WC8" s="19">
        <v>7.6576253849999998E-2</v>
      </c>
      <c r="WD8" s="19">
        <v>8.3266733250000002E-2</v>
      </c>
      <c r="WE8" s="19">
        <v>0.22184782612500001</v>
      </c>
      <c r="WF8" s="19">
        <v>0.17150866470000001</v>
      </c>
      <c r="WG8" s="19">
        <v>8.6899302075000004E-2</v>
      </c>
      <c r="WH8" s="19">
        <v>0.2649733527</v>
      </c>
      <c r="WI8" s="19">
        <v>0.19008513939999999</v>
      </c>
      <c r="WJ8" s="19">
        <v>6.6887600850000006E-2</v>
      </c>
      <c r="WK8" s="19">
        <v>6.6977499999999995E-2</v>
      </c>
      <c r="WL8" s="19">
        <v>6.9253183174999997E-2</v>
      </c>
      <c r="WM8" s="19">
        <v>40.655999999999999</v>
      </c>
      <c r="WN8" s="19">
        <v>37.314999999999998</v>
      </c>
      <c r="WO8" s="19">
        <v>19.98075</v>
      </c>
      <c r="WP8" s="19">
        <v>32.133249999999997</v>
      </c>
      <c r="WQ8" s="19">
        <v>30.62575</v>
      </c>
      <c r="WR8" s="19">
        <v>41.962000000000003</v>
      </c>
      <c r="WS8" s="19">
        <v>42.246250000000003</v>
      </c>
      <c r="WT8" s="19">
        <v>-0.2481369675</v>
      </c>
      <c r="WU8" s="19">
        <v>-0.26531321000000002</v>
      </c>
      <c r="WV8" s="19">
        <v>89.13</v>
      </c>
      <c r="WW8" s="19">
        <v>93.185000000000002</v>
      </c>
      <c r="WX8" s="19">
        <v>2568.6894499999999</v>
      </c>
      <c r="WY8" s="19">
        <v>2660.6954999999998</v>
      </c>
      <c r="WZ8" s="19">
        <v>164.3</v>
      </c>
      <c r="XA8" s="19">
        <f t="shared" si="71"/>
        <v>75.170000000000016</v>
      </c>
      <c r="XB8" s="19">
        <f t="shared" si="72"/>
        <v>71.115000000000009</v>
      </c>
      <c r="XC8" s="18">
        <v>76</v>
      </c>
      <c r="XD8" s="19">
        <v>0.5041621985575</v>
      </c>
      <c r="XE8" s="19">
        <v>0.44483718154500002</v>
      </c>
      <c r="XF8" s="19">
        <v>0.37189100511250001</v>
      </c>
      <c r="XG8" s="19">
        <v>0.340001089315</v>
      </c>
      <c r="XH8" s="19">
        <v>0.59493616220000001</v>
      </c>
      <c r="XI8" s="19">
        <v>0.49642479909999998</v>
      </c>
      <c r="XJ8" s="19">
        <v>0.47849977529749999</v>
      </c>
      <c r="XK8" s="19">
        <v>0.39619232526999998</v>
      </c>
      <c r="XL8" s="19">
        <v>0.16335528829500001</v>
      </c>
      <c r="XM8" s="19">
        <v>0.12398312274999999</v>
      </c>
      <c r="XN8" s="19">
        <v>0.58386085520999997</v>
      </c>
      <c r="XO8" s="19">
        <v>0.47816844814249998</v>
      </c>
      <c r="XP8" s="19">
        <v>0.59532797214249999</v>
      </c>
      <c r="XQ8" s="19">
        <v>0.43372738925999998</v>
      </c>
      <c r="XR8" s="19">
        <v>0.113288067105</v>
      </c>
      <c r="XS8" s="19">
        <v>4.2343721227499999E-2</v>
      </c>
      <c r="XT8" s="19">
        <v>2.0545385555500002</v>
      </c>
      <c r="XU8" s="19">
        <v>1.6691590301150001</v>
      </c>
      <c r="XV8" s="19">
        <v>0.27356659195499999</v>
      </c>
      <c r="XW8" s="19">
        <v>0.2357994550525</v>
      </c>
      <c r="XX8" s="19">
        <v>0.37372633818000001</v>
      </c>
      <c r="XY8" s="19">
        <v>0.29688910306249999</v>
      </c>
      <c r="XZ8" s="19">
        <v>0.41523389264499999</v>
      </c>
      <c r="YA8" s="19">
        <v>0.31057746149499998</v>
      </c>
      <c r="YB8" s="19">
        <v>0.32188837402999998</v>
      </c>
      <c r="YC8" s="19">
        <v>0.25207106888750003</v>
      </c>
      <c r="YD8" s="19">
        <v>-0.64652942192499996</v>
      </c>
      <c r="YE8" s="19">
        <v>-0.56066364757499998</v>
      </c>
      <c r="YF8" s="19">
        <v>0.37372633818000001</v>
      </c>
      <c r="YG8" s="19">
        <v>0.29688910306249999</v>
      </c>
      <c r="YH8" s="19">
        <v>7.9349349299999997E-2</v>
      </c>
      <c r="YI8" s="19">
        <v>7.2419919900000004E-2</v>
      </c>
      <c r="YJ8" s="19">
        <v>6.4529529500000002E-2</v>
      </c>
      <c r="YK8" s="19">
        <v>7.6692913350000003E-2</v>
      </c>
      <c r="YL8" s="19">
        <v>0.227915493</v>
      </c>
      <c r="YM8" s="19">
        <v>0.32714285700000001</v>
      </c>
      <c r="YN8" s="19">
        <v>8.0735728399999998E-2</v>
      </c>
      <c r="YO8" s="19">
        <v>0.25667545542499998</v>
      </c>
      <c r="YP8" s="19">
        <v>0.16861197922500001</v>
      </c>
      <c r="YQ8" s="19">
        <v>6.4150657225000005E-2</v>
      </c>
      <c r="YR8" s="19">
        <v>6.5393286699999997E-2</v>
      </c>
      <c r="YS8" s="19">
        <v>7.0137500000000005E-2</v>
      </c>
      <c r="YT8" s="19">
        <v>39.94</v>
      </c>
      <c r="YU8" s="19">
        <v>41.12</v>
      </c>
      <c r="YV8" s="19">
        <v>13.8865</v>
      </c>
      <c r="YW8" s="19">
        <v>35.173749999999998</v>
      </c>
      <c r="YX8" s="19">
        <v>33.323</v>
      </c>
      <c r="YY8" s="19">
        <v>44.057000000000002</v>
      </c>
      <c r="YZ8" s="19">
        <v>43.681750000000001</v>
      </c>
      <c r="ZA8" s="19">
        <v>-0.22616840499999999</v>
      </c>
      <c r="ZB8" s="19">
        <v>-0.23841065750000001</v>
      </c>
      <c r="ZC8" s="19">
        <v>96.427499999999995</v>
      </c>
      <c r="ZD8" s="19">
        <v>99.644999999999996</v>
      </c>
      <c r="ZE8" s="19">
        <v>2734.1291999999999</v>
      </c>
      <c r="ZF8" s="19">
        <v>2807.2912000000001</v>
      </c>
      <c r="ZG8" s="19">
        <v>172</v>
      </c>
      <c r="ZH8" s="19">
        <f t="shared" si="73"/>
        <v>75.572500000000005</v>
      </c>
      <c r="ZI8" s="19">
        <f t="shared" si="74"/>
        <v>72.355000000000004</v>
      </c>
      <c r="ZJ8" s="18">
        <v>81</v>
      </c>
      <c r="ZK8" s="19">
        <v>0.52020080254750001</v>
      </c>
      <c r="ZL8" s="19">
        <v>0.48674546397500001</v>
      </c>
      <c r="ZM8" s="19">
        <v>0.35190683592749999</v>
      </c>
      <c r="ZN8" s="19">
        <v>0.62042091429500001</v>
      </c>
      <c r="ZO8" s="19">
        <v>0.59298752341750005</v>
      </c>
      <c r="ZP8" s="19">
        <v>0.50791292181750003</v>
      </c>
      <c r="ZQ8" s="19">
        <v>0.44089366479249997</v>
      </c>
      <c r="ZR8" s="19">
        <v>0.63778226741249999</v>
      </c>
      <c r="ZS8" s="19">
        <v>0.20632653419749999</v>
      </c>
      <c r="ZT8" s="19">
        <v>-0.18590137412999999</v>
      </c>
      <c r="ZU8" s="19">
        <v>0.56966100318500001</v>
      </c>
      <c r="ZV8" s="19">
        <v>0.54993094227999995</v>
      </c>
      <c r="ZW8" s="19">
        <v>0.59907321651000001</v>
      </c>
      <c r="ZX8" s="19">
        <v>0.47402399339000001</v>
      </c>
      <c r="ZY8" s="19">
        <v>7.0710049235000003E-2</v>
      </c>
      <c r="ZZ8" s="19">
        <v>8.7351329682500006E-2</v>
      </c>
      <c r="AAA8" s="19">
        <v>2.1847990275</v>
      </c>
      <c r="AAB8" s="19">
        <v>1.9789917919325</v>
      </c>
      <c r="AAC8" s="19">
        <v>0.34728718470499997</v>
      </c>
      <c r="AAD8" s="19">
        <v>-0.40769357174749998</v>
      </c>
      <c r="AAE8" s="19">
        <v>0.45776540838750002</v>
      </c>
      <c r="AAF8" s="19">
        <v>-0.79906488173000001</v>
      </c>
      <c r="AAG8" s="19">
        <v>0.49792279214250001</v>
      </c>
      <c r="AAH8" s="19">
        <v>-0.82998218560250003</v>
      </c>
      <c r="AAI8" s="19">
        <v>0.39575869309</v>
      </c>
      <c r="AAJ8" s="19">
        <v>-0.42904010131249998</v>
      </c>
      <c r="AAK8" s="19">
        <v>-0.61140321962499999</v>
      </c>
      <c r="AAL8" s="19">
        <v>-0.77862906570000001</v>
      </c>
      <c r="AAM8" s="19">
        <v>0.45776540838750002</v>
      </c>
      <c r="AAN8" s="19">
        <v>-0.79906488173000001</v>
      </c>
      <c r="AAO8" s="19">
        <v>7.3383980684210495E-2</v>
      </c>
      <c r="AAP8" s="19">
        <v>6.8526421184210498E-2</v>
      </c>
      <c r="AAQ8" s="19">
        <v>6.4300692078947397E-2</v>
      </c>
      <c r="AAR8" s="19">
        <v>7.6058922131578902E-2</v>
      </c>
      <c r="AAS8" s="19">
        <v>0.27067669181578902</v>
      </c>
      <c r="AAT8" s="19">
        <v>0.22575169978947399</v>
      </c>
      <c r="AAU8" s="19">
        <v>7.8051735894736796E-2</v>
      </c>
      <c r="AAV8" s="19">
        <v>0.26313165760526303</v>
      </c>
      <c r="AAW8" s="19">
        <v>0.16083205939473699</v>
      </c>
      <c r="AAX8" s="19">
        <v>6.1023684210526299E-2</v>
      </c>
      <c r="AAY8" s="19">
        <v>6.2735998289473696E-2</v>
      </c>
      <c r="AAZ8" s="19">
        <v>6.9026733526315803E-2</v>
      </c>
      <c r="ABA8" s="19">
        <v>39.267368421052602</v>
      </c>
      <c r="ABB8" s="19">
        <v>35.318421052631599</v>
      </c>
      <c r="ABC8" s="19">
        <v>38.620526315789498</v>
      </c>
      <c r="ABD8" s="19">
        <v>35.011315789473699</v>
      </c>
      <c r="ABE8" s="19">
        <v>33.169736842105301</v>
      </c>
      <c r="ABF8" s="19">
        <v>38.753684210526302</v>
      </c>
      <c r="ABG8" s="19">
        <v>38.64</v>
      </c>
      <c r="ABH8" s="19">
        <v>-9.5588275263157899E-2</v>
      </c>
      <c r="ABI8" s="19">
        <v>-0.12665201000000001</v>
      </c>
      <c r="ABJ8" s="19">
        <v>102.12631578947401</v>
      </c>
      <c r="ABK8" s="19">
        <v>104.107894736842</v>
      </c>
      <c r="ABL8" s="19">
        <v>2863.71134210526</v>
      </c>
      <c r="ABM8" s="19">
        <v>2908.4136315789501</v>
      </c>
      <c r="ABN8" s="19">
        <v>178</v>
      </c>
      <c r="ABO8" s="19">
        <f t="shared" si="75"/>
        <v>75.873684210525994</v>
      </c>
      <c r="ABP8" s="19">
        <f t="shared" si="76"/>
        <v>73.892105263158001</v>
      </c>
      <c r="ABQ8" s="18">
        <v>74</v>
      </c>
      <c r="ABR8" s="19">
        <v>0.54114937053684198</v>
      </c>
      <c r="ABS8" s="19">
        <v>0.55631622009210502</v>
      </c>
      <c r="ABT8" s="19">
        <v>0.34589936335263199</v>
      </c>
      <c r="ABU8" s="19">
        <v>0.49470150258421097</v>
      </c>
      <c r="ABV8" s="19">
        <v>0.61376831870000004</v>
      </c>
      <c r="ABW8" s="19">
        <v>0.59181650821842102</v>
      </c>
      <c r="ABX8" s="19">
        <v>0.43812701174736801</v>
      </c>
      <c r="ABY8" s="19">
        <v>0.533220521602632</v>
      </c>
      <c r="ABZ8" s="19">
        <v>0.24053346463420999</v>
      </c>
      <c r="ACA8" s="19">
        <v>8.6962238960526295E-2</v>
      </c>
      <c r="ACB8" s="19">
        <v>0.58348495106579001</v>
      </c>
      <c r="ACC8" s="19">
        <v>0.61202525883421</v>
      </c>
      <c r="ACD8" s="19">
        <v>0.62233121204473696</v>
      </c>
      <c r="ACE8" s="19">
        <v>0.56877262462631595</v>
      </c>
      <c r="ACF8" s="19">
        <v>6.2304846342105299E-2</v>
      </c>
      <c r="ACG8" s="19">
        <v>8.3460705102631594E-2</v>
      </c>
      <c r="ACH8" s="19">
        <v>2.3742267912947401</v>
      </c>
      <c r="ACI8" s="19">
        <v>2.5813631366473699</v>
      </c>
      <c r="ACJ8" s="19">
        <v>0.391992408355263</v>
      </c>
      <c r="ACK8" s="19">
        <v>0.14046047662894701</v>
      </c>
      <c r="ACL8" s="19">
        <v>0.50883702609473702</v>
      </c>
      <c r="ACM8" s="19">
        <v>0.19925777797105301</v>
      </c>
      <c r="ACN8" s="19">
        <v>0.55044390970000001</v>
      </c>
      <c r="ACO8" s="19">
        <v>0.20486154292894701</v>
      </c>
      <c r="ACP8" s="19">
        <v>0.44354497328157899</v>
      </c>
      <c r="ACQ8" s="19">
        <v>0.14700993133684201</v>
      </c>
      <c r="ACR8" s="19">
        <v>-0.60835117234210501</v>
      </c>
      <c r="ACS8" s="19">
        <v>-0.69482249368421101</v>
      </c>
      <c r="ACT8" s="19">
        <v>0.50883702609473702</v>
      </c>
      <c r="ACU8" s="19">
        <v>0.19925777797105301</v>
      </c>
      <c r="ACV8" s="17">
        <v>4.93</v>
      </c>
      <c r="ACW8" s="18">
        <v>1.04</v>
      </c>
      <c r="ACX8" s="17">
        <v>79.5</v>
      </c>
      <c r="ACY8" s="17">
        <v>28.5</v>
      </c>
      <c r="ACZ8" s="17">
        <v>4.8</v>
      </c>
      <c r="ADA8" s="17">
        <v>10.7</v>
      </c>
    </row>
    <row r="9" spans="1:781" x14ac:dyDescent="0.25">
      <c r="A9" s="19">
        <v>8</v>
      </c>
      <c r="B9" s="19">
        <v>2</v>
      </c>
      <c r="C9" s="19" t="s">
        <v>9</v>
      </c>
      <c r="D9" s="19">
        <v>100</v>
      </c>
      <c r="E9" s="19">
        <v>3</v>
      </c>
      <c r="F9" s="19">
        <v>1</v>
      </c>
      <c r="G9" s="23">
        <v>-9999</v>
      </c>
      <c r="H9" s="23">
        <v>-9999</v>
      </c>
      <c r="I9" s="23">
        <v>-9999</v>
      </c>
      <c r="J9" s="23">
        <v>-9999</v>
      </c>
      <c r="K9" s="23">
        <v>-9999</v>
      </c>
      <c r="L9" s="19">
        <v>0</v>
      </c>
      <c r="M9" s="19">
        <f t="shared" si="16"/>
        <v>0</v>
      </c>
      <c r="N9" s="19">
        <v>41.12</v>
      </c>
      <c r="O9" s="19">
        <v>28.72</v>
      </c>
      <c r="P9" s="19">
        <v>30.160000000000004</v>
      </c>
      <c r="Q9" s="19">
        <v>41.12</v>
      </c>
      <c r="R9" s="19">
        <v>18.72</v>
      </c>
      <c r="S9" s="19">
        <v>40.160000000000004</v>
      </c>
      <c r="T9" s="19">
        <f t="shared" si="17"/>
        <v>1.3315649867374004</v>
      </c>
      <c r="U9" s="19">
        <v>55.120000000000005</v>
      </c>
      <c r="V9" s="19">
        <v>12.719999999999999</v>
      </c>
      <c r="W9" s="19">
        <v>32.160000000000004</v>
      </c>
      <c r="X9" s="19">
        <v>67.12</v>
      </c>
      <c r="Y9" s="19">
        <v>-1.2800000000000011</v>
      </c>
      <c r="Z9" s="19">
        <v>34.160000000000004</v>
      </c>
      <c r="AA9" s="19" t="s">
        <v>47</v>
      </c>
      <c r="AB9" s="19">
        <v>8.6</v>
      </c>
      <c r="AC9" s="19">
        <v>7.2</v>
      </c>
      <c r="AD9" s="19">
        <v>1.8</v>
      </c>
      <c r="AE9" s="19" t="s">
        <v>40</v>
      </c>
      <c r="AF9" s="19">
        <v>2</v>
      </c>
      <c r="AG9" s="19">
        <v>1</v>
      </c>
      <c r="AH9" s="19">
        <v>3</v>
      </c>
      <c r="AI9" s="19">
        <v>5</v>
      </c>
      <c r="AJ9" s="19">
        <v>141</v>
      </c>
      <c r="AK9" s="19">
        <v>111</v>
      </c>
      <c r="AL9" s="19">
        <v>0.09</v>
      </c>
      <c r="AM9" s="19">
        <v>9</v>
      </c>
      <c r="AN9" s="19">
        <v>1.8</v>
      </c>
      <c r="AO9" s="19">
        <v>0.65</v>
      </c>
      <c r="AP9" s="19">
        <v>5929</v>
      </c>
      <c r="AQ9" s="19">
        <v>256</v>
      </c>
      <c r="AR9" s="19">
        <v>589</v>
      </c>
      <c r="AS9" s="19">
        <v>34.700000000000003</v>
      </c>
      <c r="AT9" s="19">
        <v>0</v>
      </c>
      <c r="AU9" s="19">
        <v>1</v>
      </c>
      <c r="AV9" s="19">
        <v>85</v>
      </c>
      <c r="AW9" s="19">
        <v>6</v>
      </c>
      <c r="AX9" s="19">
        <v>7</v>
      </c>
      <c r="AY9" s="19">
        <v>13</v>
      </c>
      <c r="AZ9" s="19">
        <v>1.9505851755526658</v>
      </c>
      <c r="BA9" s="19">
        <v>1.1435643564356437</v>
      </c>
      <c r="BB9" s="19">
        <v>9.0210071363956175</v>
      </c>
      <c r="BC9" s="19">
        <v>11.61922770700637</v>
      </c>
      <c r="BD9" s="19">
        <v>15.740043192205311</v>
      </c>
      <c r="BE9" s="19">
        <v>15.23325449146998</v>
      </c>
      <c r="BF9" s="23">
        <v>-9999</v>
      </c>
      <c r="BG9" s="17">
        <f t="shared" si="18"/>
        <v>12.376598127953237</v>
      </c>
      <c r="BH9" s="17">
        <f t="shared" si="19"/>
        <v>48.460626673535707</v>
      </c>
      <c r="BI9" s="17">
        <f t="shared" si="20"/>
        <v>94.937537501561195</v>
      </c>
      <c r="BJ9" s="17">
        <f t="shared" si="21"/>
        <v>157.89771027038245</v>
      </c>
      <c r="BK9" s="17">
        <f t="shared" si="22"/>
        <v>218.83072823626236</v>
      </c>
      <c r="BL9" s="19">
        <f t="shared" si="0"/>
        <v>46.476910828025481</v>
      </c>
      <c r="BM9" s="19">
        <f t="shared" si="1"/>
        <v>62.960172768821245</v>
      </c>
      <c r="BN9" s="19">
        <f t="shared" si="2"/>
        <v>60.93301796587992</v>
      </c>
      <c r="BO9" s="19">
        <f t="shared" si="23"/>
        <v>170.37010156272663</v>
      </c>
      <c r="BP9" s="19">
        <v>0.19505851755526657</v>
      </c>
      <c r="BQ9" s="19">
        <v>0.66831683168316836</v>
      </c>
      <c r="BR9" s="19">
        <v>0.27138405869936677</v>
      </c>
      <c r="BS9" s="19">
        <v>0</v>
      </c>
      <c r="BT9" s="19">
        <v>0</v>
      </c>
      <c r="BU9" s="19">
        <v>0.51331085501484564</v>
      </c>
      <c r="BV9" s="23">
        <v>-9999</v>
      </c>
      <c r="BW9" s="17">
        <f t="shared" si="24"/>
        <v>3.4535013969537398</v>
      </c>
      <c r="BX9" s="17">
        <f t="shared" si="25"/>
        <v>4.5390376317512064</v>
      </c>
      <c r="BY9" s="17">
        <f t="shared" si="26"/>
        <v>4.5390376317512064</v>
      </c>
      <c r="BZ9" s="17">
        <f t="shared" si="27"/>
        <v>6.5922810518105894</v>
      </c>
      <c r="CA9" s="19">
        <f t="shared" si="28"/>
        <v>0</v>
      </c>
      <c r="CB9" s="19">
        <f t="shared" si="29"/>
        <v>0</v>
      </c>
      <c r="CC9" s="19">
        <f t="shared" si="30"/>
        <v>2.0532434200593825</v>
      </c>
      <c r="CD9" s="19">
        <f t="shared" ref="CD9:CE9" si="82">SUM(CA9:CC9)</f>
        <v>2.0532434200593825</v>
      </c>
      <c r="CE9" s="19">
        <f t="shared" si="82"/>
        <v>4.1064868401187651</v>
      </c>
      <c r="CF9" s="19">
        <v>5.237405761645614</v>
      </c>
      <c r="CG9" s="19">
        <v>8.3911164707064607</v>
      </c>
      <c r="CH9" s="19">
        <v>3.0842527582748245</v>
      </c>
      <c r="CI9" s="19">
        <v>2.9065434490982258</v>
      </c>
      <c r="CJ9" s="19">
        <v>8.472798121596643</v>
      </c>
      <c r="CK9" s="19">
        <v>21.636318283861311</v>
      </c>
      <c r="CL9" s="19">
        <v>23.538807087596709</v>
      </c>
      <c r="CM9" s="17">
        <f t="shared" si="32"/>
        <v>54.514088929408302</v>
      </c>
      <c r="CN9" s="17">
        <f t="shared" si="33"/>
        <v>66.851099962507604</v>
      </c>
      <c r="CO9" s="17">
        <f t="shared" si="34"/>
        <v>78.477273758900509</v>
      </c>
      <c r="CP9" s="17">
        <f t="shared" si="35"/>
        <v>112.36846624528708</v>
      </c>
      <c r="CQ9" s="17">
        <f t="shared" si="36"/>
        <v>198.91373938073232</v>
      </c>
      <c r="CR9" s="19">
        <f t="shared" si="37"/>
        <v>11.626173796392903</v>
      </c>
      <c r="CS9" s="19">
        <f t="shared" si="38"/>
        <v>33.891192486386572</v>
      </c>
      <c r="CT9" s="19">
        <f t="shared" si="39"/>
        <v>86.545273135445242</v>
      </c>
      <c r="CU9" s="19">
        <f t="shared" si="40"/>
        <v>132.06263941822471</v>
      </c>
      <c r="CV9" s="25">
        <v>-9999</v>
      </c>
      <c r="CW9" s="23">
        <v>-9999</v>
      </c>
      <c r="CX9" s="25">
        <v>-9999</v>
      </c>
      <c r="CY9" s="23">
        <v>-9999</v>
      </c>
      <c r="CZ9" s="25">
        <v>-9999</v>
      </c>
      <c r="DA9" s="23">
        <v>-9999</v>
      </c>
      <c r="DB9" s="23">
        <v>-9999</v>
      </c>
      <c r="DC9" s="23">
        <v>-9999</v>
      </c>
      <c r="DD9" s="23">
        <v>-9999</v>
      </c>
      <c r="DE9" s="23">
        <v>-9999</v>
      </c>
      <c r="DF9" s="23">
        <v>-9999</v>
      </c>
      <c r="DG9" s="23">
        <v>-9999</v>
      </c>
      <c r="DH9" s="23">
        <v>-9999</v>
      </c>
      <c r="DI9" s="23">
        <v>-9999</v>
      </c>
      <c r="DJ9" s="23">
        <v>-9999</v>
      </c>
      <c r="DK9" s="23">
        <v>-9999</v>
      </c>
      <c r="DL9" s="23">
        <v>-9999</v>
      </c>
      <c r="DM9" s="23">
        <v>-9999</v>
      </c>
      <c r="DN9" s="23">
        <v>-9999</v>
      </c>
      <c r="DO9" s="23">
        <v>-9999</v>
      </c>
      <c r="DP9" s="23">
        <v>-9999</v>
      </c>
      <c r="DQ9" s="23">
        <v>-9999</v>
      </c>
      <c r="DR9" s="23">
        <v>-9999</v>
      </c>
      <c r="DS9" s="25">
        <v>-9999</v>
      </c>
      <c r="DT9" s="25">
        <v>-9999</v>
      </c>
      <c r="DU9" s="25">
        <v>-9999</v>
      </c>
      <c r="DV9" s="25">
        <v>-9999</v>
      </c>
      <c r="DW9" s="25">
        <v>-9999</v>
      </c>
      <c r="DX9" s="25">
        <v>-9999</v>
      </c>
      <c r="DY9" s="25">
        <v>-9999</v>
      </c>
      <c r="DZ9" s="25">
        <v>-9999</v>
      </c>
      <c r="EA9" s="25">
        <v>-9999</v>
      </c>
      <c r="EB9" s="23">
        <v>-9999</v>
      </c>
      <c r="EC9" s="23">
        <v>-9999</v>
      </c>
      <c r="ED9" s="23">
        <v>-9999</v>
      </c>
      <c r="EE9" s="23">
        <v>-9999</v>
      </c>
      <c r="EF9" s="23">
        <v>-9999</v>
      </c>
      <c r="EG9" s="23">
        <v>-9999</v>
      </c>
      <c r="EH9" s="23">
        <v>-9999</v>
      </c>
      <c r="EI9" s="23">
        <v>-9999</v>
      </c>
      <c r="EJ9" s="23">
        <v>-9999</v>
      </c>
      <c r="EK9" s="23">
        <v>-9999</v>
      </c>
      <c r="EL9" s="23">
        <v>-9999</v>
      </c>
      <c r="EM9" s="23">
        <v>-9999</v>
      </c>
      <c r="EN9" s="23">
        <v>-9999</v>
      </c>
      <c r="EO9" s="23">
        <v>-9999</v>
      </c>
      <c r="EP9" s="23">
        <v>-9999</v>
      </c>
      <c r="EQ9" s="23">
        <v>-9999</v>
      </c>
      <c r="ER9" s="23">
        <v>-9999</v>
      </c>
      <c r="ES9" s="23">
        <v>-9999</v>
      </c>
      <c r="ET9" s="23">
        <v>-9999</v>
      </c>
      <c r="EU9" s="23">
        <v>-9999</v>
      </c>
      <c r="EV9" s="23">
        <v>-9999</v>
      </c>
      <c r="EW9" s="23">
        <v>-9999</v>
      </c>
      <c r="EX9" s="23">
        <v>-9999</v>
      </c>
      <c r="EY9" s="23">
        <v>-9999</v>
      </c>
      <c r="EZ9" s="23">
        <v>-9999</v>
      </c>
      <c r="FA9" s="23">
        <v>-9999</v>
      </c>
      <c r="FB9" s="23">
        <v>-9999</v>
      </c>
      <c r="FC9" s="23">
        <v>-9999</v>
      </c>
      <c r="FD9" s="23">
        <v>-9999</v>
      </c>
      <c r="FE9" s="23">
        <v>-9999</v>
      </c>
      <c r="FF9" s="23">
        <v>-9999</v>
      </c>
      <c r="FG9" s="23">
        <v>-9999</v>
      </c>
      <c r="FH9" s="21">
        <v>239.8</v>
      </c>
      <c r="FI9" s="21">
        <v>67.5</v>
      </c>
      <c r="FJ9" s="18">
        <f t="shared" si="41"/>
        <v>172.3</v>
      </c>
      <c r="FK9" s="19">
        <v>11</v>
      </c>
      <c r="FL9" s="19">
        <v>285.89999999999998</v>
      </c>
      <c r="FM9" s="18">
        <v>31.5</v>
      </c>
      <c r="FN9" s="18">
        <f t="shared" si="42"/>
        <v>254.39999999999998</v>
      </c>
      <c r="FO9" s="19">
        <v>114</v>
      </c>
      <c r="FP9" s="19">
        <v>144.4</v>
      </c>
      <c r="FQ9" s="19">
        <v>31.5</v>
      </c>
      <c r="FR9" s="19">
        <f t="shared" si="43"/>
        <v>112.9</v>
      </c>
      <c r="FS9" s="19">
        <v>212.9</v>
      </c>
      <c r="FT9" s="19">
        <v>15.6</v>
      </c>
      <c r="FU9" s="19">
        <f t="shared" si="44"/>
        <v>197.3</v>
      </c>
      <c r="FV9" s="19">
        <v>93.550000000000011</v>
      </c>
      <c r="FW9" s="19">
        <v>99.320000000000007</v>
      </c>
      <c r="FX9" s="18">
        <f t="shared" si="45"/>
        <v>973.72549019607857</v>
      </c>
      <c r="FY9" s="18">
        <f t="shared" si="46"/>
        <v>869.39775910364153</v>
      </c>
      <c r="FZ9" s="23">
        <f t="shared" si="4"/>
        <v>1689.2156862745098</v>
      </c>
      <c r="GA9" s="18">
        <f t="shared" si="5"/>
        <v>2494.1176470588234</v>
      </c>
      <c r="GB9" s="18">
        <f t="shared" si="6"/>
        <v>1106.8627450980391</v>
      </c>
      <c r="GC9" s="18">
        <f t="shared" si="7"/>
        <v>1934.313725490196</v>
      </c>
      <c r="GD9" s="18">
        <f t="shared" si="47"/>
        <v>7224.5098039215682</v>
      </c>
      <c r="GE9" s="18">
        <f t="shared" si="48"/>
        <v>917.15686274509812</v>
      </c>
      <c r="GF9" s="19">
        <v>2.1</v>
      </c>
      <c r="GG9" s="19">
        <f t="shared" si="8"/>
        <v>35.473529411764709</v>
      </c>
      <c r="GH9" s="19">
        <v>0.46</v>
      </c>
      <c r="GI9" s="19">
        <f t="shared" si="9"/>
        <v>11.472941176470588</v>
      </c>
      <c r="GJ9" s="19">
        <v>0.89</v>
      </c>
      <c r="GK9" s="19">
        <f t="shared" si="10"/>
        <v>9.8510784313725477</v>
      </c>
      <c r="GL9" s="19">
        <v>2.98</v>
      </c>
      <c r="GM9" s="19">
        <f t="shared" si="11"/>
        <v>27.331274509803926</v>
      </c>
      <c r="GN9" s="18">
        <f t="shared" si="49"/>
        <v>84.128823529411775</v>
      </c>
      <c r="GO9" s="18">
        <f t="shared" si="50"/>
        <v>75.11502100840336</v>
      </c>
      <c r="GP9" s="21">
        <v>6.5</v>
      </c>
      <c r="GQ9" s="21">
        <v>1.27</v>
      </c>
      <c r="GR9" s="19">
        <f>GQ9*(43560/(GP9*6.667*0.454))</f>
        <v>2811.8485637900417</v>
      </c>
      <c r="GS9" s="18">
        <f>GR9*0.36</f>
        <v>1012.265482964415</v>
      </c>
      <c r="GT9" s="19">
        <v>19.2</v>
      </c>
      <c r="GU9" s="18">
        <v>3.7</v>
      </c>
      <c r="GV9" s="18">
        <f t="shared" si="51"/>
        <v>3.1900000000000004</v>
      </c>
      <c r="GW9" s="19">
        <f t="shared" si="52"/>
        <v>2391.0629909033187</v>
      </c>
      <c r="GX9" s="19">
        <v>1.1599999999999999</v>
      </c>
      <c r="GY9" s="19">
        <f t="shared" si="53"/>
        <v>0.36363636363636359</v>
      </c>
      <c r="GZ9" s="19">
        <f t="shared" si="54"/>
        <v>869.47745123757034</v>
      </c>
      <c r="HA9" s="19">
        <f t="shared" si="55"/>
        <v>973.81474538607881</v>
      </c>
      <c r="HB9" s="19">
        <v>1.54</v>
      </c>
      <c r="HC9" s="19">
        <f t="shared" si="12"/>
        <v>0.48275862068965514</v>
      </c>
      <c r="HD9" s="19">
        <f t="shared" si="13"/>
        <v>1154.3062714705675</v>
      </c>
      <c r="HE9" s="19">
        <f t="shared" si="56"/>
        <v>1292.8230240470357</v>
      </c>
      <c r="HF9" s="23">
        <v>-9999</v>
      </c>
      <c r="HG9" s="19">
        <v>2424.14</v>
      </c>
      <c r="HH9" s="19">
        <f t="shared" si="14"/>
        <v>881.50545454545443</v>
      </c>
      <c r="HI9" s="19">
        <v>2.7</v>
      </c>
      <c r="HJ9" s="19">
        <v>3.46</v>
      </c>
      <c r="HK9" s="17">
        <f t="shared" si="15"/>
        <v>44.73167663202743</v>
      </c>
      <c r="HL9" s="23">
        <v>-9999</v>
      </c>
      <c r="HM9" s="23">
        <v>-9999</v>
      </c>
      <c r="HN9" s="19">
        <v>28.211630094043958</v>
      </c>
      <c r="HO9" s="19">
        <v>14.400721003134798</v>
      </c>
      <c r="HP9" s="19">
        <v>0.226081665531915</v>
      </c>
      <c r="HQ9" s="19">
        <v>0.19732890641071399</v>
      </c>
      <c r="HR9" s="19">
        <v>0.15370891953191501</v>
      </c>
      <c r="HS9" s="19">
        <v>0.102763488489362</v>
      </c>
      <c r="HT9" s="19">
        <v>5.0783591446808503E-2</v>
      </c>
      <c r="HU9" s="19">
        <v>0.29922323123404299</v>
      </c>
      <c r="HV9" s="19">
        <v>0.34598003706383001</v>
      </c>
      <c r="HW9" s="19">
        <v>8.49721704285714E-2</v>
      </c>
      <c r="HX9" s="19">
        <v>0.58607462314893599</v>
      </c>
      <c r="HY9" s="19">
        <v>0.405856666340426</v>
      </c>
      <c r="HZ9" s="19">
        <v>0.424483941574468</v>
      </c>
      <c r="IA9" s="19">
        <v>0.51514940083928595</v>
      </c>
      <c r="IB9" s="19">
        <v>0.226149106744681</v>
      </c>
      <c r="IC9" s="19">
        <v>0.110765957659574</v>
      </c>
      <c r="ID9" s="19">
        <v>1.00254799097872</v>
      </c>
      <c r="IE9" s="19">
        <v>0.27985005868269203</v>
      </c>
      <c r="IF9" s="19">
        <v>0.24750655823696699</v>
      </c>
      <c r="IG9" s="19">
        <v>0.25011221576554998</v>
      </c>
      <c r="IH9" s="19">
        <v>0.21501903912500001</v>
      </c>
      <c r="II9" s="19">
        <v>3.3897360615384599E-2</v>
      </c>
      <c r="IJ9" s="19">
        <v>0.32038225182296598</v>
      </c>
      <c r="IK9" s="19">
        <v>0.34884892028846198</v>
      </c>
      <c r="IL9" s="19">
        <v>8.0979858483412298E-2</v>
      </c>
      <c r="IM9" s="19">
        <v>0.78086720896153905</v>
      </c>
      <c r="IN9" s="19">
        <v>0.20559500171770301</v>
      </c>
      <c r="IO9" s="19">
        <v>0.203715903842105</v>
      </c>
      <c r="IP9" s="19">
        <v>0.14278139746919399</v>
      </c>
      <c r="IQ9" s="19">
        <v>0.113385415081731</v>
      </c>
      <c r="IR9" s="19">
        <v>8.0533273485576998E-2</v>
      </c>
      <c r="IS9" s="19">
        <v>0.39545477752153102</v>
      </c>
      <c r="IT9" s="19">
        <v>36.468308188679302</v>
      </c>
      <c r="IU9" s="19">
        <v>63.168378084905697</v>
      </c>
      <c r="IV9" s="19">
        <v>77</v>
      </c>
      <c r="IW9" s="19">
        <f t="shared" si="57"/>
        <v>13.831621915094303</v>
      </c>
      <c r="IX9" s="19">
        <v>0.23612563775000001</v>
      </c>
      <c r="IY9" s="19">
        <v>0.33203762756249999</v>
      </c>
      <c r="IZ9" s="19">
        <v>0.20404017859375001</v>
      </c>
      <c r="JA9" s="19">
        <v>0.30565051015625</v>
      </c>
      <c r="JB9" s="19">
        <v>0.69164221940625004</v>
      </c>
      <c r="JC9" s="19">
        <v>0.4748533163125</v>
      </c>
      <c r="JD9" s="19">
        <v>0.26931760209375</v>
      </c>
      <c r="JE9" s="19">
        <v>0.65363201528125003</v>
      </c>
      <c r="JF9" s="19">
        <v>0.44152742346875001</v>
      </c>
      <c r="JG9" s="19">
        <v>0.22858099484375</v>
      </c>
      <c r="JH9" s="19">
        <v>0.32080676015624998</v>
      </c>
      <c r="JI9" s="19">
        <v>0.2232716836875</v>
      </c>
      <c r="JJ9" s="19">
        <v>0.41517668417812498</v>
      </c>
      <c r="JK9" s="19">
        <v>0.38472743462812498</v>
      </c>
      <c r="JL9" s="19">
        <v>0.242010146228125</v>
      </c>
      <c r="JM9" s="19">
        <v>0.216267468121875</v>
      </c>
      <c r="JN9" s="19">
        <v>0.34096005818437503</v>
      </c>
      <c r="JO9" s="19">
        <v>0.35007492247812499</v>
      </c>
      <c r="JP9" s="19">
        <v>0.15886805917187499</v>
      </c>
      <c r="JQ9" s="19">
        <v>0.177683784909375</v>
      </c>
      <c r="JR9" s="19">
        <v>0.1930126704125</v>
      </c>
      <c r="JS9" s="19">
        <v>0.184411819</v>
      </c>
      <c r="JT9" s="19">
        <v>0.489845930815625</v>
      </c>
      <c r="JU9" s="19">
        <v>0.54255111073749995</v>
      </c>
      <c r="JV9" s="19">
        <v>0.48085650461250001</v>
      </c>
      <c r="JW9" s="19">
        <v>0.48894841037812498</v>
      </c>
      <c r="JX9" s="19">
        <v>9.3407294262499996E-2</v>
      </c>
      <c r="JY9" s="19">
        <v>0.19907842368437501</v>
      </c>
      <c r="JZ9" s="19">
        <v>1.43296667284687</v>
      </c>
      <c r="KA9" s="19">
        <v>1.27255263070625</v>
      </c>
      <c r="KB9" s="19">
        <v>0.57179600679687503</v>
      </c>
      <c r="KC9" s="19">
        <v>0.52952600284687501</v>
      </c>
      <c r="KD9" s="19">
        <v>0.64104472378749999</v>
      </c>
      <c r="KE9" s="19">
        <v>0.60002480091874999</v>
      </c>
      <c r="KF9" s="19">
        <v>0.55201792587187504</v>
      </c>
      <c r="KG9" s="19">
        <v>0.55525807302812502</v>
      </c>
      <c r="KH9" s="19">
        <v>0.46568410304062502</v>
      </c>
      <c r="KI9" s="19">
        <v>0.47626173605</v>
      </c>
      <c r="KJ9" s="19">
        <v>-0.27220380321874998</v>
      </c>
      <c r="KK9" s="19">
        <v>-0.29838576193749999</v>
      </c>
      <c r="KL9" s="19">
        <v>0.64104472378749999</v>
      </c>
      <c r="KM9" s="19">
        <v>0.60002480091874999</v>
      </c>
      <c r="KN9" s="19">
        <v>0.23217680140476199</v>
      </c>
      <c r="KO9" s="19">
        <v>0.27030126330952398</v>
      </c>
      <c r="KP9" s="19">
        <v>0.201452038738095</v>
      </c>
      <c r="KQ9" s="19">
        <v>0.26004776526190498</v>
      </c>
      <c r="KR9" s="19">
        <v>0.56443704604761902</v>
      </c>
      <c r="KS9" s="19">
        <v>0.451714285690476</v>
      </c>
      <c r="KT9" s="19">
        <v>0.25101391126190498</v>
      </c>
      <c r="KU9" s="19">
        <v>0.58895542249999999</v>
      </c>
      <c r="KV9" s="19">
        <v>0.465306122428571</v>
      </c>
      <c r="KW9" s="19">
        <v>0.21765419269047601</v>
      </c>
      <c r="KX9" s="19">
        <v>0.25227870290476201</v>
      </c>
      <c r="KY9" s="19">
        <v>0.19923054592857101</v>
      </c>
      <c r="KZ9" s="19">
        <v>38.340000000000003</v>
      </c>
      <c r="LA9" s="19">
        <v>37.003333333333302</v>
      </c>
      <c r="LB9" s="19">
        <v>12.527380952381</v>
      </c>
      <c r="LC9" s="19">
        <v>35.8840476190476</v>
      </c>
      <c r="LD9" s="19">
        <v>34.255238095238099</v>
      </c>
      <c r="LE9" s="19">
        <v>39.781904761904698</v>
      </c>
      <c r="LF9" s="19">
        <v>39.85</v>
      </c>
      <c r="LG9" s="19">
        <v>-9.95699038571429E-2</v>
      </c>
      <c r="LH9" s="19">
        <v>-0.12971255666666701</v>
      </c>
      <c r="LI9" s="19">
        <v>51.137857142857101</v>
      </c>
      <c r="LJ9" s="19">
        <v>1706.1168809523799</v>
      </c>
      <c r="LK9" s="19">
        <v>83</v>
      </c>
      <c r="LL9" s="19">
        <f t="shared" si="58"/>
        <v>31.862142857142899</v>
      </c>
      <c r="LM9" s="23">
        <v>-9999</v>
      </c>
      <c r="LN9" s="19">
        <v>0.40123055037618999</v>
      </c>
      <c r="LO9" s="19">
        <v>0.36643429301428598</v>
      </c>
      <c r="LP9" s="19">
        <v>0.29886148576904698</v>
      </c>
      <c r="LQ9" s="19">
        <v>0.26869337284285699</v>
      </c>
      <c r="LR9" s="19">
        <v>0.39969617828571402</v>
      </c>
      <c r="LS9" s="19">
        <v>0.350450563521429</v>
      </c>
      <c r="LT9" s="19">
        <v>0.29719260339999998</v>
      </c>
      <c r="LU9" s="19">
        <v>0.25146009579047601</v>
      </c>
      <c r="LV9" s="19">
        <v>0.11673189657381</v>
      </c>
      <c r="LW9" s="19">
        <v>0.10921780773095199</v>
      </c>
      <c r="LX9" s="19">
        <v>0.49360034498809502</v>
      </c>
      <c r="LY9" s="19">
        <v>0.47118166139047601</v>
      </c>
      <c r="LZ9" s="19">
        <v>0.459357126971429</v>
      </c>
      <c r="MA9" s="19">
        <v>0.41438158619047599</v>
      </c>
      <c r="MB9" s="19">
        <v>0.115033625623809</v>
      </c>
      <c r="MC9" s="19">
        <v>0.1265416667</v>
      </c>
      <c r="MD9" s="19">
        <v>1.35200641289524</v>
      </c>
      <c r="ME9" s="19">
        <v>1.1792081772</v>
      </c>
      <c r="MF9" s="19">
        <v>0.29208683611666703</v>
      </c>
      <c r="MG9" s="19">
        <v>0.30840357813809499</v>
      </c>
      <c r="MH9" s="19">
        <v>0.36542078257381</v>
      </c>
      <c r="MI9" s="19">
        <v>0.37285581224047598</v>
      </c>
      <c r="MJ9" s="19">
        <v>0.36337081873571397</v>
      </c>
      <c r="MK9" s="19">
        <v>0.357344943230953</v>
      </c>
      <c r="ML9" s="19">
        <v>0.289734118985714</v>
      </c>
      <c r="MM9" s="19">
        <v>0.29103962800952399</v>
      </c>
      <c r="MN9" s="19">
        <v>-0.45690734804761901</v>
      </c>
      <c r="MO9" s="19">
        <v>-0.39915323123809499</v>
      </c>
      <c r="MP9" s="19">
        <v>0.36542078257381</v>
      </c>
      <c r="MQ9" s="19">
        <v>0.37285581224047598</v>
      </c>
      <c r="MR9" s="23">
        <v>-9999</v>
      </c>
      <c r="MS9" s="19">
        <v>0.176839203</v>
      </c>
      <c r="MT9" s="19">
        <v>0.18649595199999999</v>
      </c>
      <c r="MU9" s="19">
        <v>0.148274507</v>
      </c>
      <c r="MV9" s="19">
        <v>0.19122388900000001</v>
      </c>
      <c r="MW9" s="19">
        <v>0.46508860899999999</v>
      </c>
      <c r="MX9" s="19">
        <v>0.33225515900000002</v>
      </c>
      <c r="MY9" s="19">
        <v>0.185380401</v>
      </c>
      <c r="MZ9" s="19">
        <v>0.47341534000000002</v>
      </c>
      <c r="NA9" s="19">
        <v>0.35768087700000001</v>
      </c>
      <c r="NB9" s="19">
        <v>0.16564156899999999</v>
      </c>
      <c r="NC9" s="19">
        <v>0.17518298900000001</v>
      </c>
      <c r="ND9" s="19">
        <v>0.152209979</v>
      </c>
      <c r="NE9" s="19">
        <v>32.99</v>
      </c>
      <c r="NF9" s="19">
        <v>34.97926829</v>
      </c>
      <c r="NG9" s="19">
        <v>16.54170732</v>
      </c>
      <c r="NH9" s="19">
        <v>30.809756100000001</v>
      </c>
      <c r="NI9" s="19">
        <v>30.325609759999999</v>
      </c>
      <c r="NJ9" s="19">
        <v>35.824146339999999</v>
      </c>
      <c r="NK9" s="19">
        <v>35.750487800000002</v>
      </c>
      <c r="NL9" s="19">
        <v>-0.12667609899999999</v>
      </c>
      <c r="NM9" s="19">
        <v>-0.124635607</v>
      </c>
      <c r="NN9" s="19">
        <v>59.635609760000001</v>
      </c>
      <c r="NO9" s="19">
        <v>1899.029634</v>
      </c>
      <c r="NP9" s="19">
        <v>99.9</v>
      </c>
      <c r="NQ9" s="19">
        <f t="shared" si="59"/>
        <v>40.264390240000004</v>
      </c>
      <c r="NR9" s="23">
        <v>-9999</v>
      </c>
      <c r="NS9" s="19">
        <v>0.43585966999999998</v>
      </c>
      <c r="NT9" s="19">
        <v>0.41401137199999999</v>
      </c>
      <c r="NU9" s="19">
        <v>0.31693896700000002</v>
      </c>
      <c r="NV9" s="19">
        <v>0.26746687899999999</v>
      </c>
      <c r="NW9" s="19">
        <v>0.45895944999999999</v>
      </c>
      <c r="NX9" s="19">
        <v>0.42472447000000002</v>
      </c>
      <c r="NY9" s="19">
        <v>0.34268531499999999</v>
      </c>
      <c r="NZ9" s="19">
        <v>0.27974768999999999</v>
      </c>
      <c r="OA9" s="19">
        <v>0.13853584599999999</v>
      </c>
      <c r="OB9" s="19">
        <v>0.16530634599999999</v>
      </c>
      <c r="OC9" s="19">
        <v>0.512331062</v>
      </c>
      <c r="OD9" s="19">
        <v>0.51381575899999998</v>
      </c>
      <c r="OE9" s="19">
        <v>0.48041403700000002</v>
      </c>
      <c r="OF9" s="19">
        <v>0.44610526900000003</v>
      </c>
      <c r="OG9" s="19">
        <v>9.8176978999999998E-2</v>
      </c>
      <c r="OH9" s="19">
        <v>0.12665901199999999</v>
      </c>
      <c r="OI9" s="19">
        <v>1.560599048</v>
      </c>
      <c r="OJ9" s="19">
        <v>1.4372373249999999</v>
      </c>
      <c r="OK9" s="19">
        <v>0.301790004</v>
      </c>
      <c r="OL9" s="19">
        <v>0.39041647000000002</v>
      </c>
      <c r="OM9" s="19">
        <v>0.38602890000000001</v>
      </c>
      <c r="ON9" s="19">
        <v>0.47437758800000002</v>
      </c>
      <c r="OO9" s="19">
        <v>0.39908224199999998</v>
      </c>
      <c r="OP9" s="19">
        <v>0.48135373399999998</v>
      </c>
      <c r="OQ9" s="19">
        <v>0.316575357</v>
      </c>
      <c r="OR9" s="19">
        <v>0.39871820200000002</v>
      </c>
      <c r="OS9" s="19">
        <v>-0.50916761200000005</v>
      </c>
      <c r="OT9" s="19">
        <v>-0.434020397</v>
      </c>
      <c r="OU9" s="19">
        <v>0.38602890000000001</v>
      </c>
      <c r="OV9" s="19">
        <v>0.47437758800000002</v>
      </c>
      <c r="OW9" s="19">
        <v>0.13990717986486501</v>
      </c>
      <c r="OX9" s="19">
        <v>0.123312866648649</v>
      </c>
      <c r="OY9" s="19">
        <v>0.111241715972973</v>
      </c>
      <c r="OZ9" s="19">
        <v>0.136935129675676</v>
      </c>
      <c r="PA9" s="19">
        <v>0.353170584027027</v>
      </c>
      <c r="PB9" s="19">
        <v>0.25397547075675703</v>
      </c>
      <c r="PC9" s="19">
        <v>0.138579862432432</v>
      </c>
      <c r="PD9" s="19">
        <v>0.41707082570270299</v>
      </c>
      <c r="PE9" s="19">
        <v>0.31436936935135101</v>
      </c>
      <c r="PF9" s="19">
        <v>0.126878405891892</v>
      </c>
      <c r="PG9" s="19">
        <v>0.118406098378378</v>
      </c>
      <c r="PH9" s="19">
        <v>0.117056208486487</v>
      </c>
      <c r="PI9" s="19">
        <v>33.918378378378399</v>
      </c>
      <c r="PJ9" s="19">
        <v>30.317297297297301</v>
      </c>
      <c r="PK9" s="19">
        <v>19.6483783783784</v>
      </c>
      <c r="PL9" s="19">
        <v>31.485135135135099</v>
      </c>
      <c r="PM9" s="19">
        <v>29.742702702702701</v>
      </c>
      <c r="PN9" s="19">
        <v>32.805405405405402</v>
      </c>
      <c r="PO9" s="19">
        <v>33.092972972973001</v>
      </c>
      <c r="PP9" s="19">
        <v>-3.1727448135135103E-2</v>
      </c>
      <c r="PQ9" s="19">
        <v>-7.6248369189189202E-2</v>
      </c>
      <c r="PR9" s="19">
        <v>64.861351351351402</v>
      </c>
      <c r="PS9" s="19">
        <v>66.298918918918901</v>
      </c>
      <c r="PT9" s="19">
        <v>2017.65467567567</v>
      </c>
      <c r="PU9" s="19">
        <v>2050.2809999999999</v>
      </c>
      <c r="PV9" s="19">
        <v>120.7</v>
      </c>
      <c r="PW9" s="19">
        <f t="shared" si="60"/>
        <v>55.838648648648601</v>
      </c>
      <c r="PX9" s="19">
        <f t="shared" si="61"/>
        <v>54.401081081081102</v>
      </c>
      <c r="PY9" s="19">
        <f t="shared" si="62"/>
        <v>55.119864864864851</v>
      </c>
      <c r="PZ9" s="23">
        <v>-9999</v>
      </c>
      <c r="QA9" s="19">
        <v>0.49965039538378397</v>
      </c>
      <c r="QB9" s="19">
        <v>0.43461962948378402</v>
      </c>
      <c r="QC9" s="19">
        <v>0.38780026796216199</v>
      </c>
      <c r="QD9" s="19">
        <v>0.29565113267297299</v>
      </c>
      <c r="QE9" s="19">
        <v>0.55664822451081097</v>
      </c>
      <c r="QF9" s="19">
        <v>0.47616191287297299</v>
      </c>
      <c r="QG9" s="19">
        <f t="shared" si="63"/>
        <v>0.51640506869189196</v>
      </c>
      <c r="QH9" s="19">
        <v>0.45318755142432399</v>
      </c>
      <c r="QI9" s="19">
        <v>0.34318461615405399</v>
      </c>
      <c r="QJ9" s="19">
        <v>0.13942589797027</v>
      </c>
      <c r="QK9" s="19">
        <v>0.160376062754054</v>
      </c>
      <c r="QL9" s="19">
        <v>0.56031118459999996</v>
      </c>
      <c r="QM9" s="19">
        <v>0.51502986574324305</v>
      </c>
      <c r="QN9" s="19">
        <v>0.53216486080000003</v>
      </c>
      <c r="QO9" s="19">
        <v>0.42642680415675699</v>
      </c>
      <c r="QP9" s="19">
        <v>8.4013890956756695E-2</v>
      </c>
      <c r="QQ9" s="19">
        <v>0.10355474024594601</v>
      </c>
      <c r="QR9" s="19">
        <v>2.0191190845756801</v>
      </c>
      <c r="QS9" s="19">
        <v>1.5846881275</v>
      </c>
      <c r="QT9" s="19">
        <v>0.249450556959459</v>
      </c>
      <c r="QU9" s="19">
        <v>0.331440005964865</v>
      </c>
      <c r="QV9" s="19">
        <v>0.34044643867567598</v>
      </c>
      <c r="QW9" s="19">
        <v>0.41465930937567602</v>
      </c>
      <c r="QX9" s="19">
        <v>0.365140335643243</v>
      </c>
      <c r="QY9" s="19">
        <v>0.43809279587837802</v>
      </c>
      <c r="QZ9" s="19">
        <v>0.27763576168108101</v>
      </c>
      <c r="RA9" s="19">
        <v>0.35953285639189198</v>
      </c>
      <c r="RB9" s="19">
        <v>-0.622718817648649</v>
      </c>
      <c r="RC9" s="19">
        <v>-0.506695632567568</v>
      </c>
      <c r="RD9" s="19">
        <v>0.34044643867567598</v>
      </c>
      <c r="RE9" s="19">
        <v>0.41465930937567602</v>
      </c>
      <c r="RF9" s="19">
        <v>0.108405441878049</v>
      </c>
      <c r="RG9" s="19">
        <v>9.8516876097561004E-2</v>
      </c>
      <c r="RH9" s="19">
        <v>8.7616318951219505E-2</v>
      </c>
      <c r="RI9" s="19">
        <v>0.104215748536585</v>
      </c>
      <c r="RJ9" s="19">
        <v>0.30588147631707302</v>
      </c>
      <c r="RK9" s="19">
        <v>0.22021796592682899</v>
      </c>
      <c r="RL9" s="19">
        <v>0.10685399795122</v>
      </c>
      <c r="RM9" s="19">
        <v>0.33704520126829302</v>
      </c>
      <c r="RN9" s="19">
        <v>0.250139657829268</v>
      </c>
      <c r="RO9" s="19">
        <v>9.6874066756097596E-2</v>
      </c>
      <c r="RP9" s="19">
        <v>8.7656005682926794E-2</v>
      </c>
      <c r="RQ9" s="19">
        <v>8.7227536268292702E-2</v>
      </c>
      <c r="RR9" s="19">
        <v>41.48</v>
      </c>
      <c r="RS9" s="19">
        <v>37.542682926829201</v>
      </c>
      <c r="RT9" s="19">
        <v>18.617560975609699</v>
      </c>
      <c r="RU9" s="19">
        <v>33.3473170731707</v>
      </c>
      <c r="RV9" s="19">
        <v>31.398292682926801</v>
      </c>
      <c r="RW9" s="19">
        <v>38.333902439024399</v>
      </c>
      <c r="RX9" s="19">
        <v>38.4478048780488</v>
      </c>
      <c r="RY9" s="19">
        <v>-0.12694653317073201</v>
      </c>
      <c r="RZ9" s="19">
        <v>-0.162484268292683</v>
      </c>
      <c r="SA9" s="19">
        <v>74.561951219512196</v>
      </c>
      <c r="SB9" s="19">
        <v>75.154390243902398</v>
      </c>
      <c r="SC9" s="19">
        <v>2237.84524390244</v>
      </c>
      <c r="SD9" s="19">
        <v>2251.2751463414602</v>
      </c>
      <c r="SE9" s="19">
        <v>142</v>
      </c>
      <c r="SF9" s="19">
        <f t="shared" si="64"/>
        <v>67.438048780487804</v>
      </c>
      <c r="SG9" s="19">
        <f t="shared" si="65"/>
        <v>66.845609756097602</v>
      </c>
      <c r="SH9" s="23">
        <v>-9999</v>
      </c>
      <c r="SI9" s="19">
        <v>0.51773391753658504</v>
      </c>
      <c r="SJ9" s="19">
        <v>0.48451981843902397</v>
      </c>
      <c r="SK9" s="19">
        <v>0.40084512290243901</v>
      </c>
      <c r="SL9" s="19">
        <v>0.354357297829268</v>
      </c>
      <c r="SM9" s="19">
        <v>0.58682819348780502</v>
      </c>
      <c r="SN9" s="19">
        <v>0.50579141290243901</v>
      </c>
      <c r="SO9" s="19">
        <v>0.48136505892682901</v>
      </c>
      <c r="SP9" s="19">
        <v>0.37908728131707298</v>
      </c>
      <c r="SQ9" s="19">
        <v>0.14779797302438999</v>
      </c>
      <c r="SR9" s="19">
        <v>0.15830846100000001</v>
      </c>
      <c r="SS9" s="19">
        <v>0.58816067714634102</v>
      </c>
      <c r="ST9" s="19">
        <v>0.54791856685365903</v>
      </c>
      <c r="SU9" s="19">
        <v>0.552771946292683</v>
      </c>
      <c r="SV9" s="19">
        <v>0.46958565868292701</v>
      </c>
      <c r="SW9" s="19">
        <v>0.100808455487805</v>
      </c>
      <c r="SX9" s="19">
        <v>8.6591035609756103E-2</v>
      </c>
      <c r="SY9" s="19">
        <v>2.1661422739512202</v>
      </c>
      <c r="SZ9" s="19">
        <v>1.94492684385366</v>
      </c>
      <c r="TA9" s="19">
        <v>0.25182486826829298</v>
      </c>
      <c r="TB9" s="19">
        <v>0.302122892609756</v>
      </c>
      <c r="TC9" s="19">
        <v>0.34761746448780501</v>
      </c>
      <c r="TD9" s="19">
        <v>0.38536819243902398</v>
      </c>
      <c r="TE9" s="19">
        <v>0.37710494539024397</v>
      </c>
      <c r="TF9" s="19">
        <v>0.393537062512195</v>
      </c>
      <c r="TG9" s="19">
        <v>0.28578317624390198</v>
      </c>
      <c r="TH9" s="19">
        <v>0.31201931285365903</v>
      </c>
      <c r="TI9" s="19">
        <v>-0.64883704024390199</v>
      </c>
      <c r="TJ9" s="19">
        <v>-0.546213003073171</v>
      </c>
      <c r="TK9" s="19">
        <v>0.34761746448780501</v>
      </c>
      <c r="TL9" s="19">
        <v>0.38536819243902398</v>
      </c>
      <c r="TM9" s="19">
        <v>8.9560480341463397E-2</v>
      </c>
      <c r="TN9" s="19">
        <v>8.0517670463414598E-2</v>
      </c>
      <c r="TO9" s="19">
        <v>7.7434046829268299E-2</v>
      </c>
      <c r="TP9" s="19">
        <v>9.3433018756097594E-2</v>
      </c>
      <c r="TQ9" s="19">
        <v>0.25693315270731698</v>
      </c>
      <c r="TR9" s="19">
        <v>0.168029350121951</v>
      </c>
      <c r="TS9" s="19">
        <v>9.1417082292682902E-2</v>
      </c>
      <c r="TT9" s="19">
        <v>0.28718194456097601</v>
      </c>
      <c r="TU9" s="19">
        <v>0.20068629446341499</v>
      </c>
      <c r="TV9" s="19">
        <v>7.3720195926829199E-2</v>
      </c>
      <c r="TW9" s="19">
        <v>7.3984561902439003E-2</v>
      </c>
      <c r="TX9" s="19">
        <v>7.1490568804878002E-2</v>
      </c>
      <c r="TY9" s="19">
        <v>38.092682926829198</v>
      </c>
      <c r="TZ9" s="19">
        <v>38.014390243902398</v>
      </c>
      <c r="UA9" s="19">
        <v>24.0856097560976</v>
      </c>
      <c r="UB9" s="19">
        <v>35.7531707317073</v>
      </c>
      <c r="UC9" s="19">
        <v>33.543170731707299</v>
      </c>
      <c r="UD9" s="19">
        <v>39.060487804878001</v>
      </c>
      <c r="UE9" s="19">
        <v>38.9509756097561</v>
      </c>
      <c r="UF9" s="19">
        <v>-8.4259260731707294E-2</v>
      </c>
      <c r="UG9" s="19">
        <v>-0.125397804878049</v>
      </c>
      <c r="UH9" s="24">
        <v>85.491219512195102</v>
      </c>
      <c r="UI9" s="24">
        <v>85.431463414634123</v>
      </c>
      <c r="UJ9" s="24">
        <v>2485.9661951219514</v>
      </c>
      <c r="UK9" s="24">
        <v>2484.6661219512189</v>
      </c>
      <c r="UL9" s="19">
        <v>158</v>
      </c>
      <c r="UM9" s="19">
        <f t="shared" si="66"/>
        <v>72.508780487804898</v>
      </c>
      <c r="UN9" s="19">
        <f t="shared" si="67"/>
        <v>72.568536585365877</v>
      </c>
      <c r="UO9" s="19">
        <f t="shared" si="68"/>
        <v>72.538658536585388</v>
      </c>
      <c r="UP9" s="23">
        <v>-9999</v>
      </c>
      <c r="UQ9" s="19">
        <v>0.51576483636341497</v>
      </c>
      <c r="UR9" s="19">
        <v>0.45971225078780498</v>
      </c>
      <c r="US9" s="19">
        <v>0.37390459540731702</v>
      </c>
      <c r="UT9" s="19">
        <v>0.28079783404390202</v>
      </c>
      <c r="UU9" s="19">
        <v>0.59001814232682903</v>
      </c>
      <c r="UV9" s="19">
        <v>0.51571187185365897</v>
      </c>
      <c r="UW9" s="19">
        <f t="shared" si="69"/>
        <v>0.552865007090244</v>
      </c>
      <c r="UX9" s="19">
        <v>0.46188216528292703</v>
      </c>
      <c r="UY9" s="19">
        <v>0.347465801090244</v>
      </c>
      <c r="UZ9" s="19">
        <v>0.176476614539024</v>
      </c>
      <c r="VA9" s="19">
        <v>0.20557316469756101</v>
      </c>
      <c r="VB9" s="19">
        <v>0.60045674993414599</v>
      </c>
      <c r="VC9" s="19">
        <v>0.529731285780488</v>
      </c>
      <c r="VD9" s="19">
        <v>0.59060622122438999</v>
      </c>
      <c r="VE9" s="19">
        <v>0.47613414779268298</v>
      </c>
      <c r="VF9" s="19">
        <v>0.122194524626829</v>
      </c>
      <c r="VG9" s="19">
        <v>9.3933019085365804E-2</v>
      </c>
      <c r="VH9" s="19">
        <v>2.1550782702341502</v>
      </c>
      <c r="VI9" s="19">
        <v>1.7518929284048801</v>
      </c>
      <c r="VJ9" s="19">
        <v>0.29930135277560999</v>
      </c>
      <c r="VK9" s="19">
        <v>0.394538728168293</v>
      </c>
      <c r="VL9" s="19">
        <v>0.403410499670732</v>
      </c>
      <c r="VM9" s="19">
        <v>0.48841445706097603</v>
      </c>
      <c r="VN9" s="19">
        <v>0.43919747917804902</v>
      </c>
      <c r="VO9" s="19">
        <v>0.52584329335121904</v>
      </c>
      <c r="VP9" s="19">
        <v>0.34124664220000001</v>
      </c>
      <c r="VQ9" s="19">
        <v>0.44006871624146299</v>
      </c>
      <c r="VR9" s="19">
        <v>-0.63086298941463403</v>
      </c>
      <c r="VS9" s="19">
        <v>-0.51102899746341501</v>
      </c>
      <c r="VT9" s="19">
        <v>0.403410499670732</v>
      </c>
      <c r="VU9" s="19">
        <v>0.48841445706097603</v>
      </c>
      <c r="VV9" s="19">
        <v>0.497</v>
      </c>
      <c r="VW9" s="19">
        <v>0.41849999999999998</v>
      </c>
      <c r="VX9" s="19">
        <v>0.50324999999999998</v>
      </c>
      <c r="VY9" s="19">
        <v>0.16825000000000001</v>
      </c>
      <c r="VZ9" s="19">
        <f t="shared" si="70"/>
        <v>0.84205231388329982</v>
      </c>
      <c r="WA9" s="19">
        <v>9.0535168099999994E-2</v>
      </c>
      <c r="WB9" s="19">
        <v>7.6246169599999997E-2</v>
      </c>
      <c r="WC9" s="19">
        <v>7.8817809599999997E-2</v>
      </c>
      <c r="WD9" s="19">
        <v>8.6281218874999996E-2</v>
      </c>
      <c r="WE9" s="19">
        <v>0.244777668</v>
      </c>
      <c r="WF9" s="19">
        <v>0.17810907237500001</v>
      </c>
      <c r="WG9" s="19">
        <v>8.8432203449999996E-2</v>
      </c>
      <c r="WH9" s="19">
        <v>0.2740116279</v>
      </c>
      <c r="WI9" s="19">
        <v>0.19429050565</v>
      </c>
      <c r="WJ9" s="19">
        <v>6.8251008124999998E-2</v>
      </c>
      <c r="WK9" s="19">
        <v>6.5939999999999999E-2</v>
      </c>
      <c r="WL9" s="19">
        <v>7.0849657199999999E-2</v>
      </c>
      <c r="WM9" s="19">
        <v>40.67</v>
      </c>
      <c r="WN9" s="19">
        <v>37.082500000000003</v>
      </c>
      <c r="WO9" s="19">
        <v>23.546500000000002</v>
      </c>
      <c r="WP9" s="19">
        <v>33.344749999999998</v>
      </c>
      <c r="WQ9" s="19">
        <v>31.185749999999999</v>
      </c>
      <c r="WR9" s="19">
        <v>41.854500000000002</v>
      </c>
      <c r="WS9" s="19">
        <v>42.129750000000001</v>
      </c>
      <c r="WT9" s="19">
        <v>-0.2159600975</v>
      </c>
      <c r="WU9" s="19">
        <v>-0.25051573999999999</v>
      </c>
      <c r="WV9" s="19">
        <v>84.122</v>
      </c>
      <c r="WW9" s="19">
        <v>87.386750000000006</v>
      </c>
      <c r="WX9" s="19">
        <v>2455.0226750000002</v>
      </c>
      <c r="WY9" s="19">
        <v>2528.9555249999999</v>
      </c>
      <c r="WZ9" s="19">
        <v>164.3</v>
      </c>
      <c r="XA9" s="19">
        <f t="shared" si="71"/>
        <v>80.178000000000011</v>
      </c>
      <c r="XB9" s="19">
        <f t="shared" si="72"/>
        <v>76.913250000000005</v>
      </c>
      <c r="XC9" s="23">
        <v>-9999</v>
      </c>
      <c r="XD9" s="19">
        <v>0.51058939699499994</v>
      </c>
      <c r="XE9" s="19">
        <v>0.46294580435499999</v>
      </c>
      <c r="XF9" s="19">
        <v>0.3737021290375</v>
      </c>
      <c r="XG9" s="19">
        <v>0.34165740843999998</v>
      </c>
      <c r="XH9" s="19">
        <v>0.61125177793249996</v>
      </c>
      <c r="XI9" s="19">
        <v>0.50861150020000001</v>
      </c>
      <c r="XJ9" s="19">
        <v>0.49306395125500002</v>
      </c>
      <c r="XK9" s="19">
        <v>0.39454476723749998</v>
      </c>
      <c r="XL9" s="19">
        <v>0.16956394061999999</v>
      </c>
      <c r="XM9" s="19">
        <v>0.14721323124749999</v>
      </c>
      <c r="XN9" s="19">
        <v>0.58827377537250003</v>
      </c>
      <c r="XO9" s="19">
        <v>0.49753835102499999</v>
      </c>
      <c r="XP9" s="19">
        <v>0.6001575709475</v>
      </c>
      <c r="XQ9" s="19">
        <v>0.44454164915</v>
      </c>
      <c r="XR9" s="19">
        <v>0.11091259472249999</v>
      </c>
      <c r="XS9" s="19">
        <v>4.5552666994999998E-2</v>
      </c>
      <c r="XT9" s="19">
        <v>2.1077348766099999</v>
      </c>
      <c r="XU9" s="19">
        <v>1.8410431115724999</v>
      </c>
      <c r="XV9" s="19">
        <v>0.27697662675250001</v>
      </c>
      <c r="XW9" s="19">
        <v>0.25372955218499998</v>
      </c>
      <c r="XX9" s="19">
        <v>0.38043948257749999</v>
      </c>
      <c r="XY9" s="19">
        <v>0.32173295120500001</v>
      </c>
      <c r="XZ9" s="19">
        <v>0.42705185181749999</v>
      </c>
      <c r="YA9" s="19">
        <v>0.33068090056749999</v>
      </c>
      <c r="YB9" s="19">
        <v>0.33153176434999998</v>
      </c>
      <c r="YC9" s="19">
        <v>0.26854892421499998</v>
      </c>
      <c r="YD9" s="19">
        <v>-0.65971834372500004</v>
      </c>
      <c r="YE9" s="19">
        <v>-0.56143228545000001</v>
      </c>
      <c r="YF9" s="19">
        <v>0.38043948257749999</v>
      </c>
      <c r="YG9" s="19">
        <v>0.32173295120500001</v>
      </c>
      <c r="YH9" s="19">
        <v>8.0748315810810795E-2</v>
      </c>
      <c r="YI9" s="19">
        <v>7.4999323675675703E-2</v>
      </c>
      <c r="YJ9" s="19">
        <v>6.4710656621621607E-2</v>
      </c>
      <c r="YK9" s="19">
        <v>7.9048733702702698E-2</v>
      </c>
      <c r="YL9" s="19">
        <v>0.22979571116216199</v>
      </c>
      <c r="YM9" s="19">
        <v>0.32714285700000001</v>
      </c>
      <c r="YN9" s="19">
        <v>7.8891785567567596E-2</v>
      </c>
      <c r="YO9" s="19">
        <v>0.26825425610810799</v>
      </c>
      <c r="YP9" s="19">
        <v>0.172328265648649</v>
      </c>
      <c r="YQ9" s="19">
        <v>6.3200612189189195E-2</v>
      </c>
      <c r="YR9" s="19">
        <v>6.4426149702702704E-2</v>
      </c>
      <c r="YS9" s="19">
        <v>6.8494594594594602E-2</v>
      </c>
      <c r="YT9" s="19">
        <v>40.017837837837803</v>
      </c>
      <c r="YU9" s="19">
        <v>40.937027027027</v>
      </c>
      <c r="YV9" s="19">
        <v>13.9048648648649</v>
      </c>
      <c r="YW9" s="19">
        <v>35.100810810810799</v>
      </c>
      <c r="YX9" s="19">
        <v>33.774594594594603</v>
      </c>
      <c r="YY9" s="19">
        <v>43.9908108108108</v>
      </c>
      <c r="YZ9" s="19">
        <v>43.64</v>
      </c>
      <c r="ZA9" s="19">
        <v>-0.22610022162162199</v>
      </c>
      <c r="ZB9" s="19">
        <v>-0.22741820270270299</v>
      </c>
      <c r="ZC9" s="19">
        <v>91.3459459459459</v>
      </c>
      <c r="ZD9" s="19">
        <v>93.235135135135096</v>
      </c>
      <c r="ZE9" s="19">
        <v>2618.82481081081</v>
      </c>
      <c r="ZF9" s="19">
        <v>2661.7151351351399</v>
      </c>
      <c r="ZG9" s="19">
        <v>172</v>
      </c>
      <c r="ZH9" s="19">
        <f t="shared" si="73"/>
        <v>80.6540540540541</v>
      </c>
      <c r="ZI9" s="19">
        <f t="shared" si="74"/>
        <v>78.764864864864904</v>
      </c>
      <c r="ZJ9" s="23">
        <v>-9999</v>
      </c>
      <c r="ZK9" s="19">
        <v>0.54398583992162197</v>
      </c>
      <c r="ZL9" s="19">
        <v>0.47547764224594602</v>
      </c>
      <c r="ZM9" s="19">
        <v>0.371842123237838</v>
      </c>
      <c r="ZN9" s="19">
        <v>0.61099036912702698</v>
      </c>
      <c r="ZO9" s="19">
        <v>0.61174419995135099</v>
      </c>
      <c r="ZP9" s="19">
        <v>0.49501185121081098</v>
      </c>
      <c r="ZQ9" s="19">
        <v>0.45587558091621599</v>
      </c>
      <c r="ZR9" s="19">
        <v>0.62724459065675697</v>
      </c>
      <c r="ZS9" s="19">
        <v>0.21671791628918899</v>
      </c>
      <c r="ZT9" s="19">
        <v>-0.183564616783784</v>
      </c>
      <c r="ZU9" s="19">
        <v>0.59247467350000005</v>
      </c>
      <c r="ZV9" s="19">
        <v>0.54863677228918895</v>
      </c>
      <c r="ZW9" s="19">
        <v>0.61774841568378402</v>
      </c>
      <c r="ZX9" s="19">
        <v>0.46724438846756799</v>
      </c>
      <c r="ZY9" s="19">
        <v>7.0852667962162205E-2</v>
      </c>
      <c r="ZZ9" s="19">
        <v>9.9500552778378396E-2</v>
      </c>
      <c r="AAA9" s="19">
        <v>2.41780466802973</v>
      </c>
      <c r="AAB9" s="19">
        <v>1.9192774853405401</v>
      </c>
      <c r="AAC9" s="19">
        <v>0.35344146447026997</v>
      </c>
      <c r="AAD9" s="19">
        <v>-0.42737344386486498</v>
      </c>
      <c r="AAE9" s="19">
        <v>0.46735408587837801</v>
      </c>
      <c r="AAF9" s="19">
        <v>-0.830985743918919</v>
      </c>
      <c r="AAG9" s="19">
        <v>0.503336412502703</v>
      </c>
      <c r="AAH9" s="19">
        <v>-0.856730759027027</v>
      </c>
      <c r="AAI9" s="19">
        <v>0.39708089829729698</v>
      </c>
      <c r="AAJ9" s="19">
        <v>-0.44601010972972999</v>
      </c>
      <c r="AAK9" s="19">
        <v>-0.62570625037837801</v>
      </c>
      <c r="AAL9" s="19">
        <v>-0.77074442535135101</v>
      </c>
      <c r="AAM9" s="19">
        <v>0.46735408587837801</v>
      </c>
      <c r="AAN9" s="19">
        <v>-0.830985743918919</v>
      </c>
      <c r="AAO9" s="19">
        <v>7.4412594026315795E-2</v>
      </c>
      <c r="AAP9" s="19">
        <v>6.9935725184210498E-2</v>
      </c>
      <c r="AAQ9" s="19">
        <v>6.75167748947368E-2</v>
      </c>
      <c r="AAR9" s="19">
        <v>7.7870098473684202E-2</v>
      </c>
      <c r="AAS9" s="19">
        <v>0.30680260786842101</v>
      </c>
      <c r="AAT9" s="19">
        <v>0.253860488578947</v>
      </c>
      <c r="AAU9" s="19">
        <v>7.7000684894736798E-2</v>
      </c>
      <c r="AAV9" s="19">
        <v>0.28282520852631599</v>
      </c>
      <c r="AAW9" s="19">
        <v>0.172693273552632</v>
      </c>
      <c r="AAX9" s="19">
        <v>6.1444736842105302E-2</v>
      </c>
      <c r="AAY9" s="19">
        <v>6.3149984157894704E-2</v>
      </c>
      <c r="AAZ9" s="19">
        <v>6.9885651710526298E-2</v>
      </c>
      <c r="ABA9" s="19">
        <v>39.299999999999997</v>
      </c>
      <c r="ABB9" s="19">
        <v>35.090000000000003</v>
      </c>
      <c r="ABC9" s="19">
        <v>35.809210526315802</v>
      </c>
      <c r="ABD9" s="19">
        <v>35.873421052631599</v>
      </c>
      <c r="ABE9" s="19">
        <v>32.674473684210497</v>
      </c>
      <c r="ABF9" s="19">
        <v>38.76</v>
      </c>
      <c r="ABG9" s="19">
        <v>38.623684210526299</v>
      </c>
      <c r="ABH9" s="19">
        <v>-7.3336193605263195E-2</v>
      </c>
      <c r="ABI9" s="19">
        <v>-0.137681334210526</v>
      </c>
      <c r="ABJ9" s="19">
        <v>97.3342105263158</v>
      </c>
      <c r="ABK9" s="19">
        <v>97.402631578947407</v>
      </c>
      <c r="ABL9" s="19">
        <v>2754.8816578947399</v>
      </c>
      <c r="ABM9" s="19">
        <v>2756.4279473684201</v>
      </c>
      <c r="ABN9" s="19">
        <v>178</v>
      </c>
      <c r="ABO9" s="19">
        <f t="shared" si="75"/>
        <v>80.6657894736842</v>
      </c>
      <c r="ABP9" s="19">
        <f t="shared" si="76"/>
        <v>80.597368421052593</v>
      </c>
      <c r="ABQ9" s="23">
        <v>-9999</v>
      </c>
      <c r="ABR9" s="19">
        <v>0.57102633601052599</v>
      </c>
      <c r="ABS9" s="19">
        <v>0.59199495324999996</v>
      </c>
      <c r="ABT9" s="19">
        <v>0.382967954986842</v>
      </c>
      <c r="ABU9" s="19">
        <v>0.52929314092368396</v>
      </c>
      <c r="ABV9" s="19">
        <v>0.63466850344736803</v>
      </c>
      <c r="ABW9" s="19">
        <v>0.62540847413684197</v>
      </c>
      <c r="ABX9" s="19">
        <v>0.464570346086842</v>
      </c>
      <c r="ABY9" s="19">
        <v>0.56690008148421001</v>
      </c>
      <c r="ABZ9" s="19">
        <v>0.241274420315789</v>
      </c>
      <c r="ACA9" s="19">
        <v>9.1998208684210506E-2</v>
      </c>
      <c r="ACB9" s="19">
        <v>0.60302811461842099</v>
      </c>
      <c r="ACC9" s="19">
        <v>0.63657981641842099</v>
      </c>
      <c r="ACD9" s="19">
        <v>0.64229246613157898</v>
      </c>
      <c r="ACE9" s="19">
        <v>0.606200982360526</v>
      </c>
      <c r="ACF9" s="19">
        <v>4.86346128868421E-2</v>
      </c>
      <c r="ACG9" s="19">
        <v>7.1919155002631602E-2</v>
      </c>
      <c r="ACH9" s="19">
        <v>2.68840537790263</v>
      </c>
      <c r="ACI9" s="19">
        <v>2.9430637667947401</v>
      </c>
      <c r="ACJ9" s="19">
        <v>0.38059161423421101</v>
      </c>
      <c r="ACK9" s="19">
        <v>0.14202436965526299</v>
      </c>
      <c r="ACL9" s="19">
        <v>0.50009422765526301</v>
      </c>
      <c r="ACM9" s="19">
        <v>0.20545993850789501</v>
      </c>
      <c r="ACN9" s="19">
        <v>0.53369717783157899</v>
      </c>
      <c r="ACO9" s="19">
        <v>0.21281847421052599</v>
      </c>
      <c r="ACP9" s="19">
        <v>0.42212308082105299</v>
      </c>
      <c r="ACQ9" s="19">
        <v>0.15034423510526301</v>
      </c>
      <c r="ACR9" s="19">
        <v>-0.63340050623684196</v>
      </c>
      <c r="ACS9" s="19">
        <v>-0.72311292236842095</v>
      </c>
      <c r="ACT9" s="19">
        <v>0.50009422765526301</v>
      </c>
      <c r="ACU9" s="19">
        <v>0.20545993850789501</v>
      </c>
      <c r="ACV9" s="17">
        <v>5.01</v>
      </c>
      <c r="ACW9" s="18">
        <v>1.02</v>
      </c>
      <c r="ACX9" s="17">
        <v>78.099999999999994</v>
      </c>
      <c r="ACY9" s="17">
        <v>27.8</v>
      </c>
      <c r="ACZ9" s="17">
        <v>4.8</v>
      </c>
      <c r="ADA9" s="17">
        <v>12.1</v>
      </c>
    </row>
    <row r="10" spans="1:781" x14ac:dyDescent="0.25">
      <c r="A10" s="19">
        <v>9</v>
      </c>
      <c r="B10" s="19">
        <v>3</v>
      </c>
      <c r="C10" s="19" t="s">
        <v>9</v>
      </c>
      <c r="D10" s="19">
        <v>70</v>
      </c>
      <c r="E10" s="19">
        <v>5</v>
      </c>
      <c r="F10" s="19">
        <v>1</v>
      </c>
      <c r="G10" s="19" t="s">
        <v>14</v>
      </c>
      <c r="H10" s="23">
        <v>-9999</v>
      </c>
      <c r="I10" s="23">
        <v>-9999</v>
      </c>
      <c r="J10" s="23">
        <v>-9999</v>
      </c>
      <c r="K10" s="23">
        <v>-9999</v>
      </c>
      <c r="L10" s="19">
        <v>0</v>
      </c>
      <c r="M10" s="19">
        <f t="shared" si="16"/>
        <v>0</v>
      </c>
      <c r="N10" s="19">
        <v>53.12</v>
      </c>
      <c r="O10" s="19">
        <v>24.72</v>
      </c>
      <c r="P10" s="19">
        <v>22.160000000000004</v>
      </c>
      <c r="Q10" s="19">
        <v>47.12</v>
      </c>
      <c r="R10" s="19">
        <v>22.72</v>
      </c>
      <c r="S10" s="19">
        <v>30.160000000000004</v>
      </c>
      <c r="T10" s="19">
        <f t="shared" si="17"/>
        <v>1.3610108303249098</v>
      </c>
      <c r="U10" s="19">
        <v>57.11999999999999</v>
      </c>
      <c r="V10" s="19">
        <v>24.72</v>
      </c>
      <c r="W10" s="19">
        <v>18.160000000000004</v>
      </c>
      <c r="X10" s="19">
        <v>67.12</v>
      </c>
      <c r="Y10" s="19">
        <v>12.719999999999999</v>
      </c>
      <c r="Z10" s="19">
        <v>20.160000000000004</v>
      </c>
      <c r="AA10" s="19" t="s">
        <v>48</v>
      </c>
      <c r="AB10" s="19">
        <v>8.6</v>
      </c>
      <c r="AC10" s="19">
        <v>7.2</v>
      </c>
      <c r="AD10" s="19">
        <v>2.5499999999999998</v>
      </c>
      <c r="AE10" s="19" t="s">
        <v>40</v>
      </c>
      <c r="AF10" s="19">
        <v>2</v>
      </c>
      <c r="AG10" s="19">
        <v>1</v>
      </c>
      <c r="AH10" s="19">
        <v>3.3</v>
      </c>
      <c r="AI10" s="19">
        <v>6</v>
      </c>
      <c r="AJ10" s="19">
        <v>354</v>
      </c>
      <c r="AK10" s="19">
        <v>161</v>
      </c>
      <c r="AL10" s="19">
        <v>0.41</v>
      </c>
      <c r="AM10" s="19">
        <v>9.4</v>
      </c>
      <c r="AN10" s="19">
        <v>6.6</v>
      </c>
      <c r="AO10" s="19">
        <v>1.1599999999999999</v>
      </c>
      <c r="AP10" s="19">
        <v>5833</v>
      </c>
      <c r="AQ10" s="19">
        <v>234</v>
      </c>
      <c r="AR10" s="19">
        <v>722</v>
      </c>
      <c r="AS10" s="19">
        <v>35.200000000000003</v>
      </c>
      <c r="AT10" s="19">
        <v>0</v>
      </c>
      <c r="AU10" s="19">
        <v>3</v>
      </c>
      <c r="AV10" s="19">
        <v>82</v>
      </c>
      <c r="AW10" s="19">
        <v>6</v>
      </c>
      <c r="AX10" s="19">
        <v>9</v>
      </c>
      <c r="AY10" s="19">
        <v>39</v>
      </c>
      <c r="AZ10" s="19">
        <v>2.2465726008205746</v>
      </c>
      <c r="BA10" s="19">
        <v>1.7008176037145453</v>
      </c>
      <c r="BB10" s="19">
        <v>1.7364760046039132</v>
      </c>
      <c r="BC10" s="19">
        <v>0.6332294702985225</v>
      </c>
      <c r="BD10" s="19">
        <v>0.63596164356337248</v>
      </c>
      <c r="BE10" s="19">
        <v>0.489577550093373</v>
      </c>
      <c r="BF10" s="19">
        <v>0</v>
      </c>
      <c r="BG10" s="17">
        <f t="shared" si="18"/>
        <v>15.78956081814048</v>
      </c>
      <c r="BH10" s="17">
        <f t="shared" si="19"/>
        <v>22.735464836556133</v>
      </c>
      <c r="BI10" s="17">
        <f t="shared" si="20"/>
        <v>25.268382717750224</v>
      </c>
      <c r="BJ10" s="17">
        <f t="shared" si="21"/>
        <v>27.812229292003714</v>
      </c>
      <c r="BK10" s="17">
        <f t="shared" si="22"/>
        <v>29.770539492377207</v>
      </c>
      <c r="BL10" s="19">
        <f t="shared" si="0"/>
        <v>2.53291788119409</v>
      </c>
      <c r="BM10" s="19">
        <f t="shared" si="1"/>
        <v>2.5438465742534899</v>
      </c>
      <c r="BN10" s="19">
        <f t="shared" si="2"/>
        <v>1.958310200373492</v>
      </c>
      <c r="BO10" s="19">
        <f t="shared" si="23"/>
        <v>7.0350746558210719</v>
      </c>
      <c r="BP10" s="19">
        <v>1.3059141398979286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3.0255660329786698E-2</v>
      </c>
      <c r="BW10" s="17">
        <f t="shared" si="24"/>
        <v>5.2236565595917144</v>
      </c>
      <c r="BX10" s="17">
        <f t="shared" si="25"/>
        <v>5.2236565595917144</v>
      </c>
      <c r="BY10" s="17">
        <f t="shared" si="26"/>
        <v>5.2236565595917144</v>
      </c>
      <c r="BZ10" s="17">
        <f t="shared" si="27"/>
        <v>5.2236565595917144</v>
      </c>
      <c r="CA10" s="19">
        <f t="shared" si="28"/>
        <v>0</v>
      </c>
      <c r="CB10" s="19">
        <f t="shared" si="29"/>
        <v>0</v>
      </c>
      <c r="CC10" s="19">
        <f t="shared" si="30"/>
        <v>0</v>
      </c>
      <c r="CD10" s="19">
        <f t="shared" ref="CD10:CE10" si="83">SUM(CA10:CC10)</f>
        <v>0</v>
      </c>
      <c r="CE10" s="19">
        <f t="shared" si="83"/>
        <v>0</v>
      </c>
      <c r="CF10" s="19">
        <v>0.96438796524185044</v>
      </c>
      <c r="CG10" s="19">
        <v>0.57774428535543831</v>
      </c>
      <c r="CH10" s="19">
        <v>0.53023860737331796</v>
      </c>
      <c r="CI10" s="19">
        <v>0.5230599004174421</v>
      </c>
      <c r="CJ10" s="19">
        <v>0.24834848259077136</v>
      </c>
      <c r="CK10" s="19">
        <v>0.6231616730644598</v>
      </c>
      <c r="CL10" s="19">
        <v>0.85624155024785942</v>
      </c>
      <c r="CM10" s="17">
        <f t="shared" si="32"/>
        <v>6.168529002389155</v>
      </c>
      <c r="CN10" s="17">
        <f t="shared" si="33"/>
        <v>8.2894834318824273</v>
      </c>
      <c r="CO10" s="17">
        <f t="shared" si="34"/>
        <v>10.381723033552195</v>
      </c>
      <c r="CP10" s="17">
        <f t="shared" si="35"/>
        <v>11.37511696391528</v>
      </c>
      <c r="CQ10" s="17">
        <f t="shared" si="36"/>
        <v>13.867763656173119</v>
      </c>
      <c r="CR10" s="19">
        <f t="shared" si="37"/>
        <v>2.0922396016697684</v>
      </c>
      <c r="CS10" s="19">
        <f t="shared" si="38"/>
        <v>0.99339393036308543</v>
      </c>
      <c r="CT10" s="19">
        <f t="shared" si="39"/>
        <v>2.4926466922578392</v>
      </c>
      <c r="CU10" s="19">
        <f t="shared" si="40"/>
        <v>5.578280224290693</v>
      </c>
      <c r="CV10" s="21">
        <v>18.600000000000001</v>
      </c>
      <c r="CW10" s="19">
        <v>22.3</v>
      </c>
      <c r="CX10" s="21">
        <v>16.7</v>
      </c>
      <c r="CY10" s="19">
        <v>26.2</v>
      </c>
      <c r="CZ10" s="22">
        <v>20.9</v>
      </c>
      <c r="DA10" s="19">
        <v>22.8</v>
      </c>
      <c r="DB10" s="18">
        <v>16.8</v>
      </c>
      <c r="DC10" s="18">
        <v>19.850000000000001</v>
      </c>
      <c r="DD10" s="18">
        <v>19.649999999999999</v>
      </c>
      <c r="DE10" s="19">
        <v>17.899999999999999</v>
      </c>
      <c r="DF10" s="19">
        <v>23.8</v>
      </c>
      <c r="DG10" s="18">
        <v>19.899999999999999</v>
      </c>
      <c r="DH10" s="19">
        <v>23.7</v>
      </c>
      <c r="DI10" s="18">
        <f t="shared" si="3"/>
        <v>18.899999999999999</v>
      </c>
      <c r="DJ10" s="19">
        <v>17.7</v>
      </c>
      <c r="DK10" s="19">
        <v>16.25</v>
      </c>
      <c r="DL10" s="19">
        <v>20.8</v>
      </c>
      <c r="DM10" s="19">
        <v>22.35</v>
      </c>
      <c r="DN10" s="19">
        <v>19.350000000000001</v>
      </c>
      <c r="DO10" s="19">
        <v>25.200000000000003</v>
      </c>
      <c r="DP10" s="19">
        <v>23.2</v>
      </c>
      <c r="DQ10" s="19">
        <v>21.200000000000003</v>
      </c>
      <c r="DR10" s="19">
        <v>21.85</v>
      </c>
      <c r="DS10" s="21">
        <v>27.2</v>
      </c>
      <c r="DT10" s="21">
        <v>31.9</v>
      </c>
      <c r="DU10" s="21">
        <v>34.1</v>
      </c>
      <c r="DV10" s="21">
        <v>27.4</v>
      </c>
      <c r="DW10" s="21">
        <v>22.1</v>
      </c>
      <c r="DX10" s="21">
        <v>21.2</v>
      </c>
      <c r="DY10" s="21">
        <v>21.8</v>
      </c>
      <c r="DZ10" s="21">
        <v>23.4</v>
      </c>
      <c r="EA10" s="21">
        <v>22.9</v>
      </c>
      <c r="EB10" s="19">
        <v>21.7</v>
      </c>
      <c r="EC10" s="18">
        <v>15</v>
      </c>
      <c r="ED10" s="18">
        <v>17.5</v>
      </c>
      <c r="EE10" s="18">
        <v>32</v>
      </c>
      <c r="EF10" s="18">
        <v>40.5</v>
      </c>
      <c r="EG10" s="18">
        <v>40.5</v>
      </c>
      <c r="EH10" s="18">
        <v>57.5</v>
      </c>
      <c r="EI10" s="18">
        <v>60</v>
      </c>
      <c r="EJ10" s="18">
        <v>74</v>
      </c>
      <c r="EK10" s="18">
        <v>74.5</v>
      </c>
      <c r="EL10" s="18">
        <v>73</v>
      </c>
      <c r="EM10" s="19">
        <v>6832.8497409326419</v>
      </c>
      <c r="EN10" s="19">
        <v>14566.053357865685</v>
      </c>
      <c r="EO10" s="19">
        <v>2893.3009708737864</v>
      </c>
      <c r="EP10" s="19">
        <v>135.82089552238804</v>
      </c>
      <c r="EQ10" s="19">
        <v>18.939393939393941</v>
      </c>
      <c r="ER10" s="19">
        <v>13.111545988258319</v>
      </c>
      <c r="ES10" s="19">
        <v>7.0778564206268966</v>
      </c>
      <c r="ET10" s="19">
        <v>10.159362549800797</v>
      </c>
      <c r="EU10" s="19">
        <v>20.671325917905307</v>
      </c>
      <c r="EV10" s="19">
        <v>4.7248744955212132</v>
      </c>
      <c r="EW10" s="19">
        <v>4.5237999999999996</v>
      </c>
      <c r="EX10" s="19">
        <v>4.1497000000000002</v>
      </c>
      <c r="EY10" s="19">
        <v>3.9161999999999999</v>
      </c>
      <c r="EZ10" s="19">
        <v>3.95</v>
      </c>
      <c r="FA10" s="19">
        <v>3.1924000000000001</v>
      </c>
      <c r="FB10" s="19">
        <v>2.419</v>
      </c>
      <c r="FC10" s="19">
        <v>2.2404999999999999</v>
      </c>
      <c r="FD10" s="19">
        <v>2.0865</v>
      </c>
      <c r="FE10" s="19">
        <v>1.772</v>
      </c>
      <c r="FF10" s="19">
        <v>1.5596000000000001</v>
      </c>
      <c r="FG10" s="19">
        <v>1.5660000000000001</v>
      </c>
      <c r="FH10" s="21">
        <v>223.2</v>
      </c>
      <c r="FI10" s="21">
        <v>67.5</v>
      </c>
      <c r="FJ10" s="18">
        <f t="shared" si="41"/>
        <v>155.69999999999999</v>
      </c>
      <c r="FK10" s="19">
        <v>12</v>
      </c>
      <c r="FL10" s="19">
        <v>252.2</v>
      </c>
      <c r="FM10" s="18">
        <v>31.5</v>
      </c>
      <c r="FN10" s="18">
        <f t="shared" si="42"/>
        <v>220.7</v>
      </c>
      <c r="FO10" s="19">
        <v>75</v>
      </c>
      <c r="FP10" s="19">
        <v>120.1</v>
      </c>
      <c r="FQ10" s="19">
        <v>31.5</v>
      </c>
      <c r="FR10" s="19">
        <f t="shared" si="43"/>
        <v>88.6</v>
      </c>
      <c r="FS10" s="19">
        <v>187.7</v>
      </c>
      <c r="FT10" s="19">
        <v>15.6</v>
      </c>
      <c r="FU10" s="19">
        <f t="shared" si="44"/>
        <v>172.1</v>
      </c>
      <c r="FV10" s="19">
        <v>71.25</v>
      </c>
      <c r="FW10" s="19">
        <v>97.22</v>
      </c>
      <c r="FX10" s="18">
        <f t="shared" si="45"/>
        <v>953.13725490196077</v>
      </c>
      <c r="FY10" s="18">
        <f t="shared" si="46"/>
        <v>851.01540616246484</v>
      </c>
      <c r="FZ10" s="23">
        <f t="shared" si="4"/>
        <v>1526.4705882352941</v>
      </c>
      <c r="GA10" s="18">
        <f t="shared" si="5"/>
        <v>2163.7254901960782</v>
      </c>
      <c r="GB10" s="18">
        <f t="shared" si="6"/>
        <v>868.62745098039215</v>
      </c>
      <c r="GC10" s="18">
        <f t="shared" si="7"/>
        <v>1687.2549019607843</v>
      </c>
      <c r="GD10" s="18">
        <f t="shared" si="47"/>
        <v>6246.0784313725489</v>
      </c>
      <c r="GE10" s="18">
        <f t="shared" si="48"/>
        <v>698.52941176470586</v>
      </c>
      <c r="GF10" s="19">
        <v>1.19</v>
      </c>
      <c r="GG10" s="19">
        <f t="shared" si="8"/>
        <v>18.164999999999999</v>
      </c>
      <c r="GH10" s="19">
        <v>0.33</v>
      </c>
      <c r="GI10" s="19">
        <f t="shared" si="9"/>
        <v>7.1402941176470582</v>
      </c>
      <c r="GJ10" s="19">
        <v>0.56999999999999995</v>
      </c>
      <c r="GK10" s="19">
        <f t="shared" si="10"/>
        <v>4.9511764705882344</v>
      </c>
      <c r="GL10" s="19">
        <v>2.57</v>
      </c>
      <c r="GM10" s="19">
        <f t="shared" si="11"/>
        <v>17.952205882352938</v>
      </c>
      <c r="GN10" s="18">
        <f t="shared" si="49"/>
        <v>48.20867647058823</v>
      </c>
      <c r="GO10" s="18">
        <f t="shared" si="50"/>
        <v>43.043461134453771</v>
      </c>
      <c r="GP10" s="25">
        <v>-9999</v>
      </c>
      <c r="GQ10" s="25">
        <v>-9999</v>
      </c>
      <c r="GR10" s="25">
        <v>-9999</v>
      </c>
      <c r="GS10" s="25">
        <v>-9999</v>
      </c>
      <c r="GT10" s="19">
        <v>19.2</v>
      </c>
      <c r="GU10" s="18">
        <v>2.63</v>
      </c>
      <c r="GV10" s="18">
        <f t="shared" si="51"/>
        <v>2.12</v>
      </c>
      <c r="GW10" s="19">
        <f t="shared" si="52"/>
        <v>1589.0449970893528</v>
      </c>
      <c r="GX10" s="19">
        <v>0.82</v>
      </c>
      <c r="GY10" s="19">
        <f t="shared" si="53"/>
        <v>0.38679245283018865</v>
      </c>
      <c r="GZ10" s="19">
        <f t="shared" si="54"/>
        <v>614.63061208173076</v>
      </c>
      <c r="HA10" s="19">
        <f t="shared" si="55"/>
        <v>688.38628553153853</v>
      </c>
      <c r="HB10" s="19">
        <v>0.98</v>
      </c>
      <c r="HC10" s="19">
        <f t="shared" si="12"/>
        <v>0.46226415094339618</v>
      </c>
      <c r="HD10" s="19">
        <f t="shared" si="13"/>
        <v>734.55853639036116</v>
      </c>
      <c r="HE10" s="19">
        <f t="shared" si="56"/>
        <v>822.70556075720458</v>
      </c>
      <c r="HF10" s="23">
        <v>-9999</v>
      </c>
      <c r="HG10" s="19">
        <v>1712.2714285714301</v>
      </c>
      <c r="HH10" s="19">
        <f t="shared" si="14"/>
        <v>662.29366576819461</v>
      </c>
      <c r="HI10" s="19">
        <v>2.2999999999999998</v>
      </c>
      <c r="HJ10" s="19">
        <v>3.9</v>
      </c>
      <c r="HK10" s="17">
        <f t="shared" si="15"/>
        <v>32.085516869530977</v>
      </c>
      <c r="HL10" s="18">
        <v>15</v>
      </c>
      <c r="HM10" s="18">
        <v>17.5</v>
      </c>
      <c r="HN10" s="19">
        <v>28.004984326018803</v>
      </c>
      <c r="HO10" s="19">
        <v>14.819968652037625</v>
      </c>
      <c r="HP10" s="19">
        <v>0.222691057722222</v>
      </c>
      <c r="HQ10" s="19">
        <v>0.19590112465625001</v>
      </c>
      <c r="HR10" s="19">
        <v>0.15784762520370399</v>
      </c>
      <c r="HS10" s="19">
        <v>0.108509886203704</v>
      </c>
      <c r="HT10" s="19">
        <v>4.8957126925925902E-2</v>
      </c>
      <c r="HU10" s="19">
        <v>0.29571712574074099</v>
      </c>
      <c r="HV10" s="19">
        <v>0.34199657900000002</v>
      </c>
      <c r="HW10" s="19">
        <v>8.5128271093749999E-2</v>
      </c>
      <c r="HX10" s="19">
        <v>0.574909073722222</v>
      </c>
      <c r="HY10" s="19">
        <v>0.37908431257407399</v>
      </c>
      <c r="HZ10" s="19">
        <v>0.39464175211111102</v>
      </c>
      <c r="IA10" s="19">
        <v>0.50143637656249995</v>
      </c>
      <c r="IB10" s="19">
        <v>0.21932225746296299</v>
      </c>
      <c r="IC10" s="19">
        <v>0.107990434259259</v>
      </c>
      <c r="ID10" s="19">
        <v>0.94902735846296304</v>
      </c>
      <c r="IE10" s="19">
        <v>0.280112124485981</v>
      </c>
      <c r="IF10" s="19">
        <v>0.24654250490322599</v>
      </c>
      <c r="IG10" s="19">
        <v>0.25567338340092199</v>
      </c>
      <c r="IH10" s="19">
        <v>0.21911698278504699</v>
      </c>
      <c r="II10" s="19">
        <v>3.5163872682242997E-2</v>
      </c>
      <c r="IJ10" s="19">
        <v>0.32038185193087598</v>
      </c>
      <c r="IK10" s="19">
        <v>0.34856770400467302</v>
      </c>
      <c r="IL10" s="19">
        <v>8.1217531511520794E-2</v>
      </c>
      <c r="IM10" s="19">
        <v>0.78260438526635501</v>
      </c>
      <c r="IN10" s="19">
        <v>0.224703988474654</v>
      </c>
      <c r="IO10" s="19">
        <v>0.21289871193087601</v>
      </c>
      <c r="IP10" s="19">
        <v>0.14069995771889399</v>
      </c>
      <c r="IQ10" s="19">
        <v>0.112860556976636</v>
      </c>
      <c r="IR10" s="19">
        <v>8.3925802574766395E-2</v>
      </c>
      <c r="IS10" s="19">
        <v>0.36142436834101399</v>
      </c>
      <c r="IT10" s="19">
        <v>40.0078953227273</v>
      </c>
      <c r="IU10" s="19">
        <v>63.267463749999997</v>
      </c>
      <c r="IV10" s="19">
        <v>77</v>
      </c>
      <c r="IW10" s="19">
        <f t="shared" si="57"/>
        <v>13.732536250000003</v>
      </c>
      <c r="IX10" s="19">
        <v>0.22341836728571399</v>
      </c>
      <c r="IY10" s="19">
        <v>0.32024052464285702</v>
      </c>
      <c r="IZ10" s="19">
        <v>0.18813411078571399</v>
      </c>
      <c r="JA10" s="19">
        <v>0.28815233235714299</v>
      </c>
      <c r="JB10" s="19">
        <v>0.66375000007142804</v>
      </c>
      <c r="JC10" s="19">
        <v>0.43622813417857198</v>
      </c>
      <c r="JD10" s="19">
        <v>0.26451166182142899</v>
      </c>
      <c r="JE10" s="19">
        <v>0.58796282799999999</v>
      </c>
      <c r="JF10" s="19">
        <v>0.40658892132142899</v>
      </c>
      <c r="JG10" s="19">
        <v>0.220018221571429</v>
      </c>
      <c r="JH10" s="19">
        <v>0.32929664721428598</v>
      </c>
      <c r="JI10" s="19">
        <v>0.21550291546428599</v>
      </c>
      <c r="JJ10" s="19">
        <v>0.37861390750357099</v>
      </c>
      <c r="JK10" s="19">
        <v>0.39363320342142899</v>
      </c>
      <c r="JL10" s="19">
        <v>0.21210791700714299</v>
      </c>
      <c r="JM10" s="19">
        <v>0.20326244292857101</v>
      </c>
      <c r="JN10" s="19">
        <v>0.28221742214642898</v>
      </c>
      <c r="JO10" s="19">
        <v>0.34836379083214303</v>
      </c>
      <c r="JP10" s="19">
        <v>0.106637846053571</v>
      </c>
      <c r="JQ10" s="19">
        <v>0.152408210175</v>
      </c>
      <c r="JR10" s="19">
        <v>0.18155991394642901</v>
      </c>
      <c r="JS10" s="19">
        <v>0.20694056001428601</v>
      </c>
      <c r="JT10" s="19">
        <v>0.46272649916428599</v>
      </c>
      <c r="JU10" s="19">
        <v>0.55758897085357195</v>
      </c>
      <c r="JV10" s="19">
        <v>0.45453262890714302</v>
      </c>
      <c r="JW10" s="19">
        <v>0.49559361176071398</v>
      </c>
      <c r="JX10" s="19">
        <v>0.10174400515714301</v>
      </c>
      <c r="JY10" s="19">
        <v>0.21004353216428601</v>
      </c>
      <c r="JZ10" s="19">
        <v>1.2321482339107099</v>
      </c>
      <c r="KA10" s="19">
        <v>1.30562661234643</v>
      </c>
      <c r="KB10" s="19">
        <v>0.65516249971428597</v>
      </c>
      <c r="KC10" s="19">
        <v>0.59751722076428604</v>
      </c>
      <c r="KD10" s="19">
        <v>0.70803663150714302</v>
      </c>
      <c r="KE10" s="19">
        <v>0.66502602767499996</v>
      </c>
      <c r="KF10" s="19">
        <v>0.55996598399642905</v>
      </c>
      <c r="KG10" s="19">
        <v>0.60638996951785695</v>
      </c>
      <c r="KH10" s="19">
        <v>0.48048846997857098</v>
      </c>
      <c r="KI10" s="19">
        <v>0.52640867593571405</v>
      </c>
      <c r="KJ10" s="19">
        <v>-0.190058672035714</v>
      </c>
      <c r="KK10" s="19">
        <v>-0.26228259785714297</v>
      </c>
      <c r="KL10" s="19">
        <v>0.70803663150714302</v>
      </c>
      <c r="KM10" s="19">
        <v>0.66502602767499996</v>
      </c>
      <c r="KN10" s="19">
        <v>0.215356070271186</v>
      </c>
      <c r="KO10" s="19">
        <v>0.26048426152542398</v>
      </c>
      <c r="KP10" s="19">
        <v>0.184563046050847</v>
      </c>
      <c r="KQ10" s="19">
        <v>0.24265392159322</v>
      </c>
      <c r="KR10" s="19">
        <v>0.506463659847458</v>
      </c>
      <c r="KS10" s="19">
        <v>0.417366636915254</v>
      </c>
      <c r="KT10" s="19">
        <v>0.24410207576271201</v>
      </c>
      <c r="KU10" s="19">
        <v>0.52860888393220395</v>
      </c>
      <c r="KV10" s="19">
        <v>0.42257465698305102</v>
      </c>
      <c r="KW10" s="19">
        <v>0.20420557447457599</v>
      </c>
      <c r="KX10" s="19">
        <v>0.25547294725423703</v>
      </c>
      <c r="KY10" s="19">
        <v>0.18949979330508501</v>
      </c>
      <c r="KZ10" s="19">
        <v>38.6379661016949</v>
      </c>
      <c r="LA10" s="19">
        <v>36.730508474576297</v>
      </c>
      <c r="LB10" s="19">
        <v>12.5177966101695</v>
      </c>
      <c r="LC10" s="19">
        <v>39.935423728813603</v>
      </c>
      <c r="LD10" s="19">
        <v>37.538135593220403</v>
      </c>
      <c r="LE10" s="19">
        <v>39.78</v>
      </c>
      <c r="LF10" s="19">
        <v>39.796949152542403</v>
      </c>
      <c r="LG10" s="19">
        <v>6.6742462372881397E-3</v>
      </c>
      <c r="LH10" s="19">
        <v>-5.1809619898305098E-2</v>
      </c>
      <c r="LI10" s="19">
        <v>55.098135593220299</v>
      </c>
      <c r="LJ10" s="19">
        <v>1796.02245762712</v>
      </c>
      <c r="LK10" s="19">
        <v>83</v>
      </c>
      <c r="LL10" s="19">
        <f t="shared" si="58"/>
        <v>27.901864406779701</v>
      </c>
      <c r="LM10" s="18">
        <v>32</v>
      </c>
      <c r="LN10" s="19">
        <v>0.367704611932204</v>
      </c>
      <c r="LO10" s="19">
        <v>0.34895515989661002</v>
      </c>
      <c r="LP10" s="19">
        <v>0.268137834269491</v>
      </c>
      <c r="LQ10" s="19">
        <v>0.26394768884745801</v>
      </c>
      <c r="LR10" s="19">
        <v>0.348931796844068</v>
      </c>
      <c r="LS10" s="19">
        <v>0.31780466327627099</v>
      </c>
      <c r="LT10" s="19">
        <v>0.24800332569660999</v>
      </c>
      <c r="LU10" s="19">
        <v>0.230822968047458</v>
      </c>
      <c r="LV10" s="19">
        <v>0.11103798194237301</v>
      </c>
      <c r="LW10" s="19">
        <v>9.4322201611864401E-2</v>
      </c>
      <c r="LX10" s="19">
        <v>0.47153851082033899</v>
      </c>
      <c r="LY10" s="19">
        <v>0.46293422140677998</v>
      </c>
      <c r="LZ10" s="19">
        <v>0.44197972551864401</v>
      </c>
      <c r="MA10" s="19">
        <v>0.40021228461017</v>
      </c>
      <c r="MB10" s="19">
        <v>0.12512535437118599</v>
      </c>
      <c r="MC10" s="19">
        <v>0.135946400816949</v>
      </c>
      <c r="MD10" s="19">
        <v>1.18112525800339</v>
      </c>
      <c r="ME10" s="19">
        <v>1.0919698184898301</v>
      </c>
      <c r="MF10" s="19">
        <v>0.32256827347966099</v>
      </c>
      <c r="MG10" s="19">
        <v>0.28459183198474602</v>
      </c>
      <c r="MH10" s="19">
        <v>0.389702146857627</v>
      </c>
      <c r="MI10" s="19">
        <v>0.33903504745762703</v>
      </c>
      <c r="MJ10" s="19">
        <v>0.37188953301355898</v>
      </c>
      <c r="MK10" s="19">
        <v>0.31351308003559297</v>
      </c>
      <c r="ML10" s="19">
        <v>0.30261326973728803</v>
      </c>
      <c r="MM10" s="19">
        <v>0.25612886074576302</v>
      </c>
      <c r="MN10" s="19">
        <v>-0.39463476862711899</v>
      </c>
      <c r="MO10" s="19">
        <v>-0.37330395759321999</v>
      </c>
      <c r="MP10" s="19">
        <v>0.389702146857627</v>
      </c>
      <c r="MQ10" s="19">
        <v>0.33903504745762703</v>
      </c>
      <c r="MR10" s="18">
        <v>40.5</v>
      </c>
      <c r="MS10" s="19">
        <v>0.15924513600000001</v>
      </c>
      <c r="MT10" s="19">
        <v>0.18451271799999999</v>
      </c>
      <c r="MU10" s="19">
        <v>0.133069786</v>
      </c>
      <c r="MV10" s="19">
        <v>0.17961647</v>
      </c>
      <c r="MW10" s="19">
        <v>0.40235875399999999</v>
      </c>
      <c r="MX10" s="19">
        <v>0.28581996700000001</v>
      </c>
      <c r="MY10" s="19">
        <v>0.18148555499999999</v>
      </c>
      <c r="MZ10" s="19">
        <v>0.41152465199999999</v>
      </c>
      <c r="NA10" s="19">
        <v>0.32056588600000002</v>
      </c>
      <c r="NB10" s="19">
        <v>0.15503942600000001</v>
      </c>
      <c r="NC10" s="19">
        <v>0.18455444700000001</v>
      </c>
      <c r="ND10" s="19">
        <v>0.14577600199999999</v>
      </c>
      <c r="NE10" s="19">
        <v>33.36</v>
      </c>
      <c r="NF10" s="19">
        <v>33.863404260000003</v>
      </c>
      <c r="NG10" s="19">
        <v>14.934042549999999</v>
      </c>
      <c r="NH10" s="19">
        <v>37.622127659999997</v>
      </c>
      <c r="NI10" s="19">
        <v>34.996808510000001</v>
      </c>
      <c r="NJ10" s="19">
        <v>36.063191490000001</v>
      </c>
      <c r="NK10" s="19">
        <v>36.120638300000003</v>
      </c>
      <c r="NL10" s="19">
        <v>4.3808356999999999E-2</v>
      </c>
      <c r="NM10" s="19">
        <v>-2.4660675E-2</v>
      </c>
      <c r="NN10" s="19">
        <v>67.709999999999994</v>
      </c>
      <c r="NO10" s="19">
        <v>2082.3234040000002</v>
      </c>
      <c r="NP10" s="19">
        <v>99.9</v>
      </c>
      <c r="NQ10" s="19">
        <f t="shared" si="59"/>
        <v>32.190000000000012</v>
      </c>
      <c r="NR10" s="18">
        <v>40.5</v>
      </c>
      <c r="NS10" s="19">
        <v>0.38619933699999998</v>
      </c>
      <c r="NT10" s="19">
        <v>0.37894759</v>
      </c>
      <c r="NU10" s="19">
        <v>0.27696099099999999</v>
      </c>
      <c r="NV10" s="19">
        <v>0.227037024</v>
      </c>
      <c r="NW10" s="19">
        <v>0.38047218999999999</v>
      </c>
      <c r="NX10" s="19">
        <v>0.36749309699999999</v>
      </c>
      <c r="NY10" s="19">
        <v>0.27058915900000002</v>
      </c>
      <c r="NZ10" s="19">
        <v>0.214338216</v>
      </c>
      <c r="OA10" s="19">
        <v>0.123204418</v>
      </c>
      <c r="OB10" s="19">
        <v>0.16662174799999999</v>
      </c>
      <c r="OC10" s="19">
        <v>0.47537289300000002</v>
      </c>
      <c r="OD10" s="19">
        <v>0.49965112299999997</v>
      </c>
      <c r="OE10" s="19">
        <v>0.45100851400000003</v>
      </c>
      <c r="OF10" s="19">
        <v>0.42949690299999999</v>
      </c>
      <c r="OG10" s="19">
        <v>0.10860344</v>
      </c>
      <c r="OH10" s="19">
        <v>0.149158874</v>
      </c>
      <c r="OI10" s="19">
        <v>1.2844777409999999</v>
      </c>
      <c r="OJ10" s="19">
        <v>1.241968237</v>
      </c>
      <c r="OK10" s="19">
        <v>0.32537081299999998</v>
      </c>
      <c r="OL10" s="19">
        <v>0.44198773499999999</v>
      </c>
      <c r="OM10" s="19">
        <v>0.39808415800000002</v>
      </c>
      <c r="ON10" s="19">
        <v>0.51406439699999995</v>
      </c>
      <c r="OO10" s="19">
        <v>0.391604854</v>
      </c>
      <c r="OP10" s="19">
        <v>0.50207592899999998</v>
      </c>
      <c r="OQ10" s="19">
        <v>0.31777609699999998</v>
      </c>
      <c r="OR10" s="19">
        <v>0.42778596099999999</v>
      </c>
      <c r="OS10" s="19">
        <v>-0.42321487600000002</v>
      </c>
      <c r="OT10" s="19">
        <v>-0.35122961899999999</v>
      </c>
      <c r="OU10" s="19">
        <v>0.39808415800000002</v>
      </c>
      <c r="OV10" s="19">
        <v>0.51406439699999995</v>
      </c>
      <c r="OW10" s="19">
        <v>0.125496633</v>
      </c>
      <c r="OX10" s="19">
        <v>0.12720588225000001</v>
      </c>
      <c r="OY10" s="19">
        <v>0.102001345444444</v>
      </c>
      <c r="OZ10" s="19">
        <v>0.12847152572222201</v>
      </c>
      <c r="PA10" s="19">
        <v>0.27506505994444402</v>
      </c>
      <c r="PB10" s="19">
        <v>0.20631129575000001</v>
      </c>
      <c r="PC10" s="19">
        <v>0.13689323083333299</v>
      </c>
      <c r="PD10" s="19">
        <v>0.35940931052777803</v>
      </c>
      <c r="PE10" s="19">
        <v>0.27512442136111098</v>
      </c>
      <c r="PF10" s="19">
        <v>0.116813758833333</v>
      </c>
      <c r="PG10" s="19">
        <v>0.12982051283333301</v>
      </c>
      <c r="PH10" s="19">
        <v>0.111010202944444</v>
      </c>
      <c r="PI10" s="19">
        <v>33.96</v>
      </c>
      <c r="PJ10" s="19">
        <v>30.786944444444501</v>
      </c>
      <c r="PK10" s="19">
        <v>19.558611111111102</v>
      </c>
      <c r="PL10" s="19">
        <v>35.602777777777803</v>
      </c>
      <c r="PM10" s="19">
        <v>32.217500000000001</v>
      </c>
      <c r="PN10" s="19">
        <v>33.501111111111101</v>
      </c>
      <c r="PO10" s="19">
        <v>33.7222222222222</v>
      </c>
      <c r="PP10" s="19">
        <v>5.80508388888889E-2</v>
      </c>
      <c r="PQ10" s="19">
        <v>-3.3361363638888898E-2</v>
      </c>
      <c r="PR10" s="19">
        <v>74.366666666666703</v>
      </c>
      <c r="PS10" s="19">
        <v>75.200277777777799</v>
      </c>
      <c r="PT10" s="19">
        <v>2233.4227777777801</v>
      </c>
      <c r="PU10" s="19">
        <v>2252.3341944444401</v>
      </c>
      <c r="PV10" s="19">
        <v>120.7</v>
      </c>
      <c r="PW10" s="19">
        <f t="shared" si="60"/>
        <v>46.3333333333333</v>
      </c>
      <c r="PX10" s="19">
        <f t="shared" si="61"/>
        <v>45.499722222222204</v>
      </c>
      <c r="PY10" s="19">
        <f t="shared" si="62"/>
        <v>45.916527777777752</v>
      </c>
      <c r="PZ10" s="18">
        <v>40.5</v>
      </c>
      <c r="QA10" s="19">
        <v>0.44590312701388901</v>
      </c>
      <c r="QB10" s="19">
        <v>0.35570732499444402</v>
      </c>
      <c r="QC10" s="19">
        <v>0.33461808640555502</v>
      </c>
      <c r="QD10" s="19">
        <v>0.229633469236111</v>
      </c>
      <c r="QE10" s="19">
        <v>0.46822020140555598</v>
      </c>
      <c r="QF10" s="19">
        <v>0.360344784361111</v>
      </c>
      <c r="QG10" s="19">
        <f t="shared" si="63"/>
        <v>0.41428249288333352</v>
      </c>
      <c r="QH10" s="19">
        <v>0.35934773691666699</v>
      </c>
      <c r="QI10" s="19">
        <v>0.234488557555556</v>
      </c>
      <c r="QJ10" s="19">
        <v>0.131675327894444</v>
      </c>
      <c r="QK10" s="19">
        <v>0.13808253044166699</v>
      </c>
      <c r="QL10" s="19">
        <v>0.52609064088611102</v>
      </c>
      <c r="QM10" s="19">
        <v>0.45233672612222198</v>
      </c>
      <c r="QN10" s="19">
        <v>0.50728187412500003</v>
      </c>
      <c r="QO10" s="19">
        <v>0.36613154673888898</v>
      </c>
      <c r="QP10" s="19">
        <v>0.104351069675</v>
      </c>
      <c r="QQ10" s="19">
        <v>0.11508817705</v>
      </c>
      <c r="QR10" s="19">
        <v>1.63747029300556</v>
      </c>
      <c r="QS10" s="19">
        <v>1.1447321239499999</v>
      </c>
      <c r="QT10" s="19">
        <v>0.28216482684999999</v>
      </c>
      <c r="QU10" s="19">
        <v>0.35612746838333298</v>
      </c>
      <c r="QV10" s="19">
        <v>0.36479810708333299</v>
      </c>
      <c r="QW10" s="19">
        <v>0.41728479753611097</v>
      </c>
      <c r="QX10" s="19">
        <v>0.37585520016944401</v>
      </c>
      <c r="QY10" s="19">
        <v>0.42043877462222201</v>
      </c>
      <c r="QZ10" s="19">
        <v>0.29450823996388897</v>
      </c>
      <c r="RA10" s="19">
        <v>0.35963385939166698</v>
      </c>
      <c r="RB10" s="19">
        <v>-0.52650556211111099</v>
      </c>
      <c r="RC10" s="19">
        <v>-0.37685405236111102</v>
      </c>
      <c r="RD10" s="19">
        <v>0.36479810708333299</v>
      </c>
      <c r="RE10" s="19">
        <v>0.41728479753611097</v>
      </c>
      <c r="RF10" s="19">
        <v>9.8968652833333406E-2</v>
      </c>
      <c r="RG10" s="19">
        <v>0.10172198164285701</v>
      </c>
      <c r="RH10" s="19">
        <v>7.9792981452380896E-2</v>
      </c>
      <c r="RI10" s="19">
        <v>9.8950281547619007E-2</v>
      </c>
      <c r="RJ10" s="19">
        <v>0.274151391738095</v>
      </c>
      <c r="RK10" s="19">
        <v>0.19205375404761901</v>
      </c>
      <c r="RL10" s="19">
        <v>0.107871816714286</v>
      </c>
      <c r="RM10" s="19">
        <v>0.288136887380952</v>
      </c>
      <c r="RN10" s="19">
        <v>0.21956130104761901</v>
      </c>
      <c r="RO10" s="19">
        <v>9.0481049571428496E-2</v>
      </c>
      <c r="RP10" s="19">
        <v>9.8561255571428599E-2</v>
      </c>
      <c r="RQ10" s="19">
        <v>8.4613363904761901E-2</v>
      </c>
      <c r="RR10" s="19">
        <v>41.48</v>
      </c>
      <c r="RS10" s="19">
        <v>37.591666666666598</v>
      </c>
      <c r="RT10" s="19">
        <v>18.678571428571399</v>
      </c>
      <c r="RU10" s="19">
        <v>37.857142857142897</v>
      </c>
      <c r="RV10" s="19">
        <v>34.055238095238103</v>
      </c>
      <c r="RW10" s="19">
        <v>38.669047619047603</v>
      </c>
      <c r="RX10" s="19">
        <v>38.75</v>
      </c>
      <c r="RY10" s="19">
        <v>-1.96800840714286E-2</v>
      </c>
      <c r="RZ10" s="19">
        <v>-0.10876854476190501</v>
      </c>
      <c r="SA10" s="19">
        <v>84.164285714285697</v>
      </c>
      <c r="SB10" s="19">
        <v>86.549047619047599</v>
      </c>
      <c r="SC10" s="19">
        <v>2455.87488095238</v>
      </c>
      <c r="SD10" s="19">
        <v>2510.0407142857098</v>
      </c>
      <c r="SE10" s="19">
        <v>142</v>
      </c>
      <c r="SF10" s="19">
        <f t="shared" si="64"/>
        <v>57.835714285714303</v>
      </c>
      <c r="SG10" s="19">
        <f t="shared" si="65"/>
        <v>55.450952380952401</v>
      </c>
      <c r="SH10" s="18">
        <v>57.5</v>
      </c>
      <c r="SI10" s="19">
        <v>0.45346244938095198</v>
      </c>
      <c r="SJ10" s="19">
        <v>0.46137300911904799</v>
      </c>
      <c r="SK10" s="19">
        <v>0.340568413642857</v>
      </c>
      <c r="SL10" s="19">
        <v>0.31640568904761901</v>
      </c>
      <c r="SM10" s="19">
        <v>0.48939509228571398</v>
      </c>
      <c r="SN10" s="19">
        <v>0.45005381950000001</v>
      </c>
      <c r="SO10" s="19">
        <v>0.38083376571428601</v>
      </c>
      <c r="SP10" s="19">
        <v>0.30400050490476199</v>
      </c>
      <c r="SQ10" s="19">
        <v>0.13417323349999999</v>
      </c>
      <c r="SR10" s="19">
        <v>0.170721028666667</v>
      </c>
      <c r="SS10" s="19">
        <v>0.54463157509523796</v>
      </c>
      <c r="ST10" s="19">
        <v>0.54096102233333299</v>
      </c>
      <c r="SU10" s="19">
        <v>0.52063750785714302</v>
      </c>
      <c r="SV10" s="19">
        <v>0.46131202730952398</v>
      </c>
      <c r="SW10" s="19">
        <v>0.120921134190476</v>
      </c>
      <c r="SX10" s="19">
        <v>0.107550945404762</v>
      </c>
      <c r="SY10" s="19">
        <v>1.68189770188095</v>
      </c>
      <c r="SZ10" s="19">
        <v>1.7764929884523799</v>
      </c>
      <c r="TA10" s="19">
        <v>0.27396654185714298</v>
      </c>
      <c r="TB10" s="19">
        <v>0.36453586809523802</v>
      </c>
      <c r="TC10" s="19">
        <v>0.35863844004761902</v>
      </c>
      <c r="TD10" s="19">
        <v>0.44492543076190499</v>
      </c>
      <c r="TE10" s="19">
        <v>0.37684659514285701</v>
      </c>
      <c r="TF10" s="19">
        <v>0.43642689185714301</v>
      </c>
      <c r="TG10" s="19">
        <v>0.29459186397619003</v>
      </c>
      <c r="TH10" s="19">
        <v>0.354908479142857</v>
      </c>
      <c r="TI10" s="19">
        <v>-0.54996980726190503</v>
      </c>
      <c r="TJ10" s="19">
        <v>-0.46309590276190499</v>
      </c>
      <c r="TK10" s="19">
        <v>0.35863844004761902</v>
      </c>
      <c r="TL10" s="19">
        <v>0.44492543076190499</v>
      </c>
      <c r="TM10" s="19">
        <v>8.3267766458333295E-2</v>
      </c>
      <c r="TN10" s="19">
        <v>8.6126700708333406E-2</v>
      </c>
      <c r="TO10" s="19">
        <v>7.4604591854166694E-2</v>
      </c>
      <c r="TP10" s="19">
        <v>9.2349246270833296E-2</v>
      </c>
      <c r="TQ10" s="19">
        <v>0.21204561045833301</v>
      </c>
      <c r="TR10" s="19">
        <v>0.15537648495833301</v>
      </c>
      <c r="TS10" s="19">
        <v>9.3895842687499995E-2</v>
      </c>
      <c r="TT10" s="19">
        <v>0.24078258029166699</v>
      </c>
      <c r="TU10" s="19">
        <v>0.1763140690625</v>
      </c>
      <c r="TV10" s="19">
        <v>6.9790604833333394E-2</v>
      </c>
      <c r="TW10" s="19">
        <v>8.66342265625E-2</v>
      </c>
      <c r="TX10" s="19">
        <v>7.0740142500000006E-2</v>
      </c>
      <c r="TY10" s="19">
        <v>38.272500000000001</v>
      </c>
      <c r="TZ10" s="19">
        <v>37.7679166666667</v>
      </c>
      <c r="UA10" s="19">
        <v>29.0639583333333</v>
      </c>
      <c r="UB10" s="19">
        <v>38.8385416666667</v>
      </c>
      <c r="UC10" s="19">
        <v>36.03</v>
      </c>
      <c r="UD10" s="19">
        <v>39.39</v>
      </c>
      <c r="UE10" s="19">
        <v>39.299999999999997</v>
      </c>
      <c r="UF10" s="19">
        <v>-1.22258065E-2</v>
      </c>
      <c r="UG10" s="19">
        <v>-7.5781661666666694E-2</v>
      </c>
      <c r="UH10" s="24">
        <v>96.391666666666666</v>
      </c>
      <c r="UI10" s="24">
        <v>98.860416666666666</v>
      </c>
      <c r="UJ10" s="24">
        <v>2733.3882916666662</v>
      </c>
      <c r="UK10" s="24">
        <v>2789.4221249999996</v>
      </c>
      <c r="UL10" s="19">
        <v>158</v>
      </c>
      <c r="UM10" s="19">
        <f t="shared" si="66"/>
        <v>61.608333333333334</v>
      </c>
      <c r="UN10" s="19">
        <f t="shared" si="67"/>
        <v>59.139583333333334</v>
      </c>
      <c r="UO10" s="19">
        <f t="shared" si="68"/>
        <v>60.373958333333334</v>
      </c>
      <c r="UP10" s="18">
        <v>60</v>
      </c>
      <c r="UQ10" s="19">
        <v>0.43695774425625</v>
      </c>
      <c r="UR10" s="19">
        <v>0.38221086585000003</v>
      </c>
      <c r="US10" s="19">
        <v>0.30442803534791701</v>
      </c>
      <c r="UT10" s="19">
        <v>0.24939272149375</v>
      </c>
      <c r="UU10" s="19">
        <v>0.46940954618541703</v>
      </c>
      <c r="UV10" s="19">
        <v>0.41181051794375001</v>
      </c>
      <c r="UW10" s="19">
        <f t="shared" si="69"/>
        <v>0.44061003206458349</v>
      </c>
      <c r="UX10" s="19">
        <v>0.34104584846041702</v>
      </c>
      <c r="UY10" s="19">
        <v>0.28166752142708301</v>
      </c>
      <c r="UZ10" s="19">
        <v>0.15344940402916701</v>
      </c>
      <c r="VA10" s="19">
        <v>0.14820094575625001</v>
      </c>
      <c r="VB10" s="19">
        <v>0.54444952547083303</v>
      </c>
      <c r="VC10" s="19">
        <v>0.469133738377083</v>
      </c>
      <c r="VD10" s="19">
        <v>0.54910352491458303</v>
      </c>
      <c r="VE10" s="19">
        <v>0.42570705408958298</v>
      </c>
      <c r="VF10" s="19">
        <v>0.140906346110417</v>
      </c>
      <c r="VG10" s="19">
        <v>0.10657336657291699</v>
      </c>
      <c r="VH10" s="19">
        <v>1.57101375156667</v>
      </c>
      <c r="VI10" s="19">
        <v>1.3040600528416699</v>
      </c>
      <c r="VJ10" s="19">
        <v>0.32699106728333299</v>
      </c>
      <c r="VK10" s="19">
        <v>0.335951075802083</v>
      </c>
      <c r="VL10" s="19">
        <v>0.41527351871666701</v>
      </c>
      <c r="VM10" s="19">
        <v>0.39765052692083303</v>
      </c>
      <c r="VN10" s="19">
        <v>0.43528043430625002</v>
      </c>
      <c r="VO10" s="19">
        <v>0.40923195649999999</v>
      </c>
      <c r="VP10" s="19">
        <v>0.34999478967083297</v>
      </c>
      <c r="VQ10" s="19">
        <v>0.35099629604791699</v>
      </c>
      <c r="VR10" s="19">
        <v>-0.50700784108333297</v>
      </c>
      <c r="VS10" s="19">
        <v>-0.43407629689583299</v>
      </c>
      <c r="VT10" s="19">
        <v>0.41527351871666701</v>
      </c>
      <c r="VU10" s="19">
        <v>0.39765052692083303</v>
      </c>
      <c r="VV10" s="19">
        <v>0.47133333333333299</v>
      </c>
      <c r="VW10" s="19">
        <v>0.38666666666666699</v>
      </c>
      <c r="VX10" s="19">
        <v>0.45893333333333303</v>
      </c>
      <c r="VY10" s="19">
        <v>0.16493333333333299</v>
      </c>
      <c r="VZ10" s="19">
        <f t="shared" si="70"/>
        <v>0.8203677510608216</v>
      </c>
      <c r="WA10" s="19">
        <v>8.3935687181818194E-2</v>
      </c>
      <c r="WB10" s="19">
        <v>8.1558176272727295E-2</v>
      </c>
      <c r="WC10" s="19">
        <v>7.34949287727273E-2</v>
      </c>
      <c r="WD10" s="19">
        <v>8.3972845363636403E-2</v>
      </c>
      <c r="WE10" s="19">
        <v>0.18590100609090901</v>
      </c>
      <c r="WF10" s="19">
        <v>0.15516170879545499</v>
      </c>
      <c r="WG10" s="19">
        <v>8.9914347840909098E-2</v>
      </c>
      <c r="WH10" s="19">
        <v>0.22432610997727301</v>
      </c>
      <c r="WI10" s="19">
        <v>0.168873721772727</v>
      </c>
      <c r="WJ10" s="19">
        <v>6.4071664249999993E-2</v>
      </c>
      <c r="WK10" s="19">
        <v>7.8404545454545393E-2</v>
      </c>
      <c r="WL10" s="19">
        <v>6.7950316090909096E-2</v>
      </c>
      <c r="WM10" s="19">
        <v>40.770000000000003</v>
      </c>
      <c r="WN10" s="19">
        <v>37.418409090909101</v>
      </c>
      <c r="WO10" s="19">
        <v>21.148181818181801</v>
      </c>
      <c r="WP10" s="19">
        <v>41.552500000000002</v>
      </c>
      <c r="WQ10" s="19">
        <v>36.314999999999998</v>
      </c>
      <c r="WR10" s="19">
        <v>41.594545454545397</v>
      </c>
      <c r="WS10" s="19">
        <v>41.850227272727203</v>
      </c>
      <c r="WT10" s="19">
        <v>3.92486590909092E-4</v>
      </c>
      <c r="WU10" s="19">
        <v>-0.12892787</v>
      </c>
      <c r="WV10" s="19">
        <v>95.638636363636394</v>
      </c>
      <c r="WW10" s="19">
        <v>100.602272727273</v>
      </c>
      <c r="WX10" s="19">
        <v>2716.3245909090901</v>
      </c>
      <c r="WY10" s="19">
        <v>2829.0065</v>
      </c>
      <c r="WZ10" s="19">
        <v>164.3</v>
      </c>
      <c r="XA10" s="19">
        <f t="shared" si="71"/>
        <v>68.661363636363618</v>
      </c>
      <c r="XB10" s="19">
        <f t="shared" si="72"/>
        <v>63.697727272727008</v>
      </c>
      <c r="XC10" s="18">
        <v>74</v>
      </c>
      <c r="XD10" s="19">
        <v>0.42507936918863598</v>
      </c>
      <c r="XE10" s="19">
        <v>0.34600044136818198</v>
      </c>
      <c r="XF10" s="19">
        <v>0.30464276032499998</v>
      </c>
      <c r="XG10" s="19">
        <v>0.29207229109545502</v>
      </c>
      <c r="XH10" s="19">
        <v>0.48019035324318199</v>
      </c>
      <c r="XI10" s="19">
        <v>0.35852014128181797</v>
      </c>
      <c r="XJ10" s="19">
        <v>0.36614488555227298</v>
      </c>
      <c r="XK10" s="19">
        <v>0.30544177736363598</v>
      </c>
      <c r="XL10" s="19">
        <v>0.13931036130227301</v>
      </c>
      <c r="XM10" s="19">
        <v>6.9682217863636403E-2</v>
      </c>
      <c r="XN10" s="19">
        <v>0.53269284300227304</v>
      </c>
      <c r="XO10" s="19">
        <v>0.40041016929545498</v>
      </c>
      <c r="XP10" s="19">
        <v>0.55380255757499997</v>
      </c>
      <c r="XQ10" s="19">
        <v>0.34584495783409103</v>
      </c>
      <c r="XR10" s="19">
        <v>0.13954130025681799</v>
      </c>
      <c r="XS10" s="19">
        <v>6.6861343899999995E-2</v>
      </c>
      <c r="XT10" s="19">
        <v>1.50591159170455</v>
      </c>
      <c r="XU10" s="19">
        <v>1.22077206135682</v>
      </c>
      <c r="XV10" s="19">
        <v>0.28707816020909099</v>
      </c>
      <c r="XW10" s="19">
        <v>0.152445944593182</v>
      </c>
      <c r="XX10" s="19">
        <v>0.37083265112272701</v>
      </c>
      <c r="XY10" s="19">
        <v>0.19097402539772701</v>
      </c>
      <c r="XZ10" s="19">
        <v>0.40120293373636401</v>
      </c>
      <c r="YA10" s="19">
        <v>0.200309697813636</v>
      </c>
      <c r="YB10" s="19">
        <v>0.32173679409772699</v>
      </c>
      <c r="YC10" s="19">
        <v>0.159929816472727</v>
      </c>
      <c r="YD10" s="19">
        <v>-0.53433824115909101</v>
      </c>
      <c r="YE10" s="19">
        <v>-0.46254702856818197</v>
      </c>
      <c r="YF10" s="19">
        <v>0.37083265112272701</v>
      </c>
      <c r="YG10" s="19">
        <v>0.19097402539772701</v>
      </c>
      <c r="YH10" s="19">
        <v>7.8680808468085103E-2</v>
      </c>
      <c r="YI10" s="19">
        <v>8.2335527021276597E-2</v>
      </c>
      <c r="YJ10" s="19">
        <v>6.4547526255319093E-2</v>
      </c>
      <c r="YK10" s="19">
        <v>7.9977802000000001E-2</v>
      </c>
      <c r="YL10" s="19">
        <v>0.20315652782978699</v>
      </c>
      <c r="YM10" s="19">
        <v>0.32714285700000001</v>
      </c>
      <c r="YN10" s="19">
        <v>8.3774501617021296E-2</v>
      </c>
      <c r="YO10" s="19">
        <v>0.21812284527659601</v>
      </c>
      <c r="YP10" s="19">
        <v>0.154204343957447</v>
      </c>
      <c r="YQ10" s="19">
        <v>6.1355764489361697E-2</v>
      </c>
      <c r="YR10" s="19">
        <v>7.8881166531914904E-2</v>
      </c>
      <c r="YS10" s="19">
        <v>6.9127659574468106E-2</v>
      </c>
      <c r="YT10" s="19">
        <v>40.418723404255402</v>
      </c>
      <c r="YU10" s="19">
        <v>40.496170212765897</v>
      </c>
      <c r="YV10" s="19">
        <v>16.121914893616999</v>
      </c>
      <c r="YW10" s="19">
        <v>45.801063829787203</v>
      </c>
      <c r="YX10" s="19">
        <v>39.641914893616999</v>
      </c>
      <c r="YY10" s="19">
        <v>43.8442553191489</v>
      </c>
      <c r="YZ10" s="19">
        <v>43.573617021276597</v>
      </c>
      <c r="ZA10" s="19">
        <v>5.42276681914894E-2</v>
      </c>
      <c r="ZB10" s="19">
        <v>-9.2264879361702107E-2</v>
      </c>
      <c r="ZC10" s="19">
        <v>103.308510638298</v>
      </c>
      <c r="ZD10" s="19">
        <v>107.80425531914899</v>
      </c>
      <c r="ZE10" s="19">
        <v>2890.36557446809</v>
      </c>
      <c r="ZF10" s="19">
        <v>2992.4091702127698</v>
      </c>
      <c r="ZG10" s="19">
        <v>172</v>
      </c>
      <c r="ZH10" s="19">
        <f t="shared" si="73"/>
        <v>68.691489361701997</v>
      </c>
      <c r="ZI10" s="19">
        <f t="shared" si="74"/>
        <v>64.195744680851007</v>
      </c>
      <c r="ZJ10" s="18">
        <v>74.5</v>
      </c>
      <c r="ZK10" s="19">
        <v>0.442920088468085</v>
      </c>
      <c r="ZL10" s="19">
        <v>0.41947976769574502</v>
      </c>
      <c r="ZM10" s="19">
        <v>0.29529864337872302</v>
      </c>
      <c r="ZN10" s="19">
        <v>0.60726668560851105</v>
      </c>
      <c r="ZO10" s="19">
        <v>0.46717739090851101</v>
      </c>
      <c r="ZP10" s="19">
        <v>0.40778347614468102</v>
      </c>
      <c r="ZQ10" s="19">
        <v>0.32297019199787202</v>
      </c>
      <c r="ZR10" s="19">
        <v>0.59800737697446804</v>
      </c>
      <c r="ZS10" s="19">
        <v>0.17046019920851099</v>
      </c>
      <c r="ZT10" s="19">
        <v>-0.24291808687234001</v>
      </c>
      <c r="ZU10" s="19">
        <v>0.51692505824042501</v>
      </c>
      <c r="ZV10" s="19">
        <v>0.50298766074255297</v>
      </c>
      <c r="ZW10" s="19">
        <v>0.55911183149999999</v>
      </c>
      <c r="ZX10" s="19">
        <v>0.42629150827659601</v>
      </c>
      <c r="ZY10" s="19">
        <v>9.6186899225531905E-2</v>
      </c>
      <c r="ZZ10" s="19">
        <v>0.106957774348936</v>
      </c>
      <c r="AAA10" s="19">
        <v>1.6112592199723399</v>
      </c>
      <c r="AAB10" s="19">
        <v>1.55067250594468</v>
      </c>
      <c r="AAC10" s="19">
        <v>0.36525435659148903</v>
      </c>
      <c r="AAD10" s="19">
        <v>3.0935621765957599E-2</v>
      </c>
      <c r="AAE10" s="19">
        <v>0.45620379021914897</v>
      </c>
      <c r="AAF10" s="19">
        <v>0.39813181302127598</v>
      </c>
      <c r="AAG10" s="19">
        <v>0.47196087798085101</v>
      </c>
      <c r="AAH10" s="19">
        <v>-2.1223030633616999</v>
      </c>
      <c r="AAI10" s="19">
        <v>0.38357441176170198</v>
      </c>
      <c r="AAJ10" s="19">
        <v>-0.97025930670212801</v>
      </c>
      <c r="AAK10" s="19">
        <v>-0.48624140593616999</v>
      </c>
      <c r="AAL10" s="19">
        <v>-0.748319349574468</v>
      </c>
      <c r="AAM10" s="19">
        <v>0.45620379021914897</v>
      </c>
      <c r="AAN10" s="19">
        <v>0.39813181302127598</v>
      </c>
      <c r="AAO10" s="19">
        <v>7.4264705852941107E-2</v>
      </c>
      <c r="AAP10" s="19">
        <v>8.0271447941176494E-2</v>
      </c>
      <c r="AAQ10" s="19">
        <v>6.412292E-2</v>
      </c>
      <c r="AAR10" s="19">
        <v>8.0923365352941201E-2</v>
      </c>
      <c r="AAS10" s="19">
        <v>0.243729390470588</v>
      </c>
      <c r="AAT10" s="19">
        <v>0.197942583852941</v>
      </c>
      <c r="AAU10" s="19">
        <v>8.4089972352941203E-2</v>
      </c>
      <c r="AAV10" s="19">
        <v>0.221124860647059</v>
      </c>
      <c r="AAW10" s="19">
        <v>0.14139919444117599</v>
      </c>
      <c r="AAX10" s="19">
        <v>6.4085294117647101E-2</v>
      </c>
      <c r="AAY10" s="19">
        <v>7.8474596205882305E-2</v>
      </c>
      <c r="AAZ10" s="19">
        <v>6.6923436088235297E-2</v>
      </c>
      <c r="ABA10" s="19">
        <v>39.416470588235299</v>
      </c>
      <c r="ABB10" s="19">
        <v>35.539117647058802</v>
      </c>
      <c r="ABC10" s="19">
        <v>36.884999999999998</v>
      </c>
      <c r="ABD10" s="19">
        <v>42.475294117647103</v>
      </c>
      <c r="ABE10" s="19">
        <v>37.583235294117699</v>
      </c>
      <c r="ABF10" s="19">
        <v>39.0341176470588</v>
      </c>
      <c r="ABG10" s="19">
        <v>38.93</v>
      </c>
      <c r="ABH10" s="19">
        <v>9.4592426558823495E-2</v>
      </c>
      <c r="ABI10" s="19">
        <v>-3.03257460294118E-2</v>
      </c>
      <c r="ABJ10" s="19">
        <v>110.023529411765</v>
      </c>
      <c r="ABK10" s="19">
        <v>117.64411764705901</v>
      </c>
      <c r="ABL10" s="19">
        <v>3042.7655588235298</v>
      </c>
      <c r="ABM10" s="19">
        <v>3215.8410294117598</v>
      </c>
      <c r="ABN10" s="19">
        <v>178</v>
      </c>
      <c r="ABO10" s="19">
        <f t="shared" si="75"/>
        <v>67.976470588235003</v>
      </c>
      <c r="ABP10" s="19">
        <f t="shared" si="76"/>
        <v>60.355882352940995</v>
      </c>
      <c r="ABQ10" s="18">
        <v>73</v>
      </c>
      <c r="ABR10" s="19">
        <v>0.44711447335882398</v>
      </c>
      <c r="ABS10" s="19">
        <v>0.49651052901764697</v>
      </c>
      <c r="ABT10" s="19">
        <v>0.25342553109705901</v>
      </c>
      <c r="ABU10" s="19">
        <v>0.41645367520294102</v>
      </c>
      <c r="ABV10" s="19">
        <v>0.47453231309705901</v>
      </c>
      <c r="ABW10" s="19">
        <v>0.499624264732353</v>
      </c>
      <c r="ABX10" s="19">
        <v>0.28625933158529399</v>
      </c>
      <c r="ABY10" s="19">
        <v>0.41969145349411802</v>
      </c>
      <c r="ABZ10" s="19">
        <v>0.21883000166764699</v>
      </c>
      <c r="ACA10" s="19">
        <v>0.101666793138235</v>
      </c>
      <c r="ACB10" s="19">
        <v>0.53351010214411798</v>
      </c>
      <c r="ACC10" s="19">
        <v>0.57901938265294095</v>
      </c>
      <c r="ACD10" s="19">
        <v>0.54895714924411798</v>
      </c>
      <c r="ACE10" s="19">
        <v>0.52851408795588295</v>
      </c>
      <c r="ACF10" s="19">
        <v>0.114337110020588</v>
      </c>
      <c r="ACG10" s="19">
        <v>0.116012571379412</v>
      </c>
      <c r="ACH10" s="19">
        <v>1.6378419510558799</v>
      </c>
      <c r="ACI10" s="19">
        <v>2.02355744254118</v>
      </c>
      <c r="ACJ10" s="19">
        <v>0.46046330177647099</v>
      </c>
      <c r="ACK10" s="19">
        <v>0.18933827627941199</v>
      </c>
      <c r="ACL10" s="19">
        <v>0.55532123611764705</v>
      </c>
      <c r="ACM10" s="19">
        <v>0.245202495952941</v>
      </c>
      <c r="ACN10" s="19">
        <v>0.57774785268529405</v>
      </c>
      <c r="ACO10" s="19">
        <v>0.24513579049117601</v>
      </c>
      <c r="ACP10" s="19">
        <v>0.488025325355882</v>
      </c>
      <c r="ACQ10" s="19">
        <v>0.18932993156764699</v>
      </c>
      <c r="ACR10" s="19">
        <v>-0.44300239167647099</v>
      </c>
      <c r="ACS10" s="19">
        <v>-0.58927410379411704</v>
      </c>
      <c r="ACT10" s="19">
        <v>0.55532123611764705</v>
      </c>
      <c r="ACU10" s="19">
        <v>0.245202495952941</v>
      </c>
      <c r="ACV10" s="17">
        <v>4.99</v>
      </c>
      <c r="ACW10" s="18">
        <v>1</v>
      </c>
      <c r="ACX10" s="17">
        <v>78.099999999999994</v>
      </c>
      <c r="ACY10" s="17">
        <v>25.5</v>
      </c>
      <c r="ACZ10" s="17">
        <v>4.5999999999999996</v>
      </c>
      <c r="ADA10" s="17">
        <v>12.5</v>
      </c>
    </row>
    <row r="11" spans="1:781" x14ac:dyDescent="0.25">
      <c r="A11" s="19">
        <v>10</v>
      </c>
      <c r="B11" s="19">
        <v>3</v>
      </c>
      <c r="C11" s="19" t="s">
        <v>9</v>
      </c>
      <c r="D11" s="19">
        <v>70</v>
      </c>
      <c r="E11" s="19">
        <v>5</v>
      </c>
      <c r="F11" s="19">
        <v>1</v>
      </c>
      <c r="G11" s="23">
        <v>-9999</v>
      </c>
      <c r="H11" s="23">
        <v>-9999</v>
      </c>
      <c r="I11" s="23">
        <v>-9999</v>
      </c>
      <c r="J11" s="23">
        <v>-9999</v>
      </c>
      <c r="K11" s="23">
        <v>-9999</v>
      </c>
      <c r="L11" s="19">
        <v>0</v>
      </c>
      <c r="M11" s="19">
        <f t="shared" si="16"/>
        <v>0</v>
      </c>
      <c r="N11" s="19">
        <v>55.120000000000005</v>
      </c>
      <c r="O11" s="19">
        <v>24.72</v>
      </c>
      <c r="P11" s="19">
        <v>20.160000000000004</v>
      </c>
      <c r="Q11" s="19">
        <v>51.12</v>
      </c>
      <c r="R11" s="19">
        <v>22.72</v>
      </c>
      <c r="S11" s="19">
        <v>26.160000000000004</v>
      </c>
      <c r="T11" s="19">
        <f t="shared" si="17"/>
        <v>1.2976190476190477</v>
      </c>
      <c r="U11" s="19">
        <v>53.12</v>
      </c>
      <c r="V11" s="19">
        <v>22.72</v>
      </c>
      <c r="W11" s="19">
        <v>24.160000000000004</v>
      </c>
      <c r="X11" s="19">
        <v>49.12</v>
      </c>
      <c r="Y11" s="19">
        <v>20.72</v>
      </c>
      <c r="Z11" s="19">
        <v>30.160000000000004</v>
      </c>
      <c r="AA11" s="19" t="s">
        <v>49</v>
      </c>
      <c r="AB11" s="19">
        <v>9</v>
      </c>
      <c r="AC11" s="19">
        <v>7.2</v>
      </c>
      <c r="AD11" s="19">
        <v>1.1000000000000001</v>
      </c>
      <c r="AE11" s="19" t="s">
        <v>40</v>
      </c>
      <c r="AF11" s="19">
        <v>2</v>
      </c>
      <c r="AG11" s="19">
        <v>1</v>
      </c>
      <c r="AH11" s="19">
        <v>1.9</v>
      </c>
      <c r="AI11" s="19">
        <v>3</v>
      </c>
      <c r="AJ11" s="19">
        <v>340</v>
      </c>
      <c r="AK11" s="19">
        <v>83</v>
      </c>
      <c r="AL11" s="19">
        <v>0.69</v>
      </c>
      <c r="AM11" s="19">
        <v>9.5</v>
      </c>
      <c r="AN11" s="19">
        <v>6.1</v>
      </c>
      <c r="AO11" s="19">
        <v>1.08</v>
      </c>
      <c r="AP11" s="19">
        <v>5715</v>
      </c>
      <c r="AQ11" s="19">
        <v>201</v>
      </c>
      <c r="AR11" s="19">
        <v>518</v>
      </c>
      <c r="AS11" s="19">
        <v>33.4</v>
      </c>
      <c r="AT11" s="19">
        <v>0</v>
      </c>
      <c r="AU11" s="19">
        <v>3</v>
      </c>
      <c r="AV11" s="19">
        <v>85</v>
      </c>
      <c r="AW11" s="19">
        <v>5</v>
      </c>
      <c r="AX11" s="19">
        <v>7</v>
      </c>
      <c r="AY11" s="19">
        <v>66</v>
      </c>
      <c r="AZ11" s="19">
        <v>0.78874654609394623</v>
      </c>
      <c r="BA11" s="19">
        <v>0</v>
      </c>
      <c r="BB11" s="19">
        <v>0.52334943639291465</v>
      </c>
      <c r="BC11" s="19">
        <v>1.4466454962447703</v>
      </c>
      <c r="BD11" s="19">
        <v>0.9158615136876006</v>
      </c>
      <c r="BE11" s="19">
        <v>0.71864003568419477</v>
      </c>
      <c r="BF11" s="19">
        <v>0.43657290271369747</v>
      </c>
      <c r="BG11" s="17">
        <f t="shared" si="18"/>
        <v>3.1549861843757849</v>
      </c>
      <c r="BH11" s="17">
        <f t="shared" si="19"/>
        <v>5.248383929947444</v>
      </c>
      <c r="BI11" s="17">
        <f t="shared" si="20"/>
        <v>11.034965914926525</v>
      </c>
      <c r="BJ11" s="17">
        <f t="shared" si="21"/>
        <v>14.698411969676927</v>
      </c>
      <c r="BK11" s="17">
        <f t="shared" si="22"/>
        <v>17.572972112413705</v>
      </c>
      <c r="BL11" s="19">
        <f t="shared" si="0"/>
        <v>5.7865819849790814</v>
      </c>
      <c r="BM11" s="19">
        <f t="shared" si="1"/>
        <v>3.6634460547504024</v>
      </c>
      <c r="BN11" s="19">
        <f t="shared" si="2"/>
        <v>2.8745601427367791</v>
      </c>
      <c r="BO11" s="19">
        <f t="shared" si="23"/>
        <v>12.324588182466263</v>
      </c>
      <c r="BP11" s="19">
        <v>0.76865109269027887</v>
      </c>
      <c r="BQ11" s="19">
        <v>0</v>
      </c>
      <c r="BR11" s="19">
        <v>0</v>
      </c>
      <c r="BS11" s="19">
        <v>0</v>
      </c>
      <c r="BT11" s="19">
        <v>0</v>
      </c>
      <c r="BU11" s="19">
        <v>0.2527630470337513</v>
      </c>
      <c r="BV11" s="19">
        <v>0</v>
      </c>
      <c r="BW11" s="17">
        <f t="shared" si="24"/>
        <v>3.0746043707611155</v>
      </c>
      <c r="BX11" s="17">
        <f t="shared" si="25"/>
        <v>3.0746043707611155</v>
      </c>
      <c r="BY11" s="17">
        <f t="shared" si="26"/>
        <v>3.0746043707611155</v>
      </c>
      <c r="BZ11" s="17">
        <f t="shared" si="27"/>
        <v>4.0856565588961207</v>
      </c>
      <c r="CA11" s="19">
        <f t="shared" si="28"/>
        <v>0</v>
      </c>
      <c r="CB11" s="19">
        <f t="shared" si="29"/>
        <v>0</v>
      </c>
      <c r="CC11" s="19">
        <f t="shared" si="30"/>
        <v>1.0110521881350052</v>
      </c>
      <c r="CD11" s="19">
        <f t="shared" ref="CD11:CE11" si="84">SUM(CA11:CC11)</f>
        <v>1.0110521881350052</v>
      </c>
      <c r="CE11" s="19">
        <f t="shared" si="84"/>
        <v>2.0221043762700104</v>
      </c>
      <c r="CF11" s="19">
        <v>0.39908211114436798</v>
      </c>
      <c r="CG11" s="19">
        <v>-3.4930139720558882E-2</v>
      </c>
      <c r="CH11" s="19">
        <v>0.30249558860599945</v>
      </c>
      <c r="CI11" s="19">
        <v>0.10064412238325282</v>
      </c>
      <c r="CJ11" s="19">
        <v>0.34475965327029157</v>
      </c>
      <c r="CK11" s="19">
        <v>1.3258336681398153</v>
      </c>
      <c r="CL11" s="19">
        <v>1.3214752286202391</v>
      </c>
      <c r="CM11" s="17">
        <f t="shared" si="32"/>
        <v>1.4566078856952365</v>
      </c>
      <c r="CN11" s="17">
        <f t="shared" si="33"/>
        <v>2.6665902401192341</v>
      </c>
      <c r="CO11" s="17">
        <f t="shared" si="34"/>
        <v>3.0691667296522454</v>
      </c>
      <c r="CP11" s="17">
        <f t="shared" si="35"/>
        <v>4.4482053427334112</v>
      </c>
      <c r="CQ11" s="17">
        <f t="shared" si="36"/>
        <v>9.7515400152926723</v>
      </c>
      <c r="CR11" s="19">
        <f t="shared" si="37"/>
        <v>0.40257648953301128</v>
      </c>
      <c r="CS11" s="19">
        <f t="shared" si="38"/>
        <v>1.3790386130811663</v>
      </c>
      <c r="CT11" s="19">
        <f t="shared" si="39"/>
        <v>5.3033346725592612</v>
      </c>
      <c r="CU11" s="19">
        <f t="shared" si="40"/>
        <v>7.0849497751734383</v>
      </c>
      <c r="CV11" s="25">
        <v>-9999</v>
      </c>
      <c r="CW11" s="23">
        <v>-9999</v>
      </c>
      <c r="CX11" s="25">
        <v>-9999</v>
      </c>
      <c r="CY11" s="23">
        <v>-9999</v>
      </c>
      <c r="CZ11" s="25">
        <v>-9999</v>
      </c>
      <c r="DA11" s="23">
        <v>-9999</v>
      </c>
      <c r="DB11" s="23">
        <v>-9999</v>
      </c>
      <c r="DC11" s="23">
        <v>-9999</v>
      </c>
      <c r="DD11" s="23">
        <v>-9999</v>
      </c>
      <c r="DE11" s="23">
        <v>-9999</v>
      </c>
      <c r="DF11" s="23">
        <v>-9999</v>
      </c>
      <c r="DG11" s="23">
        <v>-9999</v>
      </c>
      <c r="DH11" s="23">
        <v>-9999</v>
      </c>
      <c r="DI11" s="23">
        <v>-9999</v>
      </c>
      <c r="DJ11" s="23">
        <v>-9999</v>
      </c>
      <c r="DK11" s="23">
        <v>-9999</v>
      </c>
      <c r="DL11" s="23">
        <v>-9999</v>
      </c>
      <c r="DM11" s="23">
        <v>-9999</v>
      </c>
      <c r="DN11" s="23">
        <v>-9999</v>
      </c>
      <c r="DO11" s="23">
        <v>-9999</v>
      </c>
      <c r="DP11" s="23">
        <v>-9999</v>
      </c>
      <c r="DQ11" s="23">
        <v>-9999</v>
      </c>
      <c r="DR11" s="23">
        <v>-9999</v>
      </c>
      <c r="DS11" s="25">
        <v>-9999</v>
      </c>
      <c r="DT11" s="25">
        <v>-9999</v>
      </c>
      <c r="DU11" s="25">
        <v>-9999</v>
      </c>
      <c r="DV11" s="25">
        <v>-9999</v>
      </c>
      <c r="DW11" s="25">
        <v>-9999</v>
      </c>
      <c r="DX11" s="25">
        <v>-9999</v>
      </c>
      <c r="DY11" s="25">
        <v>-9999</v>
      </c>
      <c r="DZ11" s="25">
        <v>-9999</v>
      </c>
      <c r="EA11" s="25">
        <v>-9999</v>
      </c>
      <c r="EB11" s="23">
        <v>-9999</v>
      </c>
      <c r="EC11" s="23">
        <v>-9999</v>
      </c>
      <c r="ED11" s="23">
        <v>-9999</v>
      </c>
      <c r="EE11" s="23">
        <v>-9999</v>
      </c>
      <c r="EF11" s="23">
        <v>-9999</v>
      </c>
      <c r="EG11" s="23">
        <v>-9999</v>
      </c>
      <c r="EH11" s="23">
        <v>-9999</v>
      </c>
      <c r="EI11" s="23">
        <v>-9999</v>
      </c>
      <c r="EJ11" s="23">
        <v>-9999</v>
      </c>
      <c r="EK11" s="23">
        <v>-9999</v>
      </c>
      <c r="EL11" s="23">
        <v>-9999</v>
      </c>
      <c r="EM11" s="23">
        <v>-9999</v>
      </c>
      <c r="EN11" s="23">
        <v>-9999</v>
      </c>
      <c r="EO11" s="23">
        <v>-9999</v>
      </c>
      <c r="EP11" s="23">
        <v>-9999</v>
      </c>
      <c r="EQ11" s="23">
        <v>-9999</v>
      </c>
      <c r="ER11" s="23">
        <v>-9999</v>
      </c>
      <c r="ES11" s="23">
        <v>-9999</v>
      </c>
      <c r="ET11" s="23">
        <v>-9999</v>
      </c>
      <c r="EU11" s="23">
        <v>-9999</v>
      </c>
      <c r="EV11" s="23">
        <v>-9999</v>
      </c>
      <c r="EW11" s="23">
        <v>-9999</v>
      </c>
      <c r="EX11" s="23">
        <v>-9999</v>
      </c>
      <c r="EY11" s="23">
        <v>-9999</v>
      </c>
      <c r="EZ11" s="23">
        <v>-9999</v>
      </c>
      <c r="FA11" s="23">
        <v>-9999</v>
      </c>
      <c r="FB11" s="23">
        <v>-9999</v>
      </c>
      <c r="FC11" s="23">
        <v>-9999</v>
      </c>
      <c r="FD11" s="23">
        <v>-9999</v>
      </c>
      <c r="FE11" s="23">
        <v>-9999</v>
      </c>
      <c r="FF11" s="23">
        <v>-9999</v>
      </c>
      <c r="FG11" s="23">
        <v>-9999</v>
      </c>
      <c r="FH11" s="21">
        <v>221</v>
      </c>
      <c r="FI11" s="21">
        <v>67.5</v>
      </c>
      <c r="FJ11" s="18">
        <f t="shared" si="41"/>
        <v>153.5</v>
      </c>
      <c r="FK11" s="19">
        <v>15</v>
      </c>
      <c r="FL11" s="19">
        <v>244.1</v>
      </c>
      <c r="FM11" s="18">
        <v>31.5</v>
      </c>
      <c r="FN11" s="18">
        <f t="shared" si="42"/>
        <v>212.6</v>
      </c>
      <c r="FO11" s="19">
        <v>73</v>
      </c>
      <c r="FP11" s="19">
        <v>112.3</v>
      </c>
      <c r="FQ11" s="19">
        <v>31.5</v>
      </c>
      <c r="FR11" s="19">
        <f t="shared" si="43"/>
        <v>80.8</v>
      </c>
      <c r="FS11" s="19">
        <v>200.6</v>
      </c>
      <c r="FT11" s="19">
        <v>15.6</v>
      </c>
      <c r="FU11" s="19">
        <f t="shared" si="44"/>
        <v>185</v>
      </c>
      <c r="FV11" s="19">
        <v>76.150000000000006</v>
      </c>
      <c r="FW11" s="19">
        <v>104.02</v>
      </c>
      <c r="FX11" s="18">
        <f t="shared" si="45"/>
        <v>1019.8039215686274</v>
      </c>
      <c r="FY11" s="18">
        <f t="shared" si="46"/>
        <v>910.53921568627436</v>
      </c>
      <c r="FZ11" s="23">
        <f t="shared" si="4"/>
        <v>1504.9019607843138</v>
      </c>
      <c r="GA11" s="18">
        <f t="shared" si="5"/>
        <v>2084.3137254901962</v>
      </c>
      <c r="GB11" s="18">
        <f t="shared" si="6"/>
        <v>792.15686274509801</v>
      </c>
      <c r="GC11" s="18">
        <f t="shared" si="7"/>
        <v>1813.7254901960785</v>
      </c>
      <c r="GD11" s="18">
        <f t="shared" si="47"/>
        <v>6195.0980392156871</v>
      </c>
      <c r="GE11" s="18">
        <f t="shared" si="48"/>
        <v>746.56862745098044</v>
      </c>
      <c r="GF11" s="19">
        <v>1.1599999999999999</v>
      </c>
      <c r="GG11" s="19">
        <f t="shared" si="8"/>
        <v>17.456862745098039</v>
      </c>
      <c r="GH11" s="19">
        <v>0.32</v>
      </c>
      <c r="GI11" s="19">
        <f t="shared" si="9"/>
        <v>6.6698039215686284</v>
      </c>
      <c r="GJ11" s="19">
        <v>0.52</v>
      </c>
      <c r="GK11" s="19">
        <f t="shared" si="10"/>
        <v>4.1192156862745097</v>
      </c>
      <c r="GL11" s="19">
        <v>2.77</v>
      </c>
      <c r="GM11" s="19">
        <f t="shared" si="11"/>
        <v>20.679950980392157</v>
      </c>
      <c r="GN11" s="18">
        <f t="shared" si="49"/>
        <v>48.925833333333337</v>
      </c>
      <c r="GO11" s="18">
        <f t="shared" si="50"/>
        <v>43.683779761904759</v>
      </c>
      <c r="GP11" s="25">
        <v>-9999</v>
      </c>
      <c r="GQ11" s="25">
        <v>-9999</v>
      </c>
      <c r="GR11" s="25">
        <v>-9999</v>
      </c>
      <c r="GS11" s="25">
        <v>-9999</v>
      </c>
      <c r="GT11" s="19">
        <v>19.2</v>
      </c>
      <c r="GU11" s="18">
        <v>2.58</v>
      </c>
      <c r="GV11" s="18">
        <f t="shared" si="51"/>
        <v>2.0700000000000003</v>
      </c>
      <c r="GW11" s="19">
        <f t="shared" si="52"/>
        <v>1551.5675207429058</v>
      </c>
      <c r="GX11" s="19">
        <v>0.78</v>
      </c>
      <c r="GY11" s="19">
        <f t="shared" si="53"/>
        <v>0.3768115942028985</v>
      </c>
      <c r="GZ11" s="19">
        <f t="shared" si="54"/>
        <v>584.64863100457308</v>
      </c>
      <c r="HA11" s="19">
        <f t="shared" si="55"/>
        <v>654.80646672512194</v>
      </c>
      <c r="HB11" s="19">
        <v>0.94</v>
      </c>
      <c r="HC11" s="19">
        <f t="shared" si="12"/>
        <v>0.45410628019323662</v>
      </c>
      <c r="HD11" s="19">
        <f t="shared" si="13"/>
        <v>704.57655531320347</v>
      </c>
      <c r="HE11" s="19">
        <f t="shared" si="56"/>
        <v>789.12574195078798</v>
      </c>
      <c r="HF11" s="23">
        <v>-9999</v>
      </c>
      <c r="HG11" s="19">
        <v>1979.0374999999999</v>
      </c>
      <c r="HH11" s="19">
        <f t="shared" si="14"/>
        <v>745.72427536231874</v>
      </c>
      <c r="HI11" s="19">
        <v>2.4</v>
      </c>
      <c r="HJ11" s="19">
        <v>3.48</v>
      </c>
      <c r="HK11" s="17">
        <f t="shared" si="15"/>
        <v>27.461575819887418</v>
      </c>
      <c r="HL11" s="23">
        <v>-9999</v>
      </c>
      <c r="HM11" s="23">
        <v>-9999</v>
      </c>
      <c r="HN11" s="19">
        <v>27.233636363636371</v>
      </c>
      <c r="HO11" s="19">
        <v>15.171285266457684</v>
      </c>
      <c r="HP11" s="19">
        <v>0.22477572081052599</v>
      </c>
      <c r="HQ11" s="19">
        <v>0.195308359131313</v>
      </c>
      <c r="HR11" s="19">
        <v>0.17500072321874999</v>
      </c>
      <c r="HS11" s="19">
        <v>0.13971848744210499</v>
      </c>
      <c r="HT11" s="19">
        <v>3.4379230578947401E-2</v>
      </c>
      <c r="HU11" s="19">
        <v>0.27773180325000002</v>
      </c>
      <c r="HV11" s="19">
        <v>0.30881687545263198</v>
      </c>
      <c r="HW11" s="19">
        <v>8.3824319868686895E-2</v>
      </c>
      <c r="HX11" s="19">
        <v>0.58234003004210499</v>
      </c>
      <c r="HY11" s="19">
        <v>0.37501415694791701</v>
      </c>
      <c r="HZ11" s="19">
        <v>0.34803555884374998</v>
      </c>
      <c r="IA11" s="19">
        <v>0.23748750840404001</v>
      </c>
      <c r="IB11" s="19">
        <v>0.15879487187368399</v>
      </c>
      <c r="IC11" s="19">
        <v>7.8153878589473702E-2</v>
      </c>
      <c r="ID11" s="19">
        <v>0.75733712594791702</v>
      </c>
      <c r="IE11" s="19">
        <v>0.28856074426415101</v>
      </c>
      <c r="IF11" s="19">
        <v>0.25471434689591099</v>
      </c>
      <c r="IG11" s="19">
        <v>0.26652879286567199</v>
      </c>
      <c r="IH11" s="19">
        <v>0.22973791734717</v>
      </c>
      <c r="II11" s="19">
        <v>3.5440162607547197E-2</v>
      </c>
      <c r="IJ11" s="19">
        <v>0.32789659488432799</v>
      </c>
      <c r="IK11" s="19">
        <v>0.35917060184151001</v>
      </c>
      <c r="IL11" s="19">
        <v>8.34777269330855E-2</v>
      </c>
      <c r="IM11" s="19">
        <v>0.81555140942264204</v>
      </c>
      <c r="IN11" s="19">
        <v>0.21316911950746301</v>
      </c>
      <c r="IO11" s="19">
        <v>0.20420071185074601</v>
      </c>
      <c r="IP11" s="19">
        <v>0.14474066739777</v>
      </c>
      <c r="IQ11" s="19">
        <v>0.11529817361509399</v>
      </c>
      <c r="IR11" s="19">
        <v>8.5148567169811298E-2</v>
      </c>
      <c r="IS11" s="19">
        <v>0.36130247182089598</v>
      </c>
      <c r="IT11" s="19">
        <v>37.566901242647099</v>
      </c>
      <c r="IU11" s="19">
        <v>61.656472058823603</v>
      </c>
      <c r="IV11" s="19">
        <v>77</v>
      </c>
      <c r="IW11" s="19">
        <f t="shared" si="57"/>
        <v>15.343527941176397</v>
      </c>
      <c r="IX11" s="19">
        <v>0.22816704462963</v>
      </c>
      <c r="IY11" s="19">
        <v>0.306035525333333</v>
      </c>
      <c r="IZ11" s="19">
        <v>0.19264928196296299</v>
      </c>
      <c r="JA11" s="19">
        <v>0.28973167040740699</v>
      </c>
      <c r="JB11" s="19">
        <v>0.71126606188888897</v>
      </c>
      <c r="JC11" s="19">
        <v>0.47394935748148198</v>
      </c>
      <c r="JD11" s="19">
        <v>0.27515495074074098</v>
      </c>
      <c r="JE11" s="19">
        <v>0.60056311411111096</v>
      </c>
      <c r="JF11" s="19">
        <v>0.42190098270370402</v>
      </c>
      <c r="JG11" s="19">
        <v>0.22866213155555601</v>
      </c>
      <c r="JH11" s="19">
        <v>0.33808390029629598</v>
      </c>
      <c r="JI11" s="19">
        <v>0.22268329555555599</v>
      </c>
      <c r="JJ11" s="19">
        <v>0.37121412500000001</v>
      </c>
      <c r="JK11" s="19">
        <v>0.419235356440741</v>
      </c>
      <c r="JL11" s="19">
        <v>0.210472233481482</v>
      </c>
      <c r="JM11" s="19">
        <v>0.24032040097407401</v>
      </c>
      <c r="JN11" s="19">
        <v>0.27926977361111099</v>
      </c>
      <c r="JO11" s="19">
        <v>0.39669193160740701</v>
      </c>
      <c r="JP11" s="19">
        <v>0.110309175581481</v>
      </c>
      <c r="JQ11" s="19">
        <v>0.214751282907407</v>
      </c>
      <c r="JR11" s="19">
        <v>0.174530308948148</v>
      </c>
      <c r="JS11" s="19">
        <v>0.19924360302963001</v>
      </c>
      <c r="JT11" s="19">
        <v>0.45860129962222201</v>
      </c>
      <c r="JU11" s="19">
        <v>0.57220948499629598</v>
      </c>
      <c r="JV11" s="19">
        <v>0.44805652959629599</v>
      </c>
      <c r="JW11" s="19">
        <v>0.51248827508518502</v>
      </c>
      <c r="JX11" s="19">
        <v>0.105351452381481</v>
      </c>
      <c r="JY11" s="19">
        <v>0.20129228178148101</v>
      </c>
      <c r="JZ11" s="19">
        <v>1.18541858224815</v>
      </c>
      <c r="KA11" s="19">
        <v>1.4577978905259299</v>
      </c>
      <c r="KB11" s="19">
        <v>0.62898218533703698</v>
      </c>
      <c r="KC11" s="19">
        <v>0.50150712946296305</v>
      </c>
      <c r="KD11" s="19">
        <v>0.68389173444814799</v>
      </c>
      <c r="KE11" s="19">
        <v>0.58297733677407404</v>
      </c>
      <c r="KF11" s="19">
        <v>0.54861763222592597</v>
      </c>
      <c r="KG11" s="19">
        <v>0.56086601841481498</v>
      </c>
      <c r="KH11" s="19">
        <v>0.470152604537037</v>
      </c>
      <c r="KI11" s="19">
        <v>0.47511560237036998</v>
      </c>
      <c r="KJ11" s="19">
        <v>-0.197563209703704</v>
      </c>
      <c r="KK11" s="19">
        <v>-0.35251017266666701</v>
      </c>
      <c r="KL11" s="19">
        <v>0.68389173444814799</v>
      </c>
      <c r="KM11" s="19">
        <v>0.58297733677407404</v>
      </c>
      <c r="KN11" s="19">
        <v>0.222301425702703</v>
      </c>
      <c r="KO11" s="19">
        <v>0.25302537227027</v>
      </c>
      <c r="KP11" s="19">
        <v>0.19054331535135099</v>
      </c>
      <c r="KQ11" s="19">
        <v>0.244609809405405</v>
      </c>
      <c r="KR11" s="19">
        <v>0.57410673381081101</v>
      </c>
      <c r="KS11" s="19">
        <v>0.44750782367567599</v>
      </c>
      <c r="KT11" s="19">
        <v>0.25546917705405398</v>
      </c>
      <c r="KU11" s="19">
        <v>0.54288989589189196</v>
      </c>
      <c r="KV11" s="19">
        <v>0.43537966540540501</v>
      </c>
      <c r="KW11" s="19">
        <v>0.214336686</v>
      </c>
      <c r="KX11" s="19">
        <v>0.269402531378378</v>
      </c>
      <c r="KY11" s="19">
        <v>0.197849373810811</v>
      </c>
      <c r="KZ11" s="19">
        <v>38.677837837837799</v>
      </c>
      <c r="LA11" s="19">
        <v>36.696486486486499</v>
      </c>
      <c r="LB11" s="19">
        <v>12.9572972972973</v>
      </c>
      <c r="LC11" s="19">
        <v>40.870810810810802</v>
      </c>
      <c r="LD11" s="19">
        <v>36.2172972972973</v>
      </c>
      <c r="LE11" s="19">
        <v>39.779189189189204</v>
      </c>
      <c r="LF11" s="19">
        <v>39.78</v>
      </c>
      <c r="LG11" s="19">
        <v>3.12415852972973E-2</v>
      </c>
      <c r="LH11" s="19">
        <v>-8.2688635135135094E-2</v>
      </c>
      <c r="LI11" s="19">
        <v>51.918918918918898</v>
      </c>
      <c r="LJ11" s="19">
        <v>1723.8713783783801</v>
      </c>
      <c r="LK11" s="19">
        <v>83</v>
      </c>
      <c r="LL11" s="19">
        <f t="shared" si="58"/>
        <v>31.081081081081102</v>
      </c>
      <c r="LM11" s="23">
        <v>-9999</v>
      </c>
      <c r="LN11" s="19">
        <v>0.35962033872702698</v>
      </c>
      <c r="LO11" s="19">
        <v>0.39998003162973</v>
      </c>
      <c r="LP11" s="19">
        <v>0.26036016148108099</v>
      </c>
      <c r="LQ11" s="19">
        <v>0.29224378086216202</v>
      </c>
      <c r="LR11" s="19">
        <v>0.336394284135135</v>
      </c>
      <c r="LS11" s="19">
        <v>0.38622390307837801</v>
      </c>
      <c r="LT11" s="19">
        <v>0.23558513547026999</v>
      </c>
      <c r="LU11" s="19">
        <v>0.277206661621622</v>
      </c>
      <c r="LV11" s="19">
        <v>0.109686699835135</v>
      </c>
      <c r="LW11" s="19">
        <v>0.122531205894595</v>
      </c>
      <c r="LX11" s="19">
        <v>0.46548267290810802</v>
      </c>
      <c r="LY11" s="19">
        <v>0.49942636448108102</v>
      </c>
      <c r="LZ11" s="19">
        <v>0.43347060193243198</v>
      </c>
      <c r="MA11" s="19">
        <v>0.43939705537837798</v>
      </c>
      <c r="MB11" s="19">
        <v>0.12725679291351399</v>
      </c>
      <c r="MC11" s="19">
        <v>0.124291848859459</v>
      </c>
      <c r="MD11" s="19">
        <v>1.1278222659405399</v>
      </c>
      <c r="ME11" s="19">
        <v>1.35171090856486</v>
      </c>
      <c r="MF11" s="19">
        <v>0.32706183893243201</v>
      </c>
      <c r="MG11" s="19">
        <v>0.312775326621622</v>
      </c>
      <c r="MH11" s="19">
        <v>0.39321611774864901</v>
      </c>
      <c r="MI11" s="19">
        <v>0.38415163108378397</v>
      </c>
      <c r="MJ11" s="19">
        <v>0.37276340371351402</v>
      </c>
      <c r="MK11" s="19">
        <v>0.374198297054054</v>
      </c>
      <c r="ML11" s="19">
        <v>0.30432836523513501</v>
      </c>
      <c r="MM11" s="19">
        <v>0.30142790237027001</v>
      </c>
      <c r="MN11" s="19">
        <v>-0.38038647897297301</v>
      </c>
      <c r="MO11" s="19">
        <v>-0.43274225532432398</v>
      </c>
      <c r="MP11" s="19">
        <v>0.39321611774864901</v>
      </c>
      <c r="MQ11" s="19">
        <v>0.38415163108378397</v>
      </c>
      <c r="MR11" s="23">
        <v>-9999</v>
      </c>
      <c r="MS11" s="19">
        <v>0.16466104200000001</v>
      </c>
      <c r="MT11" s="19">
        <v>0.18121326700000001</v>
      </c>
      <c r="MU11" s="19">
        <v>0.13791109200000001</v>
      </c>
      <c r="MV11" s="19">
        <v>0.183244552</v>
      </c>
      <c r="MW11" s="19">
        <v>0.43881754899999997</v>
      </c>
      <c r="MX11" s="19">
        <v>0.29924688599999999</v>
      </c>
      <c r="MY11" s="19">
        <v>0.18509798299999999</v>
      </c>
      <c r="MZ11" s="19">
        <v>0.423738807</v>
      </c>
      <c r="NA11" s="19">
        <v>0.327160864</v>
      </c>
      <c r="NB11" s="19">
        <v>0.15935817799999999</v>
      </c>
      <c r="NC11" s="19">
        <v>0.18895218699999999</v>
      </c>
      <c r="ND11" s="19">
        <v>0.148675852</v>
      </c>
      <c r="NE11" s="19">
        <v>33.426571430000003</v>
      </c>
      <c r="NF11" s="19">
        <v>34.159999999999997</v>
      </c>
      <c r="NG11" s="19">
        <v>13.94</v>
      </c>
      <c r="NH11" s="19">
        <v>37.867714290000002</v>
      </c>
      <c r="NI11" s="19">
        <v>34.510571429999999</v>
      </c>
      <c r="NJ11" s="19">
        <v>36.008000000000003</v>
      </c>
      <c r="NK11" s="19">
        <v>36.06</v>
      </c>
      <c r="NL11" s="19">
        <v>5.1889708E-2</v>
      </c>
      <c r="NM11" s="19">
        <v>-3.4673783E-2</v>
      </c>
      <c r="NN11" s="19">
        <v>64.759142859999997</v>
      </c>
      <c r="NO11" s="19">
        <v>2015.3319710000001</v>
      </c>
      <c r="NP11" s="19">
        <v>99.9</v>
      </c>
      <c r="NQ11" s="19">
        <f t="shared" si="59"/>
        <v>35.140857140000008</v>
      </c>
      <c r="NR11" s="23">
        <v>-9999</v>
      </c>
      <c r="NS11" s="19">
        <v>0.39114858499999999</v>
      </c>
      <c r="NT11" s="19">
        <v>0.408590224</v>
      </c>
      <c r="NU11" s="19">
        <v>0.27695856000000002</v>
      </c>
      <c r="NV11" s="19">
        <v>0.23935193599999999</v>
      </c>
      <c r="NW11" s="19">
        <v>0.38237009999999999</v>
      </c>
      <c r="NX11" s="19">
        <v>0.41304607500000001</v>
      </c>
      <c r="NY11" s="19">
        <v>0.26752999199999999</v>
      </c>
      <c r="NZ11" s="19">
        <v>0.24496425999999999</v>
      </c>
      <c r="OA11" s="19">
        <v>0.12821274299999999</v>
      </c>
      <c r="OB11" s="19">
        <v>0.18773563700000001</v>
      </c>
      <c r="OC11" s="19">
        <v>0.47974830899999998</v>
      </c>
      <c r="OD11" s="19">
        <v>0.51955372899999996</v>
      </c>
      <c r="OE11" s="19">
        <v>0.45266895800000001</v>
      </c>
      <c r="OF11" s="19">
        <v>0.45193447199999998</v>
      </c>
      <c r="OG11" s="19">
        <v>0.109337457</v>
      </c>
      <c r="OH11" s="19">
        <v>0.14117247899999999</v>
      </c>
      <c r="OI11" s="19">
        <v>1.2900711389999999</v>
      </c>
      <c r="OJ11" s="19">
        <v>1.396442768</v>
      </c>
      <c r="OK11" s="19">
        <v>0.33621158200000001</v>
      </c>
      <c r="OL11" s="19">
        <v>0.45146899600000001</v>
      </c>
      <c r="OM11" s="19">
        <v>0.41109045599999999</v>
      </c>
      <c r="ON11" s="19">
        <v>0.53559877499999997</v>
      </c>
      <c r="OO11" s="19">
        <v>0.40308604399999998</v>
      </c>
      <c r="OP11" s="19">
        <v>0.53946148400000005</v>
      </c>
      <c r="OQ11" s="19">
        <v>0.32719637600000001</v>
      </c>
      <c r="OR11" s="19">
        <v>0.45657815899999998</v>
      </c>
      <c r="OS11" s="19">
        <v>-0.42098012299999998</v>
      </c>
      <c r="OT11" s="19">
        <v>-0.39207987500000002</v>
      </c>
      <c r="OU11" s="19">
        <v>0.41109045599999999</v>
      </c>
      <c r="OV11" s="19">
        <v>0.53559877499999997</v>
      </c>
      <c r="OW11" s="19">
        <v>0.133782006116279</v>
      </c>
      <c r="OX11" s="19">
        <v>0.131650077837209</v>
      </c>
      <c r="OY11" s="19">
        <v>0.109095815813953</v>
      </c>
      <c r="OZ11" s="19">
        <v>0.13838492223255799</v>
      </c>
      <c r="PA11" s="19">
        <v>0.31753185239534898</v>
      </c>
      <c r="PB11" s="19">
        <v>0.23367142404651201</v>
      </c>
      <c r="PC11" s="19">
        <v>0.13954187448837199</v>
      </c>
      <c r="PD11" s="19">
        <v>0.361402702418605</v>
      </c>
      <c r="PE11" s="19">
        <v>0.27953972872093003</v>
      </c>
      <c r="PF11" s="19">
        <v>0.11910671158139501</v>
      </c>
      <c r="PG11" s="19">
        <v>0.12982945732558099</v>
      </c>
      <c r="PH11" s="19">
        <v>0.111984605697674</v>
      </c>
      <c r="PI11" s="19">
        <v>34</v>
      </c>
      <c r="PJ11" s="19">
        <v>30.893023255814001</v>
      </c>
      <c r="PK11" s="19">
        <v>20.526976744186101</v>
      </c>
      <c r="PL11" s="19">
        <v>32.481627906976797</v>
      </c>
      <c r="PM11" s="19">
        <v>31.283488372093</v>
      </c>
      <c r="PN11" s="19">
        <v>33.51</v>
      </c>
      <c r="PO11" s="19">
        <v>33.74</v>
      </c>
      <c r="PP11" s="19">
        <v>-2.4363347906976699E-2</v>
      </c>
      <c r="PQ11" s="19">
        <v>-5.5734897906976701E-2</v>
      </c>
      <c r="PR11" s="19">
        <v>72.040465116279094</v>
      </c>
      <c r="PS11" s="19">
        <v>76.387906976744205</v>
      </c>
      <c r="PT11" s="19">
        <v>2180.6189302325602</v>
      </c>
      <c r="PU11" s="19">
        <v>2279.3363023255802</v>
      </c>
      <c r="PV11" s="19">
        <v>120.7</v>
      </c>
      <c r="PW11" s="19">
        <f t="shared" si="60"/>
        <v>48.659534883720909</v>
      </c>
      <c r="PX11" s="19">
        <f t="shared" si="61"/>
        <v>44.312093023255798</v>
      </c>
      <c r="PY11" s="19">
        <f t="shared" si="62"/>
        <v>46.485813953488353</v>
      </c>
      <c r="PZ11" s="23">
        <v>-9999</v>
      </c>
      <c r="QA11" s="19">
        <v>0.441719718511628</v>
      </c>
      <c r="QB11" s="19">
        <v>0.38636773837209298</v>
      </c>
      <c r="QC11" s="19">
        <v>0.33377645512790699</v>
      </c>
      <c r="QD11" s="19">
        <v>0.25462980383953498</v>
      </c>
      <c r="QE11" s="19">
        <v>0.470183009967442</v>
      </c>
      <c r="QF11" s="19">
        <v>0.40775745872093</v>
      </c>
      <c r="QG11" s="19">
        <f t="shared" si="63"/>
        <v>0.43897023434418603</v>
      </c>
      <c r="QH11" s="19">
        <v>0.36557687746279099</v>
      </c>
      <c r="QI11" s="19">
        <v>0.277953159437209</v>
      </c>
      <c r="QJ11" s="19">
        <v>0.126946345046512</v>
      </c>
      <c r="QK11" s="19">
        <v>0.147208962548837</v>
      </c>
      <c r="QL11" s="19">
        <v>0.52579367046744196</v>
      </c>
      <c r="QM11" s="19">
        <v>0.48280854342790702</v>
      </c>
      <c r="QN11" s="19">
        <v>0.503197191737209</v>
      </c>
      <c r="QO11" s="19">
        <v>0.40114410098604703</v>
      </c>
      <c r="QP11" s="19">
        <v>0.1098094872</v>
      </c>
      <c r="QQ11" s="19">
        <v>0.1185115258</v>
      </c>
      <c r="QR11" s="19">
        <v>1.5924047306976701</v>
      </c>
      <c r="QS11" s="19">
        <v>1.2990112302627901</v>
      </c>
      <c r="QT11" s="19">
        <v>0.26852760673720899</v>
      </c>
      <c r="QU11" s="19">
        <v>0.34316717204185998</v>
      </c>
      <c r="QV11" s="19">
        <v>0.35004650948372101</v>
      </c>
      <c r="QW11" s="19">
        <v>0.41570077806744199</v>
      </c>
      <c r="QX11" s="19">
        <v>0.36532804811860498</v>
      </c>
      <c r="QY11" s="19">
        <v>0.42841298426511598</v>
      </c>
      <c r="QZ11" s="19">
        <v>0.285846377823256</v>
      </c>
      <c r="RA11" s="19">
        <v>0.35785893022325599</v>
      </c>
      <c r="RB11" s="19">
        <v>-0.534740915976744</v>
      </c>
      <c r="RC11" s="19">
        <v>-0.43302747820930199</v>
      </c>
      <c r="RD11" s="19">
        <v>0.35004650948372101</v>
      </c>
      <c r="RE11" s="19">
        <v>0.41570077806744199</v>
      </c>
      <c r="RF11" s="19">
        <v>0.104162919894737</v>
      </c>
      <c r="RG11" s="19">
        <v>0.10750132907894699</v>
      </c>
      <c r="RH11" s="19">
        <v>8.7600401657894705E-2</v>
      </c>
      <c r="RI11" s="19">
        <v>0.10502847799999999</v>
      </c>
      <c r="RJ11" s="19">
        <v>0.276361346263158</v>
      </c>
      <c r="RK11" s="19">
        <v>0.20676461097368401</v>
      </c>
      <c r="RL11" s="19">
        <v>0.10978602076315799</v>
      </c>
      <c r="RM11" s="19">
        <v>0.28708505963157899</v>
      </c>
      <c r="RN11" s="19">
        <v>0.22124098594736799</v>
      </c>
      <c r="RO11" s="19">
        <v>9.1090225499999997E-2</v>
      </c>
      <c r="RP11" s="19">
        <v>9.9949135210526299E-2</v>
      </c>
      <c r="RQ11" s="19">
        <v>8.51290713684211E-2</v>
      </c>
      <c r="RR11" s="19">
        <v>41.48</v>
      </c>
      <c r="RS11" s="19">
        <v>37.512631578947399</v>
      </c>
      <c r="RT11" s="19">
        <v>19.8744736842105</v>
      </c>
      <c r="RU11" s="19">
        <v>36.178157894736799</v>
      </c>
      <c r="RV11" s="19">
        <v>33.258421052631597</v>
      </c>
      <c r="RW11" s="19">
        <v>38.636842105263199</v>
      </c>
      <c r="RX11" s="19">
        <v>38.700000000000003</v>
      </c>
      <c r="RY11" s="19">
        <v>-6.2403423421052602E-2</v>
      </c>
      <c r="RZ11" s="19">
        <v>-0.12610779263157901</v>
      </c>
      <c r="SA11" s="19">
        <v>85.707894736842107</v>
      </c>
      <c r="SB11" s="19">
        <v>88.455263157894706</v>
      </c>
      <c r="SC11" s="19">
        <v>2490.7926842105198</v>
      </c>
      <c r="SD11" s="19">
        <v>2553.25052631579</v>
      </c>
      <c r="SE11" s="19">
        <v>142</v>
      </c>
      <c r="SF11" s="19">
        <f t="shared" si="64"/>
        <v>56.292105263157893</v>
      </c>
      <c r="SG11" s="19">
        <f t="shared" si="65"/>
        <v>53.544736842105294</v>
      </c>
      <c r="SH11" s="23">
        <v>-9999</v>
      </c>
      <c r="SI11" s="19">
        <v>0.44553159352631599</v>
      </c>
      <c r="SJ11" s="19">
        <v>0.44274304807894699</v>
      </c>
      <c r="SK11" s="19">
        <v>0.33648165107894701</v>
      </c>
      <c r="SL11" s="19">
        <v>0.32410640752631598</v>
      </c>
      <c r="SM11" s="19">
        <v>0.48252959878947399</v>
      </c>
      <c r="SN11" s="19">
        <v>0.4335836065</v>
      </c>
      <c r="SO11" s="19">
        <v>0.37742177592105303</v>
      </c>
      <c r="SP11" s="19">
        <v>0.31403221073684201</v>
      </c>
      <c r="SQ11" s="19">
        <v>0.12873316713157901</v>
      </c>
      <c r="SR11" s="19">
        <v>0.13984890465789501</v>
      </c>
      <c r="SS11" s="19">
        <v>0.5416078285</v>
      </c>
      <c r="ST11" s="19">
        <v>0.51196909813157898</v>
      </c>
      <c r="SU11" s="19">
        <v>0.51724223150000004</v>
      </c>
      <c r="SV11" s="19">
        <v>0.445751602157895</v>
      </c>
      <c r="SW11" s="19">
        <v>0.12679004423684201</v>
      </c>
      <c r="SX11" s="19">
        <v>9.0681200907894693E-2</v>
      </c>
      <c r="SY11" s="19">
        <v>1.6198849024999999</v>
      </c>
      <c r="SZ11" s="19">
        <v>1.6403831446052599</v>
      </c>
      <c r="TA11" s="19">
        <v>0.26580350410526299</v>
      </c>
      <c r="TB11" s="19">
        <v>0.291818369157895</v>
      </c>
      <c r="TC11" s="19">
        <v>0.34809230213157899</v>
      </c>
      <c r="TD11" s="19">
        <v>0.35834761792105302</v>
      </c>
      <c r="TE11" s="19">
        <v>0.36672249842105298</v>
      </c>
      <c r="TF11" s="19">
        <v>0.35709219247368401</v>
      </c>
      <c r="TG11" s="19">
        <v>0.28672744155263202</v>
      </c>
      <c r="TH11" s="19">
        <v>0.28957621434210501</v>
      </c>
      <c r="TI11" s="19">
        <v>-0.54738937276315802</v>
      </c>
      <c r="TJ11" s="19">
        <v>-0.47678546092105301</v>
      </c>
      <c r="TK11" s="19">
        <v>0.34809230213157899</v>
      </c>
      <c r="TL11" s="19">
        <v>0.35834761792105302</v>
      </c>
      <c r="TM11" s="19">
        <v>8.7832064291666706E-2</v>
      </c>
      <c r="TN11" s="19">
        <v>9.1571003437500006E-2</v>
      </c>
      <c r="TO11" s="19">
        <v>7.7370323125000001E-2</v>
      </c>
      <c r="TP11" s="19">
        <v>9.8595058604166702E-2</v>
      </c>
      <c r="TQ11" s="19">
        <v>0.218919324416667</v>
      </c>
      <c r="TR11" s="19">
        <v>0.160008298416667</v>
      </c>
      <c r="TS11" s="19">
        <v>9.4210426020833404E-2</v>
      </c>
      <c r="TT11" s="19">
        <v>0.23907580222916699</v>
      </c>
      <c r="TU11" s="19">
        <v>0.1764077754375</v>
      </c>
      <c r="TV11" s="19">
        <v>6.9603720687499995E-2</v>
      </c>
      <c r="TW11" s="19">
        <v>8.5816902645833304E-2</v>
      </c>
      <c r="TX11" s="19">
        <v>7.0152004562499995E-2</v>
      </c>
      <c r="TY11" s="19">
        <v>38.325416666666598</v>
      </c>
      <c r="TZ11" s="19">
        <v>37.698749999999997</v>
      </c>
      <c r="UA11" s="19">
        <v>25.355416666666699</v>
      </c>
      <c r="UB11" s="19">
        <v>38.161666666666697</v>
      </c>
      <c r="UC11" s="19">
        <v>35.123750000000001</v>
      </c>
      <c r="UD11" s="19">
        <v>39.36</v>
      </c>
      <c r="UE11" s="19">
        <v>39.273125</v>
      </c>
      <c r="UF11" s="19">
        <v>-2.9897631020833301E-2</v>
      </c>
      <c r="UG11" s="19">
        <v>-9.6430086250000005E-2</v>
      </c>
      <c r="UH11" s="24">
        <v>98.610416666666708</v>
      </c>
      <c r="UI11" s="24">
        <v>99.937500000000014</v>
      </c>
      <c r="UJ11" s="24">
        <v>2783.8891249999997</v>
      </c>
      <c r="UK11" s="24">
        <v>2813.8986249999998</v>
      </c>
      <c r="UL11" s="19">
        <v>158</v>
      </c>
      <c r="UM11" s="19">
        <f t="shared" si="66"/>
        <v>59.389583333333292</v>
      </c>
      <c r="UN11" s="19">
        <f t="shared" si="67"/>
        <v>58.062499999999986</v>
      </c>
      <c r="UO11" s="19">
        <f t="shared" si="68"/>
        <v>58.726041666666639</v>
      </c>
      <c r="UP11" s="23">
        <v>-9999</v>
      </c>
      <c r="UQ11" s="19">
        <v>0.43378138020833301</v>
      </c>
      <c r="UR11" s="19">
        <v>0.370305490514583</v>
      </c>
      <c r="US11" s="19">
        <v>0.303301129020833</v>
      </c>
      <c r="UT11" s="19">
        <v>0.234503246729167</v>
      </c>
      <c r="UU11" s="19">
        <v>0.470758297070833</v>
      </c>
      <c r="UV11" s="19">
        <v>0.40193623030833298</v>
      </c>
      <c r="UW11" s="19">
        <f t="shared" si="69"/>
        <v>0.43634726368958299</v>
      </c>
      <c r="UX11" s="19">
        <v>0.345026199295833</v>
      </c>
      <c r="UY11" s="19">
        <v>0.268993849585417</v>
      </c>
      <c r="UZ11" s="19">
        <v>0.15039445970416701</v>
      </c>
      <c r="VA11" s="19">
        <v>0.14964124384374999</v>
      </c>
      <c r="VB11" s="19">
        <v>0.54557724463541701</v>
      </c>
      <c r="VC11" s="19">
        <v>0.46961440606458299</v>
      </c>
      <c r="VD11" s="19">
        <v>0.54822937796666704</v>
      </c>
      <c r="VE11" s="19">
        <v>0.41892896277708302</v>
      </c>
      <c r="VF11" s="19">
        <v>0.146897122841667</v>
      </c>
      <c r="VG11" s="19">
        <v>0.120948106454167</v>
      </c>
      <c r="VH11" s="19">
        <v>1.5401252879</v>
      </c>
      <c r="VI11" s="19">
        <v>1.2231024111187501</v>
      </c>
      <c r="VJ11" s="19">
        <v>0.31937574733125002</v>
      </c>
      <c r="VK11" s="19">
        <v>0.33031654036875002</v>
      </c>
      <c r="VL11" s="19">
        <v>0.40729452699583302</v>
      </c>
      <c r="VM11" s="19">
        <v>0.38860685968958297</v>
      </c>
      <c r="VN11" s="19">
        <v>0.430342959345833</v>
      </c>
      <c r="VO11" s="19">
        <v>0.41317502412291701</v>
      </c>
      <c r="VP11" s="19">
        <v>0.345933685154167</v>
      </c>
      <c r="VQ11" s="19">
        <v>0.357725164872917</v>
      </c>
      <c r="VR11" s="19">
        <v>-0.51206335887499999</v>
      </c>
      <c r="VS11" s="19">
        <v>-0.42028042524999998</v>
      </c>
      <c r="VT11" s="19">
        <v>0.40729452699583302</v>
      </c>
      <c r="VU11" s="19">
        <v>0.38860685968958297</v>
      </c>
      <c r="VV11" s="19">
        <v>0.45224999999999999</v>
      </c>
      <c r="VW11" s="19">
        <v>0.371</v>
      </c>
      <c r="VX11" s="19">
        <v>0.45739999999999997</v>
      </c>
      <c r="VY11" s="19">
        <v>0.17232500000000001</v>
      </c>
      <c r="VZ11" s="19">
        <f t="shared" si="70"/>
        <v>0.82034273079049203</v>
      </c>
      <c r="WA11" s="19">
        <v>8.7071016000000001E-2</v>
      </c>
      <c r="WB11" s="19">
        <v>8.7409407023809504E-2</v>
      </c>
      <c r="WC11" s="19">
        <v>7.6931325190476199E-2</v>
      </c>
      <c r="WD11" s="19">
        <v>9.0433376119047601E-2</v>
      </c>
      <c r="WE11" s="19">
        <v>0.18829286657142899</v>
      </c>
      <c r="WF11" s="19">
        <v>0.15645114314285699</v>
      </c>
      <c r="WG11" s="19">
        <v>9.1845890880952394E-2</v>
      </c>
      <c r="WH11" s="19">
        <v>0.23457687333333299</v>
      </c>
      <c r="WI11" s="19">
        <v>0.17165462669047599</v>
      </c>
      <c r="WJ11" s="19">
        <v>6.4972158190476206E-2</v>
      </c>
      <c r="WK11" s="19">
        <v>7.8771428571428603E-2</v>
      </c>
      <c r="WL11" s="19">
        <v>6.8765449404761897E-2</v>
      </c>
      <c r="WM11" s="19">
        <v>40.82</v>
      </c>
      <c r="WN11" s="19">
        <v>37.308333333333302</v>
      </c>
      <c r="WO11" s="19">
        <v>24.851190476190499</v>
      </c>
      <c r="WP11" s="19">
        <v>40.545476190476201</v>
      </c>
      <c r="WQ11" s="19">
        <v>36.856904761904801</v>
      </c>
      <c r="WR11" s="19">
        <v>41.496190476190499</v>
      </c>
      <c r="WS11" s="19">
        <v>41.755714285714298</v>
      </c>
      <c r="WT11" s="19">
        <v>-2.3590215619047599E-2</v>
      </c>
      <c r="WU11" s="19">
        <v>-0.114323066904762</v>
      </c>
      <c r="WV11" s="19">
        <v>101.01666666666701</v>
      </c>
      <c r="WW11" s="19">
        <v>101.29761904761899</v>
      </c>
      <c r="WX11" s="19">
        <v>2838.2221666666701</v>
      </c>
      <c r="WY11" s="19">
        <v>2844.8274285714301</v>
      </c>
      <c r="WZ11" s="19">
        <v>164.3</v>
      </c>
      <c r="XA11" s="19">
        <f t="shared" si="71"/>
        <v>63.283333333333005</v>
      </c>
      <c r="XB11" s="19">
        <f t="shared" si="72"/>
        <v>63.002380952381017</v>
      </c>
      <c r="XC11" s="23">
        <v>-9999</v>
      </c>
      <c r="XD11" s="19">
        <v>0.43579193033333302</v>
      </c>
      <c r="XE11" s="19">
        <v>0.32933776642142898</v>
      </c>
      <c r="XF11" s="19">
        <v>0.30251631350238101</v>
      </c>
      <c r="XG11" s="19">
        <v>0.26189359648809502</v>
      </c>
      <c r="XH11" s="19">
        <v>0.49589804635000001</v>
      </c>
      <c r="XI11" s="19">
        <v>0.34411316873095199</v>
      </c>
      <c r="XJ11" s="19">
        <v>0.37059937635238099</v>
      </c>
      <c r="XK11" s="19">
        <v>0.27780008538571399</v>
      </c>
      <c r="XL11" s="19">
        <v>0.15389876090476201</v>
      </c>
      <c r="XM11" s="19">
        <v>7.6997044678571505E-2</v>
      </c>
      <c r="XN11" s="19">
        <v>0.54526041076904797</v>
      </c>
      <c r="XO11" s="19">
        <v>0.39785418207619</v>
      </c>
      <c r="XP11" s="19">
        <v>0.56494559143095202</v>
      </c>
      <c r="XQ11" s="19">
        <v>0.34551068036666699</v>
      </c>
      <c r="XR11" s="19">
        <v>0.14403025998809499</v>
      </c>
      <c r="XS11" s="19">
        <v>8.0890767376190498E-2</v>
      </c>
      <c r="XT11" s="19">
        <v>1.5590573092119</v>
      </c>
      <c r="XU11" s="19">
        <v>1.08013573671667</v>
      </c>
      <c r="XV11" s="19">
        <v>0.30991504257380897</v>
      </c>
      <c r="XW11" s="19">
        <v>0.208023695714286</v>
      </c>
      <c r="XX11" s="19">
        <v>0.40017151031428599</v>
      </c>
      <c r="XY11" s="19">
        <v>0.238970966030952</v>
      </c>
      <c r="XZ11" s="19">
        <v>0.43591224259047601</v>
      </c>
      <c r="YA11" s="19">
        <v>0.20677952079761899</v>
      </c>
      <c r="YB11" s="19">
        <v>0.35108063271666701</v>
      </c>
      <c r="YC11" s="19">
        <v>0.18964978090238099</v>
      </c>
      <c r="YD11" s="19">
        <v>-0.53934813095238099</v>
      </c>
      <c r="YE11" s="19">
        <v>-0.43037178007142901</v>
      </c>
      <c r="YF11" s="19">
        <v>0.40017151031428599</v>
      </c>
      <c r="YG11" s="19">
        <v>0.238970966030952</v>
      </c>
      <c r="YH11" s="19">
        <v>7.7716605527777802E-2</v>
      </c>
      <c r="YI11" s="19">
        <v>8.5605049416666704E-2</v>
      </c>
      <c r="YJ11" s="19">
        <v>6.4230897583333293E-2</v>
      </c>
      <c r="YK11" s="19">
        <v>8.0932852083333298E-2</v>
      </c>
      <c r="YL11" s="19">
        <v>0.19444966086111101</v>
      </c>
      <c r="YM11" s="19">
        <v>0.32714285700000001</v>
      </c>
      <c r="YN11" s="19">
        <v>8.6253280833333404E-2</v>
      </c>
      <c r="YO11" s="19">
        <v>0.22101310330555601</v>
      </c>
      <c r="YP11" s="19">
        <v>0.15231481486111101</v>
      </c>
      <c r="YQ11" s="19">
        <v>6.3043478250000007E-2</v>
      </c>
      <c r="YR11" s="19">
        <v>8.0062903527777798E-2</v>
      </c>
      <c r="YS11" s="19">
        <v>6.8794444444444394E-2</v>
      </c>
      <c r="YT11" s="19">
        <v>40.49</v>
      </c>
      <c r="YU11" s="19">
        <v>40.210555555555601</v>
      </c>
      <c r="YV11" s="19">
        <v>16.753611111111098</v>
      </c>
      <c r="YW11" s="19">
        <v>48.963333333333303</v>
      </c>
      <c r="YX11" s="19">
        <v>43.253055555555598</v>
      </c>
      <c r="YY11" s="19">
        <v>43.725833333333298</v>
      </c>
      <c r="YZ11" s="19">
        <v>43.467500000000001</v>
      </c>
      <c r="ZA11" s="19">
        <v>0.144510644722222</v>
      </c>
      <c r="ZB11" s="19">
        <v>-3.56526008333333E-3</v>
      </c>
      <c r="ZC11" s="19">
        <v>116.85555555555599</v>
      </c>
      <c r="ZD11" s="19">
        <v>111.755555555556</v>
      </c>
      <c r="ZE11" s="19">
        <v>3197.6399444444501</v>
      </c>
      <c r="ZF11" s="19">
        <v>3082.0718611111101</v>
      </c>
      <c r="ZG11" s="19">
        <v>172</v>
      </c>
      <c r="ZH11" s="19">
        <f t="shared" si="73"/>
        <v>55.144444444444005</v>
      </c>
      <c r="ZI11" s="19">
        <f t="shared" si="74"/>
        <v>60.244444444443999</v>
      </c>
      <c r="ZJ11" s="23">
        <v>-9999</v>
      </c>
      <c r="ZK11" s="19">
        <v>0.43690669208888899</v>
      </c>
      <c r="ZL11" s="19">
        <v>0.39513454887499999</v>
      </c>
      <c r="ZM11" s="19">
        <v>0.27627594434166702</v>
      </c>
      <c r="ZN11" s="19">
        <v>0.60353583051944504</v>
      </c>
      <c r="ZO11" s="19">
        <v>0.46639433984722201</v>
      </c>
      <c r="ZP11" s="19">
        <v>0.37103633284722198</v>
      </c>
      <c r="ZQ11" s="19">
        <v>0.31030287768055498</v>
      </c>
      <c r="ZR11" s="19">
        <v>0.58543379233055504</v>
      </c>
      <c r="ZS11" s="19">
        <v>0.183091100219444</v>
      </c>
      <c r="ZT11" s="19">
        <v>-0.26476065924999997</v>
      </c>
      <c r="ZU11" s="19">
        <v>0.524129645916667</v>
      </c>
      <c r="ZV11" s="19">
        <v>0.48624369433888898</v>
      </c>
      <c r="ZW11" s="19">
        <v>0.55476170216388898</v>
      </c>
      <c r="ZX11" s="19">
        <v>0.411457600288889</v>
      </c>
      <c r="ZY11" s="19">
        <v>0.113116821125</v>
      </c>
      <c r="ZZ11" s="19">
        <v>0.115579628638889</v>
      </c>
      <c r="AAA11" s="19">
        <v>1.5665204311222201</v>
      </c>
      <c r="AAB11" s="19">
        <v>1.4030933141222199</v>
      </c>
      <c r="AAC11" s="19">
        <v>0.39138049244444401</v>
      </c>
      <c r="AAD11" s="19">
        <v>-1.4889616215000001</v>
      </c>
      <c r="AAE11" s="19">
        <v>0.483856660730556</v>
      </c>
      <c r="AAF11" s="19">
        <v>-3.1404345970833298</v>
      </c>
      <c r="AAG11" s="19">
        <v>0.50525911874999996</v>
      </c>
      <c r="AAH11" s="19">
        <v>-1.9328668153333299</v>
      </c>
      <c r="AAI11" s="19">
        <v>0.41673574637499999</v>
      </c>
      <c r="AAJ11" s="19">
        <v>-0.92429712730555602</v>
      </c>
      <c r="AAK11" s="19">
        <v>-0.47241730980555502</v>
      </c>
      <c r="AAL11" s="19">
        <v>-0.73832517636111095</v>
      </c>
      <c r="AAM11" s="19">
        <v>0.483856660730556</v>
      </c>
      <c r="AAN11" s="19">
        <v>-3.1404345970833298</v>
      </c>
      <c r="AAO11" s="19">
        <v>7.6602332939393905E-2</v>
      </c>
      <c r="AAP11" s="19">
        <v>8.4193284272727306E-2</v>
      </c>
      <c r="AAQ11" s="19">
        <v>6.8658698484848499E-2</v>
      </c>
      <c r="AAR11" s="19">
        <v>8.64481468484848E-2</v>
      </c>
      <c r="AAS11" s="19">
        <v>0.241426927454545</v>
      </c>
      <c r="AAT11" s="19">
        <v>0.226440481333333</v>
      </c>
      <c r="AAU11" s="19">
        <v>8.5964752636363606E-2</v>
      </c>
      <c r="AAV11" s="19">
        <v>0.23536662736363601</v>
      </c>
      <c r="AAW11" s="19">
        <v>0.152895133939394</v>
      </c>
      <c r="AAX11" s="19">
        <v>6.4187878787878794E-2</v>
      </c>
      <c r="AAY11" s="19">
        <v>7.8605696242424195E-2</v>
      </c>
      <c r="AAZ11" s="19">
        <v>7.1428571333333302E-2</v>
      </c>
      <c r="ABA11" s="19">
        <v>39.44</v>
      </c>
      <c r="ABB11" s="19">
        <v>35.4345454545455</v>
      </c>
      <c r="ABC11" s="19">
        <v>37.831212121212097</v>
      </c>
      <c r="ABD11" s="19">
        <v>41.073030303030301</v>
      </c>
      <c r="ABE11" s="19">
        <v>37.4463636363636</v>
      </c>
      <c r="ABF11" s="19">
        <v>38.958181818181799</v>
      </c>
      <c r="ABG11" s="19">
        <v>38.879090909090898</v>
      </c>
      <c r="ABH11" s="19">
        <v>5.8354236666666698E-2</v>
      </c>
      <c r="ABI11" s="19">
        <v>-3.2240022666666701E-2</v>
      </c>
      <c r="ABJ11" s="19">
        <v>116.433333333333</v>
      </c>
      <c r="ABK11" s="19">
        <v>114.645454545455</v>
      </c>
      <c r="ABL11" s="19">
        <v>3188.5991818181801</v>
      </c>
      <c r="ABM11" s="19">
        <v>3148.0154242424201</v>
      </c>
      <c r="ABN11" s="19">
        <v>178</v>
      </c>
      <c r="ABO11" s="19">
        <f t="shared" si="75"/>
        <v>61.566666666667004</v>
      </c>
      <c r="ABP11" s="19">
        <f t="shared" si="76"/>
        <v>63.354545454545004</v>
      </c>
      <c r="ABQ11" s="23">
        <v>-9999</v>
      </c>
      <c r="ABR11" s="19">
        <v>0.46432641551818199</v>
      </c>
      <c r="ABS11" s="19">
        <v>0.46965511595757597</v>
      </c>
      <c r="ABT11" s="19">
        <v>0.27961476319696998</v>
      </c>
      <c r="ABU11" s="19">
        <v>0.44640170566363602</v>
      </c>
      <c r="ABV11" s="19">
        <v>0.49849561538181802</v>
      </c>
      <c r="ABW11" s="19">
        <v>0.479881380975758</v>
      </c>
      <c r="ABX11" s="19">
        <v>0.32020916691818202</v>
      </c>
      <c r="ABY11" s="19">
        <v>0.456904978524242</v>
      </c>
      <c r="ABZ11" s="19">
        <v>0.21227397171818199</v>
      </c>
      <c r="ACA11" s="19">
        <v>3.02954563939394E-2</v>
      </c>
      <c r="ACB11" s="19">
        <v>0.53398484626666698</v>
      </c>
      <c r="ACC11" s="19">
        <v>0.55443745157272695</v>
      </c>
      <c r="ACD11" s="19">
        <v>0.57098517139090899</v>
      </c>
      <c r="ACE11" s="19">
        <v>0.51547751959999999</v>
      </c>
      <c r="ACF11" s="19">
        <v>9.2833193024242394E-2</v>
      </c>
      <c r="ACG11" s="19">
        <v>0.11484754029697</v>
      </c>
      <c r="ACH11" s="19">
        <v>1.7409037985242399</v>
      </c>
      <c r="ACI11" s="19">
        <v>1.7995142282030301</v>
      </c>
      <c r="ACJ11" s="19">
        <v>0.42640935239090899</v>
      </c>
      <c r="ACK11" s="19">
        <v>5.3070432403030297E-2</v>
      </c>
      <c r="ACL11" s="19">
        <v>0.52594506513636397</v>
      </c>
      <c r="ACM11" s="19">
        <v>6.9208810236363605E-2</v>
      </c>
      <c r="ACN11" s="19">
        <v>0.55150776541818203</v>
      </c>
      <c r="ACO11" s="19">
        <v>6.9749493887878794E-2</v>
      </c>
      <c r="ACP11" s="19">
        <v>0.45744074246969701</v>
      </c>
      <c r="ACQ11" s="19">
        <v>5.3825056257575797E-2</v>
      </c>
      <c r="ACR11" s="19">
        <v>-0.483994661363636</v>
      </c>
      <c r="ACS11" s="19">
        <v>-0.62662689075757605</v>
      </c>
      <c r="ACT11" s="19">
        <v>0.52594506513636397</v>
      </c>
      <c r="ACU11" s="19">
        <v>6.9208810236363605E-2</v>
      </c>
      <c r="ACV11" s="17">
        <v>5.01</v>
      </c>
      <c r="ACW11" s="18">
        <v>0.98</v>
      </c>
      <c r="ACX11" s="17">
        <v>76.8</v>
      </c>
      <c r="ACY11" s="17">
        <v>25.6</v>
      </c>
      <c r="ACZ11" s="17">
        <v>4.8</v>
      </c>
      <c r="ADA11" s="17">
        <v>12.9</v>
      </c>
    </row>
    <row r="12" spans="1:781" x14ac:dyDescent="0.25">
      <c r="A12" s="19">
        <v>11</v>
      </c>
      <c r="B12" s="19">
        <v>3</v>
      </c>
      <c r="C12" s="19" t="s">
        <v>9</v>
      </c>
      <c r="D12" s="19">
        <v>70</v>
      </c>
      <c r="E12" s="19">
        <v>5</v>
      </c>
      <c r="F12" s="19">
        <v>1</v>
      </c>
      <c r="G12" s="19" t="s">
        <v>14</v>
      </c>
      <c r="H12" s="23">
        <v>-9999</v>
      </c>
      <c r="I12" s="23">
        <v>-9999</v>
      </c>
      <c r="J12" s="23">
        <v>-9999</v>
      </c>
      <c r="K12" s="23">
        <v>-9999</v>
      </c>
      <c r="L12" s="19">
        <v>0</v>
      </c>
      <c r="M12" s="19">
        <f t="shared" si="16"/>
        <v>0</v>
      </c>
      <c r="N12" s="19">
        <v>55.120000000000005</v>
      </c>
      <c r="O12" s="19">
        <v>16.72</v>
      </c>
      <c r="P12" s="19">
        <v>28.16</v>
      </c>
      <c r="Q12" s="19">
        <v>49.12</v>
      </c>
      <c r="R12" s="19">
        <v>16.72</v>
      </c>
      <c r="S12" s="19">
        <v>34.160000000000004</v>
      </c>
      <c r="T12" s="19">
        <f t="shared" si="17"/>
        <v>1.2130681818181819</v>
      </c>
      <c r="U12" s="19">
        <v>51.12</v>
      </c>
      <c r="V12" s="19">
        <v>18.72</v>
      </c>
      <c r="W12" s="19">
        <v>30.160000000000004</v>
      </c>
      <c r="X12" s="19">
        <v>65.12</v>
      </c>
      <c r="Y12" s="19">
        <v>10.719999999999999</v>
      </c>
      <c r="Z12" s="19">
        <v>24.160000000000004</v>
      </c>
      <c r="AA12" s="19" t="s">
        <v>50</v>
      </c>
      <c r="AB12" s="19">
        <v>9</v>
      </c>
      <c r="AC12" s="19">
        <v>7.2</v>
      </c>
      <c r="AD12" s="19">
        <v>1.35</v>
      </c>
      <c r="AE12" s="19" t="s">
        <v>40</v>
      </c>
      <c r="AF12" s="19">
        <v>2</v>
      </c>
      <c r="AG12" s="19">
        <v>0.9</v>
      </c>
      <c r="AH12" s="19">
        <v>1.4</v>
      </c>
      <c r="AI12" s="19">
        <v>3</v>
      </c>
      <c r="AJ12" s="19">
        <v>354</v>
      </c>
      <c r="AK12" s="19">
        <v>105</v>
      </c>
      <c r="AL12" s="19">
        <v>0.54</v>
      </c>
      <c r="AM12" s="19">
        <v>9.8000000000000007</v>
      </c>
      <c r="AN12" s="19">
        <v>4.5999999999999996</v>
      </c>
      <c r="AO12" s="19">
        <v>1.06</v>
      </c>
      <c r="AP12" s="19">
        <v>5662</v>
      </c>
      <c r="AQ12" s="19">
        <v>209</v>
      </c>
      <c r="AR12" s="19">
        <v>742</v>
      </c>
      <c r="AS12" s="19">
        <v>34.200000000000003</v>
      </c>
      <c r="AT12" s="19">
        <v>0</v>
      </c>
      <c r="AU12" s="19">
        <v>3</v>
      </c>
      <c r="AV12" s="19">
        <v>83</v>
      </c>
      <c r="AW12" s="19">
        <v>5</v>
      </c>
      <c r="AX12" s="19">
        <v>9</v>
      </c>
      <c r="AY12" s="19">
        <v>54</v>
      </c>
      <c r="AZ12" s="19">
        <v>0.2770362161889891</v>
      </c>
      <c r="BA12" s="19">
        <v>0.24675193876523319</v>
      </c>
      <c r="BB12" s="19">
        <v>1.1843564156839028</v>
      </c>
      <c r="BC12" s="19">
        <v>2.6656096715057229</v>
      </c>
      <c r="BD12" s="19">
        <v>3.3573862497494491</v>
      </c>
      <c r="BE12" s="19">
        <v>4.7533721566870728</v>
      </c>
      <c r="BF12" s="19">
        <v>3.2970341747377931</v>
      </c>
      <c r="BG12" s="17">
        <f t="shared" si="18"/>
        <v>2.0951526198168891</v>
      </c>
      <c r="BH12" s="17">
        <f t="shared" si="19"/>
        <v>6.8325782825525003</v>
      </c>
      <c r="BI12" s="17">
        <f t="shared" si="20"/>
        <v>17.495016968575392</v>
      </c>
      <c r="BJ12" s="17">
        <f t="shared" si="21"/>
        <v>30.92456196757319</v>
      </c>
      <c r="BK12" s="17">
        <f t="shared" si="22"/>
        <v>49.938050594321481</v>
      </c>
      <c r="BL12" s="19">
        <f t="shared" si="0"/>
        <v>10.662438686022892</v>
      </c>
      <c r="BM12" s="19">
        <f t="shared" si="1"/>
        <v>13.429544998997796</v>
      </c>
      <c r="BN12" s="19">
        <f t="shared" si="2"/>
        <v>19.013488626748291</v>
      </c>
      <c r="BO12" s="19">
        <f t="shared" si="23"/>
        <v>43.105472311768978</v>
      </c>
      <c r="BP12" s="19">
        <v>0.51377625547776151</v>
      </c>
      <c r="BQ12" s="19">
        <v>0</v>
      </c>
      <c r="BR12" s="19">
        <v>0</v>
      </c>
      <c r="BS12" s="19">
        <v>0</v>
      </c>
      <c r="BT12" s="19">
        <v>1.062337141711766</v>
      </c>
      <c r="BU12" s="19">
        <v>0.18416206261510126</v>
      </c>
      <c r="BV12" s="19">
        <v>0.10538465398705275</v>
      </c>
      <c r="BW12" s="17">
        <f t="shared" si="24"/>
        <v>2.055105021911046</v>
      </c>
      <c r="BX12" s="17">
        <f t="shared" si="25"/>
        <v>2.055105021911046</v>
      </c>
      <c r="BY12" s="17">
        <f t="shared" si="26"/>
        <v>2.055105021911046</v>
      </c>
      <c r="BZ12" s="17">
        <f t="shared" si="27"/>
        <v>7.0411018392185145</v>
      </c>
      <c r="CA12" s="19">
        <f t="shared" si="28"/>
        <v>0</v>
      </c>
      <c r="CB12" s="19">
        <f t="shared" si="29"/>
        <v>4.2493485668470639</v>
      </c>
      <c r="CC12" s="19">
        <f t="shared" si="30"/>
        <v>0.73664825046040505</v>
      </c>
      <c r="CD12" s="19">
        <f t="shared" ref="CD12:CE12" si="85">SUM(CA12:CC12)</f>
        <v>4.9859968173074689</v>
      </c>
      <c r="CE12" s="19">
        <f t="shared" si="85"/>
        <v>9.9719936346149378</v>
      </c>
      <c r="CF12" s="19">
        <v>1.8231128521922553</v>
      </c>
      <c r="CG12" s="19">
        <v>0.5490391814324932</v>
      </c>
      <c r="CH12" s="19">
        <v>5.493956647687543E-2</v>
      </c>
      <c r="CI12" s="19">
        <v>0.15911690119834918</v>
      </c>
      <c r="CJ12" s="19">
        <v>1.1067351313624807</v>
      </c>
      <c r="CK12" s="19">
        <v>1.365819491695017</v>
      </c>
      <c r="CL12" s="19">
        <v>1.3813965213007311</v>
      </c>
      <c r="CM12" s="17">
        <f t="shared" si="32"/>
        <v>9.4886081344989943</v>
      </c>
      <c r="CN12" s="17">
        <f t="shared" si="33"/>
        <v>9.7083664004064953</v>
      </c>
      <c r="CO12" s="17">
        <f t="shared" si="34"/>
        <v>10.344834005199893</v>
      </c>
      <c r="CP12" s="17">
        <f t="shared" si="35"/>
        <v>14.771774530649814</v>
      </c>
      <c r="CQ12" s="17">
        <f t="shared" si="36"/>
        <v>20.235052497429884</v>
      </c>
      <c r="CR12" s="19">
        <f t="shared" si="37"/>
        <v>0.6364676047933967</v>
      </c>
      <c r="CS12" s="19">
        <f t="shared" si="38"/>
        <v>4.4269405254499228</v>
      </c>
      <c r="CT12" s="19">
        <f t="shared" si="39"/>
        <v>5.4632779667800682</v>
      </c>
      <c r="CU12" s="19">
        <f t="shared" si="40"/>
        <v>10.526686097023386</v>
      </c>
      <c r="CV12" s="21">
        <v>16.100000000000001</v>
      </c>
      <c r="CW12" s="19">
        <v>21.7</v>
      </c>
      <c r="CX12" s="21">
        <v>15.8</v>
      </c>
      <c r="CY12" s="19">
        <v>26.7</v>
      </c>
      <c r="CZ12" s="22">
        <v>20.25</v>
      </c>
      <c r="DA12" s="19">
        <v>20.9</v>
      </c>
      <c r="DB12" s="18">
        <v>13.350000000000001</v>
      </c>
      <c r="DC12" s="18">
        <v>17.05</v>
      </c>
      <c r="DD12" s="18">
        <v>13.7</v>
      </c>
      <c r="DE12" s="19">
        <v>12.4</v>
      </c>
      <c r="DF12" s="19">
        <v>16.299999999999997</v>
      </c>
      <c r="DG12" s="18">
        <v>13.7</v>
      </c>
      <c r="DH12" s="19">
        <v>14.05</v>
      </c>
      <c r="DI12" s="18">
        <f t="shared" si="3"/>
        <v>13.05</v>
      </c>
      <c r="DJ12" s="19">
        <v>21.799999999999997</v>
      </c>
      <c r="DK12" s="19">
        <v>13.65</v>
      </c>
      <c r="DL12" s="19">
        <v>7.9</v>
      </c>
      <c r="DM12" s="19">
        <v>14.6</v>
      </c>
      <c r="DN12" s="19">
        <v>11.9</v>
      </c>
      <c r="DO12" s="19">
        <v>14.7</v>
      </c>
      <c r="DP12" s="19">
        <v>21.6</v>
      </c>
      <c r="DQ12" s="19">
        <v>11.899999999999999</v>
      </c>
      <c r="DR12" s="19">
        <v>15.9</v>
      </c>
      <c r="DS12" s="21">
        <v>28.5</v>
      </c>
      <c r="DT12" s="21">
        <v>32.1</v>
      </c>
      <c r="DU12" s="21">
        <v>33.5</v>
      </c>
      <c r="DV12" s="21">
        <v>27.9</v>
      </c>
      <c r="DW12" s="21">
        <v>22.9</v>
      </c>
      <c r="DX12" s="21">
        <v>21.4</v>
      </c>
      <c r="DY12" s="21">
        <v>21.4</v>
      </c>
      <c r="DZ12" s="21">
        <v>22.5</v>
      </c>
      <c r="EA12" s="21">
        <v>22</v>
      </c>
      <c r="EB12" s="19">
        <v>20.2</v>
      </c>
      <c r="EC12" s="18">
        <v>17</v>
      </c>
      <c r="ED12" s="18">
        <v>18.5</v>
      </c>
      <c r="EE12" s="18">
        <v>34.5</v>
      </c>
      <c r="EF12" s="18">
        <v>43.5</v>
      </c>
      <c r="EG12" s="18">
        <v>43.5</v>
      </c>
      <c r="EH12" s="18">
        <v>61.5</v>
      </c>
      <c r="EI12" s="18">
        <v>64</v>
      </c>
      <c r="EJ12" s="18">
        <v>76</v>
      </c>
      <c r="EK12" s="18">
        <v>74</v>
      </c>
      <c r="EL12" s="18">
        <v>68</v>
      </c>
      <c r="EM12" s="19">
        <v>7488.3011190233974</v>
      </c>
      <c r="EN12" s="19">
        <v>11875.682819383259</v>
      </c>
      <c r="EO12" s="19">
        <v>4354.3967280163597</v>
      </c>
      <c r="EP12" s="19">
        <v>31.723484848484851</v>
      </c>
      <c r="EQ12" s="19">
        <v>13.52657004830918</v>
      </c>
      <c r="ER12" s="19">
        <v>27.6</v>
      </c>
      <c r="ES12" s="19">
        <v>4.4012282497441149</v>
      </c>
      <c r="ET12" s="19">
        <v>9.6385542168674707</v>
      </c>
      <c r="EU12" s="19">
        <v>17.586912065439673</v>
      </c>
      <c r="EV12" s="19">
        <v>3.7832310838445808</v>
      </c>
      <c r="EW12" s="19">
        <v>4.3365999999999998</v>
      </c>
      <c r="EX12" s="19">
        <v>4.0627000000000004</v>
      </c>
      <c r="EY12" s="19">
        <v>3.9209000000000001</v>
      </c>
      <c r="EZ12" s="19">
        <v>3.95</v>
      </c>
      <c r="FA12" s="19">
        <v>3.1577999999999999</v>
      </c>
      <c r="FB12" s="19">
        <v>2.3370000000000002</v>
      </c>
      <c r="FC12" s="19">
        <v>2.2778</v>
      </c>
      <c r="FD12" s="19">
        <v>2.0817999999999999</v>
      </c>
      <c r="FE12" s="19">
        <v>1.8916999999999999</v>
      </c>
      <c r="FF12" s="19">
        <v>1.5903</v>
      </c>
      <c r="FG12" s="19">
        <v>1.6060000000000001</v>
      </c>
      <c r="FH12" s="21">
        <v>234.2</v>
      </c>
      <c r="FI12" s="21">
        <v>67.5</v>
      </c>
      <c r="FJ12" s="18">
        <f t="shared" si="41"/>
        <v>166.7</v>
      </c>
      <c r="FK12" s="19">
        <v>13</v>
      </c>
      <c r="FL12" s="19">
        <v>271.7</v>
      </c>
      <c r="FM12" s="18">
        <v>31.5</v>
      </c>
      <c r="FN12" s="18">
        <f t="shared" si="42"/>
        <v>240.2</v>
      </c>
      <c r="FO12" s="19">
        <v>81</v>
      </c>
      <c r="FP12" s="19">
        <v>122</v>
      </c>
      <c r="FQ12" s="19">
        <v>31.5</v>
      </c>
      <c r="FR12" s="19">
        <f t="shared" si="43"/>
        <v>90.5</v>
      </c>
      <c r="FS12" s="19">
        <v>206.4</v>
      </c>
      <c r="FT12" s="19">
        <v>15.6</v>
      </c>
      <c r="FU12" s="19">
        <f t="shared" si="44"/>
        <v>190.8</v>
      </c>
      <c r="FV12" s="19">
        <v>81.349999999999994</v>
      </c>
      <c r="FW12" s="19">
        <v>105.32000000000001</v>
      </c>
      <c r="FX12" s="18">
        <f t="shared" si="45"/>
        <v>1032.5490196078431</v>
      </c>
      <c r="FY12" s="18">
        <f t="shared" si="46"/>
        <v>921.91876750700271</v>
      </c>
      <c r="FZ12" s="23">
        <f t="shared" si="4"/>
        <v>1634.313725490196</v>
      </c>
      <c r="GA12" s="18">
        <f t="shared" si="5"/>
        <v>2354.9019607843138</v>
      </c>
      <c r="GB12" s="18">
        <f t="shared" si="6"/>
        <v>887.25490196078431</v>
      </c>
      <c r="GC12" s="18">
        <f t="shared" si="7"/>
        <v>1870.5882352941176</v>
      </c>
      <c r="GD12" s="18">
        <f t="shared" si="47"/>
        <v>6747.0588235294108</v>
      </c>
      <c r="GE12" s="18">
        <f t="shared" si="48"/>
        <v>797.54901960784309</v>
      </c>
      <c r="GF12" s="19">
        <v>1.17</v>
      </c>
      <c r="GG12" s="19">
        <f t="shared" si="8"/>
        <v>19.12147058823529</v>
      </c>
      <c r="GH12" s="19">
        <v>0.32</v>
      </c>
      <c r="GI12" s="19">
        <f t="shared" si="9"/>
        <v>7.5356862745098043</v>
      </c>
      <c r="GJ12" s="19">
        <v>0.52</v>
      </c>
      <c r="GK12" s="19">
        <f t="shared" si="10"/>
        <v>4.613725490196078</v>
      </c>
      <c r="GL12" s="19">
        <v>2.65</v>
      </c>
      <c r="GM12" s="19">
        <f t="shared" si="11"/>
        <v>21.135049019607841</v>
      </c>
      <c r="GN12" s="18">
        <f t="shared" si="49"/>
        <v>52.405931372549013</v>
      </c>
      <c r="GO12" s="18">
        <f t="shared" si="50"/>
        <v>46.791010154061617</v>
      </c>
      <c r="GP12" s="25">
        <v>-9999</v>
      </c>
      <c r="GQ12" s="25">
        <v>-9999</v>
      </c>
      <c r="GR12" s="25">
        <v>-9999</v>
      </c>
      <c r="GS12" s="25">
        <v>-9999</v>
      </c>
      <c r="GT12" s="19">
        <v>19.2</v>
      </c>
      <c r="GU12" s="18">
        <v>2.33</v>
      </c>
      <c r="GV12" s="18">
        <f t="shared" si="51"/>
        <v>1.82</v>
      </c>
      <c r="GW12" s="19">
        <f t="shared" si="52"/>
        <v>1364.1801390106707</v>
      </c>
      <c r="GX12" s="19">
        <v>0.7</v>
      </c>
      <c r="GY12" s="19">
        <f t="shared" si="53"/>
        <v>0.38461538461538458</v>
      </c>
      <c r="GZ12" s="19">
        <f t="shared" si="54"/>
        <v>524.68466885025794</v>
      </c>
      <c r="HA12" s="19">
        <f t="shared" si="55"/>
        <v>587.64682911228897</v>
      </c>
      <c r="HB12" s="19">
        <v>0.87</v>
      </c>
      <c r="HC12" s="19">
        <f t="shared" si="12"/>
        <v>0.47802197802197799</v>
      </c>
      <c r="HD12" s="19">
        <f t="shared" si="13"/>
        <v>652.10808842817767</v>
      </c>
      <c r="HE12" s="19">
        <f t="shared" si="56"/>
        <v>730.36105903955911</v>
      </c>
      <c r="HF12" s="23">
        <v>-9999</v>
      </c>
      <c r="HG12" s="19">
        <v>1689.4857142857099</v>
      </c>
      <c r="HH12" s="19">
        <f t="shared" si="14"/>
        <v>649.80219780219602</v>
      </c>
      <c r="HI12" s="19">
        <v>2.4</v>
      </c>
      <c r="HJ12" s="19">
        <v>3.65</v>
      </c>
      <c r="HK12" s="17">
        <f t="shared" si="15"/>
        <v>26.658178654943907</v>
      </c>
      <c r="HL12" s="18">
        <v>17</v>
      </c>
      <c r="HM12" s="18">
        <v>18.5</v>
      </c>
      <c r="HN12" s="19">
        <v>27.264921630094033</v>
      </c>
      <c r="HO12" s="19">
        <v>15.423793103448297</v>
      </c>
      <c r="HP12" s="19">
        <v>0.23583357133333299</v>
      </c>
      <c r="HQ12" s="19">
        <v>0.20365241924999999</v>
      </c>
      <c r="HR12" s="19">
        <v>0.17770335213888899</v>
      </c>
      <c r="HS12" s="19">
        <v>0.130410106361111</v>
      </c>
      <c r="HT12" s="19">
        <v>4.6417943166666698E-2</v>
      </c>
      <c r="HU12" s="19">
        <v>0.294956667611111</v>
      </c>
      <c r="HV12" s="19">
        <v>0.33949364997222198</v>
      </c>
      <c r="HW12" s="19">
        <v>8.8547928799999995E-2</v>
      </c>
      <c r="HX12" s="19">
        <v>0.62018444972222198</v>
      </c>
      <c r="HY12" s="19">
        <v>0.363579878444445</v>
      </c>
      <c r="HZ12" s="19">
        <v>0.372112000027778</v>
      </c>
      <c r="IA12" s="19">
        <v>0.39057557720000002</v>
      </c>
      <c r="IB12" s="19">
        <v>0.199920128305556</v>
      </c>
      <c r="IC12" s="19">
        <v>0.105018829583333</v>
      </c>
      <c r="ID12" s="19">
        <v>1.31718465608333</v>
      </c>
      <c r="IE12" s="19">
        <v>0.29482449203703698</v>
      </c>
      <c r="IF12" s="19">
        <v>0.25960287620276501</v>
      </c>
      <c r="IG12" s="19">
        <v>0.271554069050228</v>
      </c>
      <c r="IH12" s="19">
        <v>0.23417204887036999</v>
      </c>
      <c r="II12" s="19">
        <v>3.6781437615740702E-2</v>
      </c>
      <c r="IJ12" s="19">
        <v>0.33240392583561601</v>
      </c>
      <c r="IK12" s="19">
        <v>0.36589474109722198</v>
      </c>
      <c r="IL12" s="19">
        <v>8.5531901824884807E-2</v>
      </c>
      <c r="IM12" s="19">
        <v>0.84215930662962901</v>
      </c>
      <c r="IN12" s="19">
        <v>0.26280379455707797</v>
      </c>
      <c r="IO12" s="19">
        <v>0.227973569680365</v>
      </c>
      <c r="IP12" s="19">
        <v>0.12089459042857099</v>
      </c>
      <c r="IQ12" s="19">
        <v>0.111497238425926</v>
      </c>
      <c r="IR12" s="19">
        <v>9.0387203935185206E-2</v>
      </c>
      <c r="IS12" s="19">
        <v>0.40328098074885799</v>
      </c>
      <c r="IT12" s="19">
        <v>45.735583322727202</v>
      </c>
      <c r="IU12" s="19">
        <v>64.634121427272802</v>
      </c>
      <c r="IV12" s="19">
        <v>77</v>
      </c>
      <c r="IW12" s="19">
        <f t="shared" si="57"/>
        <v>12.365878572727198</v>
      </c>
      <c r="IX12" s="19">
        <v>0.22481413996428601</v>
      </c>
      <c r="IY12" s="19">
        <v>0.31615160353571398</v>
      </c>
      <c r="IZ12" s="19">
        <v>0.19183309035714299</v>
      </c>
      <c r="JA12" s="19">
        <v>0.28964650142857101</v>
      </c>
      <c r="JB12" s="19">
        <v>0.67721209914285696</v>
      </c>
      <c r="JC12" s="19">
        <v>0.44095845489285701</v>
      </c>
      <c r="JD12" s="19">
        <v>0.24653425657142899</v>
      </c>
      <c r="JE12" s="19">
        <v>0.63360787171428601</v>
      </c>
      <c r="JF12" s="19">
        <v>0.41883381925000002</v>
      </c>
      <c r="JG12" s="19">
        <v>0.21396137028571399</v>
      </c>
      <c r="JH12" s="19">
        <v>0.29055393585714301</v>
      </c>
      <c r="JI12" s="19">
        <v>0.20424927114285699</v>
      </c>
      <c r="JJ12" s="19">
        <v>0.43951053286071401</v>
      </c>
      <c r="JK12" s="19">
        <v>0.397457472857143</v>
      </c>
      <c r="JL12" s="19">
        <v>0.25890558901785699</v>
      </c>
      <c r="JM12" s="19">
        <v>0.206808470542857</v>
      </c>
      <c r="JN12" s="19">
        <v>0.37135577909642897</v>
      </c>
      <c r="JO12" s="19">
        <v>0.36289681679285701</v>
      </c>
      <c r="JP12" s="19">
        <v>0.18127850167500001</v>
      </c>
      <c r="JQ12" s="19">
        <v>0.16717696388214301</v>
      </c>
      <c r="JR12" s="19">
        <v>0.20397979333928601</v>
      </c>
      <c r="JS12" s="19">
        <v>0.20917188523928601</v>
      </c>
      <c r="JT12" s="19">
        <v>0.51233857523214299</v>
      </c>
      <c r="JU12" s="19">
        <v>0.55615644380357199</v>
      </c>
      <c r="JV12" s="19">
        <v>0.49500352383214302</v>
      </c>
      <c r="JW12" s="19">
        <v>0.49873228792142899</v>
      </c>
      <c r="JX12" s="19">
        <v>9.3980322189285703E-2</v>
      </c>
      <c r="JY12" s="19">
        <v>0.20217099385714299</v>
      </c>
      <c r="JZ12" s="19">
        <v>1.57424286656071</v>
      </c>
      <c r="KA12" s="19">
        <v>1.364637266675</v>
      </c>
      <c r="KB12" s="19">
        <v>0.55091347451428596</v>
      </c>
      <c r="KC12" s="19">
        <v>0.58919196804999996</v>
      </c>
      <c r="KD12" s="19">
        <v>0.62685877645714305</v>
      </c>
      <c r="KE12" s="19">
        <v>0.65717914916428599</v>
      </c>
      <c r="KF12" s="19">
        <v>0.55509111830000002</v>
      </c>
      <c r="KG12" s="19">
        <v>0.608601634396429</v>
      </c>
      <c r="KH12" s="19">
        <v>0.46451520213571401</v>
      </c>
      <c r="KI12" s="19">
        <v>0.52926490142142801</v>
      </c>
      <c r="KJ12" s="19">
        <v>-0.30611726514285698</v>
      </c>
      <c r="KK12" s="19">
        <v>-0.28013742650000001</v>
      </c>
      <c r="KL12" s="19">
        <v>0.62685877645714305</v>
      </c>
      <c r="KM12" s="19">
        <v>0.65717914916428599</v>
      </c>
      <c r="KN12" s="19">
        <v>0.21472214140000001</v>
      </c>
      <c r="KO12" s="19">
        <v>0.25434110791428599</v>
      </c>
      <c r="KP12" s="19">
        <v>0.185054268028571</v>
      </c>
      <c r="KQ12" s="19">
        <v>0.23997368037142899</v>
      </c>
      <c r="KR12" s="19">
        <v>0.54399818394285704</v>
      </c>
      <c r="KS12" s="19">
        <v>0.42066165417142898</v>
      </c>
      <c r="KT12" s="19">
        <v>0.226850722342857</v>
      </c>
      <c r="KU12" s="19">
        <v>0.56650128320000004</v>
      </c>
      <c r="KV12" s="19">
        <v>0.43314965982857201</v>
      </c>
      <c r="KW12" s="19">
        <v>0.19831600834285701</v>
      </c>
      <c r="KX12" s="19">
        <v>0.231247443771429</v>
      </c>
      <c r="KY12" s="19">
        <v>0.182000580771429</v>
      </c>
      <c r="KZ12" s="19">
        <v>38.715714285714299</v>
      </c>
      <c r="LA12" s="19">
        <v>36.752000000000002</v>
      </c>
      <c r="LB12" s="19">
        <v>12.2228571428571</v>
      </c>
      <c r="LC12" s="19">
        <v>38.402285714285703</v>
      </c>
      <c r="LD12" s="19">
        <v>39.447714285714298</v>
      </c>
      <c r="LE12" s="19">
        <v>39.791428571428497</v>
      </c>
      <c r="LF12" s="19">
        <v>39.790857142857099</v>
      </c>
      <c r="LG12" s="19">
        <v>-3.4787476828571397E-2</v>
      </c>
      <c r="LH12" s="19">
        <v>-3.56000722857143E-3</v>
      </c>
      <c r="LI12" s="19">
        <v>52.927999999999997</v>
      </c>
      <c r="LJ12" s="19">
        <v>1746.8200857142899</v>
      </c>
      <c r="LK12" s="19">
        <v>83</v>
      </c>
      <c r="LL12" s="19">
        <f t="shared" si="58"/>
        <v>30.072000000000003</v>
      </c>
      <c r="LM12" s="18">
        <v>34.5</v>
      </c>
      <c r="LN12" s="19">
        <v>0.427747959397143</v>
      </c>
      <c r="LO12" s="19">
        <v>0.38387617161999998</v>
      </c>
      <c r="LP12" s="19">
        <v>0.31256032582571402</v>
      </c>
      <c r="LQ12" s="19">
        <v>0.27337135868000001</v>
      </c>
      <c r="LR12" s="19">
        <v>0.42009632162857102</v>
      </c>
      <c r="LS12" s="19">
        <v>0.36268810011142899</v>
      </c>
      <c r="LT12" s="19">
        <v>0.30420063968857097</v>
      </c>
      <c r="LU12" s="19">
        <v>0.24973881480285701</v>
      </c>
      <c r="LV12" s="19">
        <v>0.13312897316285699</v>
      </c>
      <c r="LW12" s="19">
        <v>0.12526687295428601</v>
      </c>
      <c r="LX12" s="19">
        <v>0.51347272385142895</v>
      </c>
      <c r="LY12" s="19">
        <v>0.48941586602285703</v>
      </c>
      <c r="LZ12" s="19">
        <v>0.48113095719999999</v>
      </c>
      <c r="MA12" s="19">
        <v>0.43074851842857098</v>
      </c>
      <c r="MB12" s="19">
        <v>0.10992393541428599</v>
      </c>
      <c r="MC12" s="19">
        <v>0.12831463359714301</v>
      </c>
      <c r="MD12" s="19">
        <v>1.5004347822114299</v>
      </c>
      <c r="ME12" s="19">
        <v>1.29746635546286</v>
      </c>
      <c r="MF12" s="19">
        <v>0.31676397781999999</v>
      </c>
      <c r="MG12" s="19">
        <v>0.35037127068000001</v>
      </c>
      <c r="MH12" s="19">
        <v>0.39655929469142898</v>
      </c>
      <c r="MI12" s="19">
        <v>0.417913973988571</v>
      </c>
      <c r="MJ12" s="19">
        <v>0.39112608435428597</v>
      </c>
      <c r="MK12" s="19">
        <v>0.39420154535428598</v>
      </c>
      <c r="ML12" s="19">
        <v>0.31062269559428601</v>
      </c>
      <c r="MM12" s="19">
        <v>0.32237063476571398</v>
      </c>
      <c r="MN12" s="19">
        <v>-0.46585283371428599</v>
      </c>
      <c r="MO12" s="19">
        <v>-0.39390677382857098</v>
      </c>
      <c r="MP12" s="19">
        <v>0.39655929469142898</v>
      </c>
      <c r="MQ12" s="19">
        <v>0.417913973988571</v>
      </c>
      <c r="MR12" s="18">
        <v>43.5</v>
      </c>
      <c r="MS12" s="19">
        <v>0.155170207</v>
      </c>
      <c r="MT12" s="19">
        <v>0.18232470200000001</v>
      </c>
      <c r="MU12" s="19">
        <v>0.129995684</v>
      </c>
      <c r="MV12" s="19">
        <v>0.17671556799999999</v>
      </c>
      <c r="MW12" s="19">
        <v>0.40528892500000002</v>
      </c>
      <c r="MX12" s="19">
        <v>0.26793260099999999</v>
      </c>
      <c r="MY12" s="19">
        <v>0.17076398700000001</v>
      </c>
      <c r="MZ12" s="19">
        <v>0.42047389400000001</v>
      </c>
      <c r="NA12" s="19">
        <v>0.313691477</v>
      </c>
      <c r="NB12" s="19">
        <v>0.14734693900000001</v>
      </c>
      <c r="NC12" s="19">
        <v>0.167786659</v>
      </c>
      <c r="ND12" s="19">
        <v>0.13935895600000001</v>
      </c>
      <c r="NE12" s="19">
        <v>33.47</v>
      </c>
      <c r="NF12" s="19">
        <v>34.51</v>
      </c>
      <c r="NG12" s="19">
        <v>13.472</v>
      </c>
      <c r="NH12" s="19">
        <v>39.68028571</v>
      </c>
      <c r="NI12" s="19">
        <v>37.637714289999998</v>
      </c>
      <c r="NJ12" s="19">
        <v>35.952571429999999</v>
      </c>
      <c r="NK12" s="19">
        <v>36.00571429</v>
      </c>
      <c r="NL12" s="19">
        <v>0.10216330799999999</v>
      </c>
      <c r="NM12" s="19">
        <v>4.2251109000000002E-2</v>
      </c>
      <c r="NN12" s="19">
        <v>68.840285710000003</v>
      </c>
      <c r="NO12" s="19">
        <v>2108.0142289999999</v>
      </c>
      <c r="NP12" s="19">
        <v>99.9</v>
      </c>
      <c r="NQ12" s="19">
        <f t="shared" si="59"/>
        <v>31.059714290000002</v>
      </c>
      <c r="NR12" s="18">
        <v>43.5</v>
      </c>
      <c r="NS12" s="19">
        <v>0.42221230900000001</v>
      </c>
      <c r="NT12" s="19">
        <v>0.38689140999999999</v>
      </c>
      <c r="NU12" s="19">
        <v>0.29528920800000003</v>
      </c>
      <c r="NV12" s="19">
        <v>0.20416358500000001</v>
      </c>
      <c r="NW12" s="19">
        <v>0.42937074200000003</v>
      </c>
      <c r="NX12" s="19">
        <v>0.378017088</v>
      </c>
      <c r="NY12" s="19">
        <v>0.30306598899999998</v>
      </c>
      <c r="NZ12" s="19">
        <v>0.19254573799999999</v>
      </c>
      <c r="OA12" s="19">
        <v>0.145309102</v>
      </c>
      <c r="OB12" s="19">
        <v>0.20067338200000001</v>
      </c>
      <c r="OC12" s="19">
        <v>0.50192246600000001</v>
      </c>
      <c r="OD12" s="19">
        <v>0.51047922400000001</v>
      </c>
      <c r="OE12" s="19">
        <v>0.48073679899999999</v>
      </c>
      <c r="OF12" s="19">
        <v>0.441477226</v>
      </c>
      <c r="OG12" s="19">
        <v>0.100792835</v>
      </c>
      <c r="OH12" s="19">
        <v>0.151306518</v>
      </c>
      <c r="OI12" s="19">
        <v>1.4709949609999999</v>
      </c>
      <c r="OJ12" s="19">
        <v>1.3292595119999999</v>
      </c>
      <c r="OK12" s="19">
        <v>0.33869658400000002</v>
      </c>
      <c r="OL12" s="19">
        <v>0.53025525100000004</v>
      </c>
      <c r="OM12" s="19">
        <v>0.42218401</v>
      </c>
      <c r="ON12" s="19">
        <v>0.60300881500000003</v>
      </c>
      <c r="OO12" s="19">
        <v>0.427111878</v>
      </c>
      <c r="OP12" s="19">
        <v>0.59708248100000005</v>
      </c>
      <c r="OQ12" s="19">
        <v>0.34419332499999999</v>
      </c>
      <c r="OR12" s="19">
        <v>0.52033934299999995</v>
      </c>
      <c r="OS12" s="19">
        <v>-0.46460843800000001</v>
      </c>
      <c r="OT12" s="19">
        <v>-0.31874936999999998</v>
      </c>
      <c r="OU12" s="19">
        <v>0.42218401</v>
      </c>
      <c r="OV12" s="19">
        <v>0.60300881500000003</v>
      </c>
      <c r="OW12" s="19">
        <v>0.12479210713953499</v>
      </c>
      <c r="OX12" s="19">
        <v>0.12857446102325601</v>
      </c>
      <c r="OY12" s="19">
        <v>0.100377819023256</v>
      </c>
      <c r="OZ12" s="19">
        <v>0.13062209883720899</v>
      </c>
      <c r="PA12" s="19">
        <v>0.27475015390697699</v>
      </c>
      <c r="PB12" s="19">
        <v>0.20757081783720899</v>
      </c>
      <c r="PC12" s="19">
        <v>0.13068229469767401</v>
      </c>
      <c r="PD12" s="19">
        <v>0.372890431093023</v>
      </c>
      <c r="PE12" s="19">
        <v>0.28259447674418597</v>
      </c>
      <c r="PF12" s="19">
        <v>0.115338890767442</v>
      </c>
      <c r="PG12" s="19">
        <v>0.115918902883721</v>
      </c>
      <c r="PH12" s="19">
        <v>0.106092037627907</v>
      </c>
      <c r="PI12" s="19">
        <v>34</v>
      </c>
      <c r="PJ12" s="19">
        <v>30.8995348837209</v>
      </c>
      <c r="PK12" s="19">
        <v>16.430232558139501</v>
      </c>
      <c r="PL12" s="19">
        <v>35.103953488372099</v>
      </c>
      <c r="PM12" s="19">
        <v>31.5453488372093</v>
      </c>
      <c r="PN12" s="19">
        <v>33.4895348837209</v>
      </c>
      <c r="PO12" s="19">
        <v>33.721860465116301</v>
      </c>
      <c r="PP12" s="19">
        <v>4.5317084139534898E-2</v>
      </c>
      <c r="PQ12" s="19">
        <v>-4.86243309534884E-2</v>
      </c>
      <c r="PR12" s="19">
        <v>74.805581395348895</v>
      </c>
      <c r="PS12" s="19">
        <v>71.476279069767401</v>
      </c>
      <c r="PT12" s="19">
        <v>2243.44193023256</v>
      </c>
      <c r="PU12" s="19">
        <v>2167.8382325581401</v>
      </c>
      <c r="PV12" s="19">
        <v>120.7</v>
      </c>
      <c r="PW12" s="19">
        <f t="shared" si="60"/>
        <v>45.894418604651108</v>
      </c>
      <c r="PX12" s="19">
        <f t="shared" si="61"/>
        <v>49.223720930232602</v>
      </c>
      <c r="PY12" s="19">
        <f t="shared" si="62"/>
        <v>47.559069767441855</v>
      </c>
      <c r="PZ12" s="18">
        <v>43.5</v>
      </c>
      <c r="QA12" s="19">
        <v>0.47987998933255799</v>
      </c>
      <c r="QB12" s="19">
        <v>0.34547641396511602</v>
      </c>
      <c r="QC12" s="19">
        <v>0.36732263418139499</v>
      </c>
      <c r="QD12" s="19">
        <v>0.22375571458837201</v>
      </c>
      <c r="QE12" s="19">
        <v>0.52477325774186001</v>
      </c>
      <c r="QF12" s="19">
        <v>0.356728952041861</v>
      </c>
      <c r="QG12" s="19">
        <f t="shared" si="63"/>
        <v>0.44075110489186053</v>
      </c>
      <c r="QH12" s="19">
        <v>0.41812512439302302</v>
      </c>
      <c r="QI12" s="19">
        <v>0.23579561656046499</v>
      </c>
      <c r="QJ12" s="19">
        <v>0.13699008835814</v>
      </c>
      <c r="QK12" s="19">
        <v>0.13416087787907</v>
      </c>
      <c r="QL12" s="19">
        <v>0.55613268123720905</v>
      </c>
      <c r="QM12" s="19">
        <v>0.45607703639069802</v>
      </c>
      <c r="QN12" s="19">
        <v>0.52638543902093005</v>
      </c>
      <c r="QO12" s="19">
        <v>0.36543340000232599</v>
      </c>
      <c r="QP12" s="19">
        <v>0.104055842390698</v>
      </c>
      <c r="QQ12" s="19">
        <v>0.12995925259069799</v>
      </c>
      <c r="QR12" s="19">
        <v>1.8563022928325601</v>
      </c>
      <c r="QS12" s="19">
        <v>1.13333899703256</v>
      </c>
      <c r="QT12" s="19">
        <v>0.260779475511628</v>
      </c>
      <c r="QU12" s="19">
        <v>0.36968836344186101</v>
      </c>
      <c r="QV12" s="19">
        <v>0.34915802748372099</v>
      </c>
      <c r="QW12" s="19">
        <v>0.433748056172093</v>
      </c>
      <c r="QX12" s="19">
        <v>0.37006150771395302</v>
      </c>
      <c r="QY12" s="19">
        <v>0.47240279351860498</v>
      </c>
      <c r="QZ12" s="19">
        <v>0.284526451667442</v>
      </c>
      <c r="RA12" s="19">
        <v>0.41071663931860503</v>
      </c>
      <c r="RB12" s="19">
        <v>-0.58900871781395303</v>
      </c>
      <c r="RC12" s="19">
        <v>-0.374745126348837</v>
      </c>
      <c r="RD12" s="19">
        <v>0.34915802748372099</v>
      </c>
      <c r="RE12" s="19">
        <v>0.433748056172093</v>
      </c>
      <c r="RF12" s="19">
        <v>9.9407292846153905E-2</v>
      </c>
      <c r="RG12" s="19">
        <v>0.104721574692308</v>
      </c>
      <c r="RH12" s="19">
        <v>8.0818144410256407E-2</v>
      </c>
      <c r="RI12" s="19">
        <v>0.100639740948718</v>
      </c>
      <c r="RJ12" s="19">
        <v>0.24567340333333301</v>
      </c>
      <c r="RK12" s="19">
        <v>0.18554873889743601</v>
      </c>
      <c r="RL12" s="19">
        <v>0.10244940610256401</v>
      </c>
      <c r="RM12" s="19">
        <v>0.29845755153846099</v>
      </c>
      <c r="RN12" s="19">
        <v>0.22252897066666699</v>
      </c>
      <c r="RO12" s="19">
        <v>8.7341705846153805E-2</v>
      </c>
      <c r="RP12" s="19">
        <v>8.7982888589743596E-2</v>
      </c>
      <c r="RQ12" s="19">
        <v>8.1284880230769199E-2</v>
      </c>
      <c r="RR12" s="19">
        <v>41.48</v>
      </c>
      <c r="RS12" s="19">
        <v>37.3971794871795</v>
      </c>
      <c r="RT12" s="19">
        <v>18.6630769230769</v>
      </c>
      <c r="RU12" s="19">
        <v>36.760769230769199</v>
      </c>
      <c r="RV12" s="19">
        <v>34.438974358974399</v>
      </c>
      <c r="RW12" s="19">
        <v>38.565897435897398</v>
      </c>
      <c r="RX12" s="19">
        <v>38.649230769230797</v>
      </c>
      <c r="RY12" s="19">
        <v>-4.5487387769230801E-2</v>
      </c>
      <c r="RZ12" s="19">
        <v>-9.7043808717948696E-2</v>
      </c>
      <c r="SA12" s="19">
        <v>86.824615384615399</v>
      </c>
      <c r="SB12" s="19">
        <v>83.907948717948699</v>
      </c>
      <c r="SC12" s="19">
        <v>2516.1257179487202</v>
      </c>
      <c r="SD12" s="19">
        <v>2449.9432820512802</v>
      </c>
      <c r="SE12" s="19">
        <v>142</v>
      </c>
      <c r="SF12" s="19">
        <f t="shared" si="64"/>
        <v>55.175384615384601</v>
      </c>
      <c r="SG12" s="19">
        <f t="shared" si="65"/>
        <v>58.092051282051301</v>
      </c>
      <c r="SH12" s="18">
        <v>61.5</v>
      </c>
      <c r="SI12" s="19">
        <v>0.48806032764102603</v>
      </c>
      <c r="SJ12" s="19">
        <v>0.40997117174358999</v>
      </c>
      <c r="SK12" s="19">
        <v>0.36930991387179501</v>
      </c>
      <c r="SL12" s="19">
        <v>0.292686538666667</v>
      </c>
      <c r="SM12" s="19">
        <v>0.54398276679487201</v>
      </c>
      <c r="SN12" s="19">
        <v>0.39510468894871797</v>
      </c>
      <c r="SO12" s="19">
        <v>0.43333691733333302</v>
      </c>
      <c r="SP12" s="19">
        <v>0.27764049423076897</v>
      </c>
      <c r="SQ12" s="19">
        <v>0.14512372097435899</v>
      </c>
      <c r="SR12" s="19">
        <v>0.13456466310256401</v>
      </c>
      <c r="SS12" s="19">
        <v>0.57125150517948697</v>
      </c>
      <c r="ST12" s="19">
        <v>0.49667220725640998</v>
      </c>
      <c r="SU12" s="19">
        <v>0.54645130476923098</v>
      </c>
      <c r="SV12" s="19">
        <v>0.41486265671794897</v>
      </c>
      <c r="SW12" s="19">
        <v>0.11555547474359</v>
      </c>
      <c r="SX12" s="19">
        <v>0.10840222625640999</v>
      </c>
      <c r="SY12" s="19">
        <v>1.9168669059230801</v>
      </c>
      <c r="SZ12" s="19">
        <v>1.46606758397436</v>
      </c>
      <c r="TA12" s="19">
        <v>0.26599635053846099</v>
      </c>
      <c r="TB12" s="19">
        <v>0.32839520528205102</v>
      </c>
      <c r="TC12" s="19">
        <v>0.357994573102564</v>
      </c>
      <c r="TD12" s="19">
        <v>0.38934459182051301</v>
      </c>
      <c r="TE12" s="19">
        <v>0.38431019338461497</v>
      </c>
      <c r="TF12" s="19">
        <v>0.37169799961538502</v>
      </c>
      <c r="TG12" s="19">
        <v>0.296176648230769</v>
      </c>
      <c r="TH12" s="19">
        <v>0.31064290802564098</v>
      </c>
      <c r="TI12" s="19">
        <v>-0.60424194169230805</v>
      </c>
      <c r="TJ12" s="19">
        <v>-0.42691873225641003</v>
      </c>
      <c r="TK12" s="19">
        <v>0.357994573102564</v>
      </c>
      <c r="TL12" s="19">
        <v>0.38934459182051301</v>
      </c>
      <c r="TM12" s="19">
        <v>8.3893824020833299E-2</v>
      </c>
      <c r="TN12" s="19">
        <v>8.9060374124999994E-2</v>
      </c>
      <c r="TO12" s="19">
        <v>7.4764030583333405E-2</v>
      </c>
      <c r="TP12" s="19">
        <v>9.4853433895833297E-2</v>
      </c>
      <c r="TQ12" s="19">
        <v>0.20860768175</v>
      </c>
      <c r="TR12" s="19">
        <v>0.15059835772916699</v>
      </c>
      <c r="TS12" s="19">
        <v>8.8060425541666695E-2</v>
      </c>
      <c r="TT12" s="19">
        <v>0.24507408320833299</v>
      </c>
      <c r="TU12" s="19">
        <v>0.17617024054166699</v>
      </c>
      <c r="TV12" s="19">
        <v>6.6042303812499994E-2</v>
      </c>
      <c r="TW12" s="19">
        <v>7.5766767791666606E-2</v>
      </c>
      <c r="TX12" s="19">
        <v>6.4336895291666696E-2</v>
      </c>
      <c r="TY12" s="19">
        <v>38.3408333333333</v>
      </c>
      <c r="TZ12" s="19">
        <v>37.686250000000001</v>
      </c>
      <c r="UA12" s="19">
        <v>25.862708333333298</v>
      </c>
      <c r="UB12" s="19">
        <v>34.906874999999999</v>
      </c>
      <c r="UC12" s="19">
        <v>34.901458333333302</v>
      </c>
      <c r="UD12" s="19">
        <v>39.286250000000003</v>
      </c>
      <c r="UE12" s="19">
        <v>39.217916666666703</v>
      </c>
      <c r="UF12" s="19">
        <v>-0.11194327875</v>
      </c>
      <c r="UG12" s="19">
        <v>-9.9858650354166703E-2</v>
      </c>
      <c r="UH12" s="24">
        <v>97.216666666666697</v>
      </c>
      <c r="UI12" s="24">
        <v>98.091666666666683</v>
      </c>
      <c r="UJ12" s="24">
        <v>2752.285124999999</v>
      </c>
      <c r="UK12" s="24">
        <v>2771.9022916666668</v>
      </c>
      <c r="UL12" s="19">
        <v>158</v>
      </c>
      <c r="UM12" s="19">
        <f t="shared" si="66"/>
        <v>60.783333333333303</v>
      </c>
      <c r="UN12" s="19">
        <f t="shared" si="67"/>
        <v>59.908333333333317</v>
      </c>
      <c r="UO12" s="19">
        <f t="shared" si="68"/>
        <v>60.34583333333331</v>
      </c>
      <c r="UP12" s="18">
        <v>64</v>
      </c>
      <c r="UQ12" s="19">
        <v>0.47060695048333301</v>
      </c>
      <c r="UR12" s="19">
        <v>0.36008743134583299</v>
      </c>
      <c r="US12" s="19">
        <v>0.33311274457083301</v>
      </c>
      <c r="UT12" s="19">
        <v>0.2198583626875</v>
      </c>
      <c r="UU12" s="19">
        <v>0.52724336957291695</v>
      </c>
      <c r="UV12" s="19">
        <v>0.39017188877916698</v>
      </c>
      <c r="UW12" s="19">
        <f t="shared" si="69"/>
        <v>0.45870762917604196</v>
      </c>
      <c r="UX12" s="19">
        <v>0.39838198413124998</v>
      </c>
      <c r="UY12" s="19">
        <v>0.25196023576041698</v>
      </c>
      <c r="UZ12" s="19">
        <v>0.16318444471249999</v>
      </c>
      <c r="VA12" s="19">
        <v>0.15393432708124999</v>
      </c>
      <c r="VB12" s="19">
        <v>0.58362063866041702</v>
      </c>
      <c r="VC12" s="19">
        <v>0.45849269905208301</v>
      </c>
      <c r="VD12" s="19">
        <v>0.57481400781250003</v>
      </c>
      <c r="VE12" s="19">
        <v>0.41204160002291701</v>
      </c>
      <c r="VF12" s="19">
        <v>0.1560026977</v>
      </c>
      <c r="VG12" s="19">
        <v>0.11816248049375</v>
      </c>
      <c r="VH12" s="19">
        <v>1.78744200805</v>
      </c>
      <c r="VI12" s="19">
        <v>1.2278039968291701</v>
      </c>
      <c r="VJ12" s="19">
        <v>0.30921440507916698</v>
      </c>
      <c r="VK12" s="19">
        <v>0.36492474668333302</v>
      </c>
      <c r="VL12" s="19">
        <v>0.40481158078125001</v>
      </c>
      <c r="VM12" s="19">
        <v>0.41780783931041698</v>
      </c>
      <c r="VN12" s="19">
        <v>0.43631935034791702</v>
      </c>
      <c r="VO12" s="19">
        <v>0.440452178979167</v>
      </c>
      <c r="VP12" s="19">
        <v>0.34587782456666699</v>
      </c>
      <c r="VQ12" s="19">
        <v>0.38641283137083299</v>
      </c>
      <c r="VR12" s="19">
        <v>-0.56906853181249994</v>
      </c>
      <c r="VS12" s="19">
        <v>-0.390370741414583</v>
      </c>
      <c r="VT12" s="19">
        <v>0.40481158078125001</v>
      </c>
      <c r="VU12" s="19">
        <v>0.41780783931041698</v>
      </c>
      <c r="VV12" s="19">
        <v>0.47975000000000001</v>
      </c>
      <c r="VW12" s="19">
        <v>0.39500000000000002</v>
      </c>
      <c r="VX12" s="19">
        <v>0.46402500000000002</v>
      </c>
      <c r="VY12" s="19">
        <v>0.163075</v>
      </c>
      <c r="VZ12" s="19">
        <f t="shared" si="70"/>
        <v>0.82334549244398125</v>
      </c>
      <c r="WA12" s="19">
        <v>8.3250813142857205E-2</v>
      </c>
      <c r="WB12" s="19">
        <v>8.6344180119047598E-2</v>
      </c>
      <c r="WC12" s="19">
        <v>7.5573914333333297E-2</v>
      </c>
      <c r="WD12" s="19">
        <v>8.7433994595238096E-2</v>
      </c>
      <c r="WE12" s="19">
        <v>0.17121682664285701</v>
      </c>
      <c r="WF12" s="19">
        <v>0.149118974761905</v>
      </c>
      <c r="WG12" s="19">
        <v>8.6727911500000004E-2</v>
      </c>
      <c r="WH12" s="19">
        <v>0.23507751935714299</v>
      </c>
      <c r="WI12" s="19">
        <v>0.17122954454761899</v>
      </c>
      <c r="WJ12" s="19">
        <v>6.3193644357142906E-2</v>
      </c>
      <c r="WK12" s="19">
        <v>7.1138095238095195E-2</v>
      </c>
      <c r="WL12" s="19">
        <v>6.5880789190476199E-2</v>
      </c>
      <c r="WM12" s="19">
        <v>40.82</v>
      </c>
      <c r="WN12" s="19">
        <v>37.061904761904799</v>
      </c>
      <c r="WO12" s="19">
        <v>20.175714285714299</v>
      </c>
      <c r="WP12" s="19">
        <v>37.578571428571401</v>
      </c>
      <c r="WQ12" s="19">
        <v>38.999761904761897</v>
      </c>
      <c r="WR12" s="19">
        <v>41.375714285714302</v>
      </c>
      <c r="WS12" s="19">
        <v>41.644285714285701</v>
      </c>
      <c r="WT12" s="19">
        <v>-9.7603428095238101E-2</v>
      </c>
      <c r="WU12" s="19">
        <v>-6.02180735238095E-2</v>
      </c>
      <c r="WV12" s="19">
        <v>99.790476190476198</v>
      </c>
      <c r="WW12" s="19">
        <v>99.3857142857143</v>
      </c>
      <c r="WX12" s="19">
        <v>2810.5620238095198</v>
      </c>
      <c r="WY12" s="19">
        <v>2801.4837857142902</v>
      </c>
      <c r="WZ12" s="19">
        <v>164.3</v>
      </c>
      <c r="XA12" s="19">
        <f t="shared" si="71"/>
        <v>64.509523809523813</v>
      </c>
      <c r="XB12" s="19">
        <f t="shared" si="72"/>
        <v>64.914285714285711</v>
      </c>
      <c r="XC12" s="18">
        <v>76</v>
      </c>
      <c r="XD12" s="19">
        <v>0.45953108740952398</v>
      </c>
      <c r="XE12" s="19">
        <v>0.294141171419048</v>
      </c>
      <c r="XF12" s="19">
        <v>0.32716952330238103</v>
      </c>
      <c r="XG12" s="19">
        <v>0.25472049494047599</v>
      </c>
      <c r="XH12" s="19">
        <v>0.53388309457857097</v>
      </c>
      <c r="XI12" s="19">
        <v>0.30196393037380997</v>
      </c>
      <c r="XJ12" s="19">
        <v>0.41277345747619099</v>
      </c>
      <c r="XK12" s="19">
        <v>0.26197763537619001</v>
      </c>
      <c r="XL12" s="19">
        <v>0.156052462119048</v>
      </c>
      <c r="XM12" s="19">
        <v>4.8894601361904801E-2</v>
      </c>
      <c r="XN12" s="19">
        <v>0.56094326104047598</v>
      </c>
      <c r="XO12" s="19">
        <v>0.35797703116428597</v>
      </c>
      <c r="XP12" s="19">
        <v>0.57474887595714297</v>
      </c>
      <c r="XQ12" s="19">
        <v>0.31697236912380899</v>
      </c>
      <c r="XR12" s="19">
        <v>0.13751674313571399</v>
      </c>
      <c r="XS12" s="19">
        <v>7.2398138895238107E-2</v>
      </c>
      <c r="XT12" s="19">
        <v>1.71504080271429</v>
      </c>
      <c r="XU12" s="19">
        <v>0.99179280141428605</v>
      </c>
      <c r="XV12" s="19">
        <v>0.28988813028333299</v>
      </c>
      <c r="XW12" s="19">
        <v>0.195865382861905</v>
      </c>
      <c r="XX12" s="19">
        <v>0.38319826230952397</v>
      </c>
      <c r="XY12" s="19">
        <v>0.214213954428571</v>
      </c>
      <c r="XZ12" s="19">
        <v>0.42343963909523802</v>
      </c>
      <c r="YA12" s="19">
        <v>0.137412528621429</v>
      </c>
      <c r="YB12" s="19">
        <v>0.33672428875238097</v>
      </c>
      <c r="YC12" s="19">
        <v>0.140618719228571</v>
      </c>
      <c r="YD12" s="19">
        <v>-0.58362270073809497</v>
      </c>
      <c r="YE12" s="19">
        <v>-0.406202834642857</v>
      </c>
      <c r="YF12" s="19">
        <v>0.38319826230952397</v>
      </c>
      <c r="YG12" s="19">
        <v>0.214213954428571</v>
      </c>
      <c r="YH12" s="19">
        <v>7.4947169333333299E-2</v>
      </c>
      <c r="YI12" s="19">
        <v>8.20375931666667E-2</v>
      </c>
      <c r="YJ12" s="19">
        <v>6.0076743500000002E-2</v>
      </c>
      <c r="YK12" s="19">
        <v>7.8362860944444404E-2</v>
      </c>
      <c r="YL12" s="19">
        <v>0.169752216888889</v>
      </c>
      <c r="YM12" s="19">
        <v>0.32714285700000001</v>
      </c>
      <c r="YN12" s="19">
        <v>8.0276684111111093E-2</v>
      </c>
      <c r="YO12" s="19">
        <v>0.22025407483333301</v>
      </c>
      <c r="YP12" s="19">
        <v>0.15081886575</v>
      </c>
      <c r="YQ12" s="19">
        <v>6.0189866305555499E-2</v>
      </c>
      <c r="YR12" s="19">
        <v>7.2820641222222204E-2</v>
      </c>
      <c r="YS12" s="19">
        <v>6.5441666666666704E-2</v>
      </c>
      <c r="YT12" s="19">
        <v>40.547777777777803</v>
      </c>
      <c r="YU12" s="19">
        <v>39.884166666666701</v>
      </c>
      <c r="YV12" s="19">
        <v>16.859166666666699</v>
      </c>
      <c r="YW12" s="19">
        <v>49.160555555555497</v>
      </c>
      <c r="YX12" s="19">
        <v>44.273055555555601</v>
      </c>
      <c r="YY12" s="19">
        <v>43.601666666666702</v>
      </c>
      <c r="YZ12" s="19">
        <v>43.359166666666603</v>
      </c>
      <c r="ZA12" s="19">
        <v>0.153400275</v>
      </c>
      <c r="ZB12" s="19">
        <v>2.4740462388888902E-2</v>
      </c>
      <c r="ZC12" s="19">
        <v>114.652777777778</v>
      </c>
      <c r="ZD12" s="19">
        <v>108.305555555556</v>
      </c>
      <c r="ZE12" s="19">
        <v>3147.9426388888901</v>
      </c>
      <c r="ZF12" s="19">
        <v>3003.7861111111101</v>
      </c>
      <c r="ZG12" s="19">
        <v>172</v>
      </c>
      <c r="ZH12" s="19">
        <f t="shared" si="73"/>
        <v>57.347222222222001</v>
      </c>
      <c r="ZI12" s="19">
        <f t="shared" si="74"/>
        <v>63.694444444444002</v>
      </c>
      <c r="ZJ12" s="18">
        <v>74</v>
      </c>
      <c r="ZK12" s="19">
        <v>0.46493332862222198</v>
      </c>
      <c r="ZL12" s="19">
        <v>0.35259966600555498</v>
      </c>
      <c r="ZM12" s="19">
        <v>0.30498311285000002</v>
      </c>
      <c r="ZN12" s="19">
        <v>0.61374334527222196</v>
      </c>
      <c r="ZO12" s="19">
        <v>0.50231467242500005</v>
      </c>
      <c r="ZP12" s="19">
        <v>0.33471024536944399</v>
      </c>
      <c r="ZQ12" s="19">
        <v>0.34877393075277802</v>
      </c>
      <c r="ZR12" s="19">
        <v>0.59973975813888902</v>
      </c>
      <c r="ZS12" s="19">
        <v>0.186505490741667</v>
      </c>
      <c r="ZT12" s="19">
        <v>-0.32461656630555602</v>
      </c>
      <c r="ZU12" s="19">
        <v>0.54124842828333297</v>
      </c>
      <c r="ZV12" s="19">
        <v>0.46314746851666699</v>
      </c>
      <c r="ZW12" s="19">
        <v>0.56982563952222198</v>
      </c>
      <c r="ZX12" s="19">
        <v>0.37297127532500002</v>
      </c>
      <c r="ZY12" s="19">
        <v>0.102232858222222</v>
      </c>
      <c r="ZZ12" s="19">
        <v>0.13238076268055601</v>
      </c>
      <c r="AAA12" s="19">
        <v>1.74664812891944</v>
      </c>
      <c r="AAB12" s="19">
        <v>1.18712824710833</v>
      </c>
      <c r="AAC12" s="19">
        <v>0.37063144645555601</v>
      </c>
      <c r="AAD12" s="19">
        <v>-1.5139858260555601</v>
      </c>
      <c r="AAE12" s="19">
        <v>0.468271002730556</v>
      </c>
      <c r="AAF12" s="19">
        <v>-3.2445777346111102</v>
      </c>
      <c r="AAG12" s="19">
        <v>0.492890512677778</v>
      </c>
      <c r="AAH12" s="19">
        <v>-2.8296933118888901</v>
      </c>
      <c r="AAI12" s="19">
        <v>0.39993862528055601</v>
      </c>
      <c r="AAJ12" s="19">
        <v>-1.3146869060555599</v>
      </c>
      <c r="AAK12" s="19">
        <v>-0.51632994830555601</v>
      </c>
      <c r="AAL12" s="19">
        <v>-0.74923006444444396</v>
      </c>
      <c r="AAM12" s="19">
        <v>0.468271002730556</v>
      </c>
      <c r="AAN12" s="19">
        <v>-3.2445777346111102</v>
      </c>
      <c r="AAO12" s="19">
        <v>7.4361772500000006E-2</v>
      </c>
      <c r="AAP12" s="19">
        <v>8.2559225933333397E-2</v>
      </c>
      <c r="AAQ12" s="19">
        <v>7.0395086233333307E-2</v>
      </c>
      <c r="AAR12" s="19">
        <v>8.3542496633333296E-2</v>
      </c>
      <c r="AAS12" s="19">
        <v>0.25293550326666697</v>
      </c>
      <c r="AAT12" s="19">
        <v>0.26262838910000003</v>
      </c>
      <c r="AAU12" s="19">
        <v>8.1644978333333298E-2</v>
      </c>
      <c r="AAV12" s="19">
        <v>0.2480259222</v>
      </c>
      <c r="AAW12" s="19">
        <v>0.16239280780000001</v>
      </c>
      <c r="AAX12" s="19">
        <v>6.0970000000000003E-2</v>
      </c>
      <c r="AAY12" s="19">
        <v>7.1893787633333303E-2</v>
      </c>
      <c r="AAZ12" s="19">
        <v>7.4656084733333294E-2</v>
      </c>
      <c r="ABA12" s="19">
        <v>39.44</v>
      </c>
      <c r="ABB12" s="19">
        <v>35.302333333333301</v>
      </c>
      <c r="ABC12" s="19">
        <v>40.22</v>
      </c>
      <c r="ABD12" s="19">
        <v>40.381999999999998</v>
      </c>
      <c r="ABE12" s="19">
        <v>38.435000000000002</v>
      </c>
      <c r="ABF12" s="19">
        <v>38.869999999999997</v>
      </c>
      <c r="ABG12" s="19">
        <v>38.810666666666599</v>
      </c>
      <c r="ABH12" s="19">
        <v>4.1987852333333298E-2</v>
      </c>
      <c r="ABI12" s="19">
        <v>-6.8060955333333296E-3</v>
      </c>
      <c r="ABJ12" s="19">
        <v>112.723333333333</v>
      </c>
      <c r="ABK12" s="19">
        <v>110.363333333333</v>
      </c>
      <c r="ABL12" s="19">
        <v>3103.99076666667</v>
      </c>
      <c r="ABM12" s="19">
        <v>3050.3746666666698</v>
      </c>
      <c r="ABN12" s="19">
        <v>178</v>
      </c>
      <c r="ABO12" s="19">
        <f t="shared" si="75"/>
        <v>65.276666666666998</v>
      </c>
      <c r="ABP12" s="19">
        <f t="shared" si="76"/>
        <v>67.636666666666997</v>
      </c>
      <c r="ABQ12" s="18">
        <v>68</v>
      </c>
      <c r="ABR12" s="19">
        <v>0.50406913764333305</v>
      </c>
      <c r="ABS12" s="19">
        <v>0.49504221289</v>
      </c>
      <c r="ABT12" s="19">
        <v>0.33043552256333297</v>
      </c>
      <c r="ABU12" s="19">
        <v>0.51632406704</v>
      </c>
      <c r="ABV12" s="19">
        <v>0.54995671391000001</v>
      </c>
      <c r="ABW12" s="19">
        <v>0.50062664907666699</v>
      </c>
      <c r="ABX12" s="19">
        <v>0.38598135585666699</v>
      </c>
      <c r="ABY12" s="19">
        <v>0.52072331616333301</v>
      </c>
      <c r="ABZ12" s="19">
        <v>0.208341633336667</v>
      </c>
      <c r="ACA12" s="19">
        <v>-2.4801731076666701E-2</v>
      </c>
      <c r="ACB12" s="19">
        <v>0.53675613350333296</v>
      </c>
      <c r="ACC12" s="19">
        <v>0.55720535181333297</v>
      </c>
      <c r="ACD12" s="19">
        <v>0.60484453321666698</v>
      </c>
      <c r="ACE12" s="19">
        <v>0.537511517016667</v>
      </c>
      <c r="ACF12" s="19">
        <v>4.5052014573333299E-2</v>
      </c>
      <c r="ACG12" s="19">
        <v>8.5905070080000007E-2</v>
      </c>
      <c r="ACH12" s="19">
        <v>2.0405634031400002</v>
      </c>
      <c r="ACI12" s="19">
        <v>2.0461489190800002</v>
      </c>
      <c r="ACJ12" s="19">
        <v>0.37815286074999999</v>
      </c>
      <c r="ACK12" s="19">
        <v>-7.0172563286666698E-2</v>
      </c>
      <c r="ACL12" s="19">
        <v>0.484251695243333</v>
      </c>
      <c r="ACM12" s="19">
        <v>-0.12641504949999999</v>
      </c>
      <c r="ACN12" s="19">
        <v>0.51268994182000005</v>
      </c>
      <c r="ACO12" s="19">
        <v>-0.141692052153333</v>
      </c>
      <c r="ACP12" s="19">
        <v>0.412595593206667</v>
      </c>
      <c r="ACQ12" s="19">
        <v>-8.2922480616666697E-2</v>
      </c>
      <c r="ACR12" s="19">
        <v>-0.55651592683333295</v>
      </c>
      <c r="ACS12" s="19">
        <v>-0.68300462046666699</v>
      </c>
      <c r="ACT12" s="19">
        <v>0.484251695243333</v>
      </c>
      <c r="ACU12" s="19">
        <v>-0.12641504949999999</v>
      </c>
      <c r="ACV12" s="17">
        <v>4.8</v>
      </c>
      <c r="ACW12" s="18">
        <v>1.02</v>
      </c>
      <c r="ACX12" s="17">
        <v>79.5</v>
      </c>
      <c r="ACY12" s="17">
        <v>26.8</v>
      </c>
      <c r="ACZ12" s="17">
        <v>4.5</v>
      </c>
      <c r="ADA12" s="17">
        <v>11.2</v>
      </c>
    </row>
    <row r="13" spans="1:781" x14ac:dyDescent="0.25">
      <c r="A13" s="19">
        <v>12</v>
      </c>
      <c r="B13" s="19">
        <v>3</v>
      </c>
      <c r="C13" s="19" t="s">
        <v>9</v>
      </c>
      <c r="D13" s="19">
        <v>70</v>
      </c>
      <c r="E13" s="19">
        <v>5</v>
      </c>
      <c r="F13" s="19">
        <v>1</v>
      </c>
      <c r="G13" s="23">
        <v>-9999</v>
      </c>
      <c r="H13" s="23">
        <v>-9999</v>
      </c>
      <c r="I13" s="23">
        <v>-9999</v>
      </c>
      <c r="J13" s="23">
        <v>-9999</v>
      </c>
      <c r="K13" s="23">
        <v>-9999</v>
      </c>
      <c r="L13" s="19">
        <v>0</v>
      </c>
      <c r="M13" s="19">
        <f t="shared" si="16"/>
        <v>0</v>
      </c>
      <c r="N13" s="19">
        <v>53.12</v>
      </c>
      <c r="O13" s="19">
        <v>26.72</v>
      </c>
      <c r="P13" s="19">
        <v>20.160000000000004</v>
      </c>
      <c r="Q13" s="19">
        <v>43.12</v>
      </c>
      <c r="R13" s="19">
        <v>24.72</v>
      </c>
      <c r="S13" s="19">
        <v>32.160000000000004</v>
      </c>
      <c r="T13" s="19">
        <f t="shared" si="17"/>
        <v>1.5952380952380951</v>
      </c>
      <c r="U13" s="19">
        <v>61.12</v>
      </c>
      <c r="V13" s="19">
        <v>20.72</v>
      </c>
      <c r="W13" s="19">
        <v>18.160000000000004</v>
      </c>
      <c r="X13" s="19">
        <v>57.11999999999999</v>
      </c>
      <c r="Y13" s="19">
        <v>18.72</v>
      </c>
      <c r="Z13" s="19">
        <v>24.160000000000004</v>
      </c>
      <c r="AA13" s="19" t="s">
        <v>51</v>
      </c>
      <c r="AB13" s="19">
        <v>9</v>
      </c>
      <c r="AC13" s="19">
        <v>7.2</v>
      </c>
      <c r="AD13" s="19">
        <v>1.4</v>
      </c>
      <c r="AE13" s="19" t="s">
        <v>40</v>
      </c>
      <c r="AF13" s="19">
        <v>2</v>
      </c>
      <c r="AG13" s="19">
        <v>1.2</v>
      </c>
      <c r="AH13" s="19">
        <v>2.1</v>
      </c>
      <c r="AI13" s="19">
        <v>4</v>
      </c>
      <c r="AJ13" s="19">
        <v>357</v>
      </c>
      <c r="AK13" s="19">
        <v>86</v>
      </c>
      <c r="AL13" s="19">
        <v>0.62</v>
      </c>
      <c r="AM13" s="19">
        <v>9.3000000000000007</v>
      </c>
      <c r="AN13" s="19">
        <v>5.2</v>
      </c>
      <c r="AO13" s="19">
        <v>1.08</v>
      </c>
      <c r="AP13" s="19">
        <v>5597</v>
      </c>
      <c r="AQ13" s="19">
        <v>231</v>
      </c>
      <c r="AR13" s="19">
        <v>674</v>
      </c>
      <c r="AS13" s="19">
        <v>33.799999999999997</v>
      </c>
      <c r="AT13" s="19">
        <v>0</v>
      </c>
      <c r="AU13" s="19">
        <v>3</v>
      </c>
      <c r="AV13" s="19">
        <v>82</v>
      </c>
      <c r="AW13" s="19">
        <v>6</v>
      </c>
      <c r="AX13" s="19">
        <v>9</v>
      </c>
      <c r="AY13" s="19">
        <v>66</v>
      </c>
      <c r="AZ13" s="19">
        <v>1.0926222935044105</v>
      </c>
      <c r="BA13" s="19">
        <v>0</v>
      </c>
      <c r="BB13" s="19">
        <v>1.234753049390122</v>
      </c>
      <c r="BC13" s="19">
        <v>2.0011061390718488</v>
      </c>
      <c r="BD13" s="19">
        <v>1.6641604010025062</v>
      </c>
      <c r="BE13" s="19">
        <v>2.2588492280196597</v>
      </c>
      <c r="BF13" s="19">
        <v>2.3940699188620655</v>
      </c>
      <c r="BG13" s="17">
        <f t="shared" si="18"/>
        <v>4.3704891740176421</v>
      </c>
      <c r="BH13" s="17">
        <f t="shared" si="19"/>
        <v>9.3095013715781292</v>
      </c>
      <c r="BI13" s="17">
        <f t="shared" si="20"/>
        <v>17.313925927865526</v>
      </c>
      <c r="BJ13" s="17">
        <f t="shared" si="21"/>
        <v>23.970567531875552</v>
      </c>
      <c r="BK13" s="17">
        <f t="shared" si="22"/>
        <v>33.005964443954191</v>
      </c>
      <c r="BL13" s="19">
        <f t="shared" si="0"/>
        <v>8.004424556287395</v>
      </c>
      <c r="BM13" s="19">
        <f t="shared" si="1"/>
        <v>6.6566416040100247</v>
      </c>
      <c r="BN13" s="19">
        <f t="shared" si="2"/>
        <v>9.0353969120786388</v>
      </c>
      <c r="BO13" s="19">
        <f t="shared" si="23"/>
        <v>23.696463072376059</v>
      </c>
      <c r="BP13" s="19">
        <v>0.55633520449077778</v>
      </c>
      <c r="BQ13" s="19">
        <v>0</v>
      </c>
      <c r="BR13" s="19">
        <v>0</v>
      </c>
      <c r="BS13" s="19">
        <v>0.18603248026547337</v>
      </c>
      <c r="BT13" s="19">
        <v>0.51127819548872178</v>
      </c>
      <c r="BU13" s="19">
        <v>6.4538549371990273E-2</v>
      </c>
      <c r="BV13" s="19">
        <v>0</v>
      </c>
      <c r="BW13" s="17">
        <f t="shared" si="24"/>
        <v>2.2253408179631111</v>
      </c>
      <c r="BX13" s="17">
        <f t="shared" si="25"/>
        <v>2.2253408179631111</v>
      </c>
      <c r="BY13" s="17">
        <f t="shared" si="26"/>
        <v>2.9694707390250046</v>
      </c>
      <c r="BZ13" s="17">
        <f t="shared" si="27"/>
        <v>5.2727377184678534</v>
      </c>
      <c r="CA13" s="19">
        <f t="shared" si="28"/>
        <v>0.74412992106189346</v>
      </c>
      <c r="CB13" s="19">
        <f t="shared" si="29"/>
        <v>2.0451127819548871</v>
      </c>
      <c r="CC13" s="19">
        <f t="shared" si="30"/>
        <v>0.25815419748796109</v>
      </c>
      <c r="CD13" s="19">
        <f t="shared" ref="CD13:CE13" si="86">SUM(CA13:CC13)</f>
        <v>3.0473969005047419</v>
      </c>
      <c r="CE13" s="19">
        <f t="shared" si="86"/>
        <v>5.3506638799475903</v>
      </c>
      <c r="CF13" s="19">
        <v>2.4023722169171231</v>
      </c>
      <c r="CG13" s="19">
        <v>0.79859367152184824</v>
      </c>
      <c r="CH13" s="19">
        <v>1.0689014904401064</v>
      </c>
      <c r="CI13" s="19">
        <v>0.67198234792638289</v>
      </c>
      <c r="CJ13" s="19">
        <v>0.54838227229672465</v>
      </c>
      <c r="CK13" s="19">
        <v>0.62764632627646333</v>
      </c>
      <c r="CL13" s="19">
        <v>0.82349987446648254</v>
      </c>
      <c r="CM13" s="17">
        <f t="shared" si="32"/>
        <v>12.803863553755885</v>
      </c>
      <c r="CN13" s="17">
        <f t="shared" si="33"/>
        <v>17.079469515516312</v>
      </c>
      <c r="CO13" s="17">
        <f t="shared" si="34"/>
        <v>19.767398907221843</v>
      </c>
      <c r="CP13" s="17">
        <f t="shared" si="35"/>
        <v>21.960927996408742</v>
      </c>
      <c r="CQ13" s="17">
        <f t="shared" si="36"/>
        <v>24.471513301514594</v>
      </c>
      <c r="CR13" s="19">
        <f t="shared" si="37"/>
        <v>2.6879293917055316</v>
      </c>
      <c r="CS13" s="19">
        <f t="shared" si="38"/>
        <v>2.1935290891868986</v>
      </c>
      <c r="CT13" s="19">
        <f t="shared" si="39"/>
        <v>2.5105853051058533</v>
      </c>
      <c r="CU13" s="19">
        <f t="shared" si="40"/>
        <v>7.3920437859982835</v>
      </c>
      <c r="CV13" s="25">
        <v>-9999</v>
      </c>
      <c r="CW13" s="23">
        <v>-9999</v>
      </c>
      <c r="CX13" s="25">
        <v>-9999</v>
      </c>
      <c r="CY13" s="23">
        <v>-9999</v>
      </c>
      <c r="CZ13" s="25">
        <v>-9999</v>
      </c>
      <c r="DA13" s="23">
        <v>-9999</v>
      </c>
      <c r="DB13" s="23">
        <v>-9999</v>
      </c>
      <c r="DC13" s="23">
        <v>-9999</v>
      </c>
      <c r="DD13" s="23">
        <v>-9999</v>
      </c>
      <c r="DE13" s="23">
        <v>-9999</v>
      </c>
      <c r="DF13" s="23">
        <v>-9999</v>
      </c>
      <c r="DG13" s="23">
        <v>-9999</v>
      </c>
      <c r="DH13" s="23">
        <v>-9999</v>
      </c>
      <c r="DI13" s="23">
        <v>-9999</v>
      </c>
      <c r="DJ13" s="23">
        <v>-9999</v>
      </c>
      <c r="DK13" s="23">
        <v>-9999</v>
      </c>
      <c r="DL13" s="23">
        <v>-9999</v>
      </c>
      <c r="DM13" s="23">
        <v>-9999</v>
      </c>
      <c r="DN13" s="23">
        <v>-9999</v>
      </c>
      <c r="DO13" s="23">
        <v>-9999</v>
      </c>
      <c r="DP13" s="23">
        <v>-9999</v>
      </c>
      <c r="DQ13" s="23">
        <v>-9999</v>
      </c>
      <c r="DR13" s="23">
        <v>-9999</v>
      </c>
      <c r="DS13" s="25">
        <v>-9999</v>
      </c>
      <c r="DT13" s="25">
        <v>-9999</v>
      </c>
      <c r="DU13" s="25">
        <v>-9999</v>
      </c>
      <c r="DV13" s="25">
        <v>-9999</v>
      </c>
      <c r="DW13" s="25">
        <v>-9999</v>
      </c>
      <c r="DX13" s="25">
        <v>-9999</v>
      </c>
      <c r="DY13" s="25">
        <v>-9999</v>
      </c>
      <c r="DZ13" s="25">
        <v>-9999</v>
      </c>
      <c r="EA13" s="25">
        <v>-9999</v>
      </c>
      <c r="EB13" s="23">
        <v>-9999</v>
      </c>
      <c r="EC13" s="23">
        <v>-9999</v>
      </c>
      <c r="ED13" s="23">
        <v>-9999</v>
      </c>
      <c r="EE13" s="23">
        <v>-9999</v>
      </c>
      <c r="EF13" s="23">
        <v>-9999</v>
      </c>
      <c r="EG13" s="23">
        <v>-9999</v>
      </c>
      <c r="EH13" s="23">
        <v>-9999</v>
      </c>
      <c r="EI13" s="23">
        <v>-9999</v>
      </c>
      <c r="EJ13" s="23">
        <v>-9999</v>
      </c>
      <c r="EK13" s="23">
        <v>-9999</v>
      </c>
      <c r="EL13" s="23">
        <v>-9999</v>
      </c>
      <c r="EM13" s="23">
        <v>-9999</v>
      </c>
      <c r="EN13" s="23">
        <v>-9999</v>
      </c>
      <c r="EO13" s="23">
        <v>-9999</v>
      </c>
      <c r="EP13" s="23">
        <v>-9999</v>
      </c>
      <c r="EQ13" s="23">
        <v>-9999</v>
      </c>
      <c r="ER13" s="23">
        <v>-9999</v>
      </c>
      <c r="ES13" s="23">
        <v>-9999</v>
      </c>
      <c r="ET13" s="23">
        <v>-9999</v>
      </c>
      <c r="EU13" s="23">
        <v>-9999</v>
      </c>
      <c r="EV13" s="23">
        <v>-9999</v>
      </c>
      <c r="EW13" s="23">
        <v>-9999</v>
      </c>
      <c r="EX13" s="23">
        <v>-9999</v>
      </c>
      <c r="EY13" s="23">
        <v>-9999</v>
      </c>
      <c r="EZ13" s="23">
        <v>-9999</v>
      </c>
      <c r="FA13" s="23">
        <v>-9999</v>
      </c>
      <c r="FB13" s="23">
        <v>-9999</v>
      </c>
      <c r="FC13" s="23">
        <v>-9999</v>
      </c>
      <c r="FD13" s="23">
        <v>-9999</v>
      </c>
      <c r="FE13" s="23">
        <v>-9999</v>
      </c>
      <c r="FF13" s="23">
        <v>-9999</v>
      </c>
      <c r="FG13" s="23">
        <v>-9999</v>
      </c>
      <c r="FH13" s="21">
        <v>230.5</v>
      </c>
      <c r="FI13" s="21">
        <v>67.5</v>
      </c>
      <c r="FJ13" s="18">
        <f t="shared" si="41"/>
        <v>163</v>
      </c>
      <c r="FK13" s="19">
        <v>14</v>
      </c>
      <c r="FL13" s="19">
        <v>256</v>
      </c>
      <c r="FM13" s="18">
        <v>31.5</v>
      </c>
      <c r="FN13" s="18">
        <f t="shared" si="42"/>
        <v>224.5</v>
      </c>
      <c r="FO13" s="19">
        <v>85</v>
      </c>
      <c r="FP13" s="19">
        <v>123.6</v>
      </c>
      <c r="FQ13" s="19">
        <v>31.5</v>
      </c>
      <c r="FR13" s="19">
        <f t="shared" si="43"/>
        <v>92.1</v>
      </c>
      <c r="FS13" s="19">
        <v>206.5</v>
      </c>
      <c r="FT13" s="19">
        <v>15.6</v>
      </c>
      <c r="FU13" s="19">
        <f t="shared" si="44"/>
        <v>190.9</v>
      </c>
      <c r="FV13" s="19">
        <v>82.15</v>
      </c>
      <c r="FW13" s="19">
        <v>105.22</v>
      </c>
      <c r="FX13" s="18">
        <f t="shared" si="45"/>
        <v>1031.5686274509803</v>
      </c>
      <c r="FY13" s="18">
        <f t="shared" si="46"/>
        <v>921.04341736694664</v>
      </c>
      <c r="FZ13" s="23">
        <f t="shared" si="4"/>
        <v>1598.0392156862745</v>
      </c>
      <c r="GA13" s="18">
        <f t="shared" si="5"/>
        <v>2200.9803921568628</v>
      </c>
      <c r="GB13" s="18">
        <f t="shared" si="6"/>
        <v>902.94117647058829</v>
      </c>
      <c r="GC13" s="18">
        <f t="shared" si="7"/>
        <v>1871.5686274509803</v>
      </c>
      <c r="GD13" s="18">
        <f t="shared" si="47"/>
        <v>6573.5294117647063</v>
      </c>
      <c r="GE13" s="18">
        <f t="shared" si="48"/>
        <v>805.39215686274508</v>
      </c>
      <c r="GF13" s="19">
        <v>1.17</v>
      </c>
      <c r="GG13" s="19">
        <f t="shared" si="8"/>
        <v>18.69705882352941</v>
      </c>
      <c r="GH13" s="19">
        <v>0.31</v>
      </c>
      <c r="GI13" s="19">
        <f t="shared" si="9"/>
        <v>6.8230392156862747</v>
      </c>
      <c r="GJ13" s="19">
        <v>0.55000000000000004</v>
      </c>
      <c r="GK13" s="19">
        <f t="shared" si="10"/>
        <v>4.9661764705882359</v>
      </c>
      <c r="GL13" s="19">
        <v>2.7</v>
      </c>
      <c r="GM13" s="19">
        <f t="shared" si="11"/>
        <v>21.745588235294118</v>
      </c>
      <c r="GN13" s="18">
        <f t="shared" si="49"/>
        <v>52.231862745098042</v>
      </c>
      <c r="GO13" s="18">
        <f t="shared" si="50"/>
        <v>46.635591736694678</v>
      </c>
      <c r="GP13" s="25">
        <v>-9999</v>
      </c>
      <c r="GQ13" s="25">
        <v>-9999</v>
      </c>
      <c r="GR13" s="25">
        <v>-9999</v>
      </c>
      <c r="GS13" s="25">
        <v>-9999</v>
      </c>
      <c r="GT13" s="19">
        <v>19.2</v>
      </c>
      <c r="GU13" s="18">
        <v>2.65</v>
      </c>
      <c r="GV13" s="18">
        <f t="shared" si="51"/>
        <v>2.1399999999999997</v>
      </c>
      <c r="GW13" s="19">
        <f t="shared" si="52"/>
        <v>1604.0359876279313</v>
      </c>
      <c r="GX13" s="19">
        <v>0.86</v>
      </c>
      <c r="GY13" s="19">
        <f t="shared" si="53"/>
        <v>0.40186915887850472</v>
      </c>
      <c r="GZ13" s="19">
        <f t="shared" si="54"/>
        <v>644.61259315888833</v>
      </c>
      <c r="HA13" s="19">
        <f t="shared" si="55"/>
        <v>721.96610433795502</v>
      </c>
      <c r="HB13" s="19">
        <v>1.02</v>
      </c>
      <c r="HC13" s="19">
        <f t="shared" si="12"/>
        <v>0.47663551401869164</v>
      </c>
      <c r="HD13" s="19">
        <f t="shared" si="13"/>
        <v>764.54051746751873</v>
      </c>
      <c r="HE13" s="19">
        <f t="shared" si="56"/>
        <v>856.28537956362106</v>
      </c>
      <c r="HF13" s="23">
        <v>-9999</v>
      </c>
      <c r="HG13" s="19">
        <v>1841.7125000000001</v>
      </c>
      <c r="HH13" s="19">
        <f t="shared" si="14"/>
        <v>740.12745327102812</v>
      </c>
      <c r="HI13" s="19">
        <v>2.2999999999999998</v>
      </c>
      <c r="HJ13" s="19">
        <v>3.54</v>
      </c>
      <c r="HK13" s="17">
        <f t="shared" si="15"/>
        <v>30.312502436552187</v>
      </c>
      <c r="HL13" s="23">
        <v>-9999</v>
      </c>
      <c r="HM13" s="23">
        <v>-9999</v>
      </c>
      <c r="HN13" s="19">
        <v>27.549059561128555</v>
      </c>
      <c r="HO13" s="19">
        <v>15.203699059561139</v>
      </c>
      <c r="HP13" s="19">
        <v>0.228055064955556</v>
      </c>
      <c r="HQ13" s="19">
        <v>0.198751360791667</v>
      </c>
      <c r="HR13" s="19">
        <v>0.17316314737777799</v>
      </c>
      <c r="HS13" s="19">
        <v>0.13384213275555601</v>
      </c>
      <c r="HT13" s="19">
        <v>3.8122443911111102E-2</v>
      </c>
      <c r="HU13" s="19">
        <v>0.28111102733333299</v>
      </c>
      <c r="HV13" s="19">
        <v>0.31895514824444499</v>
      </c>
      <c r="HW13" s="19">
        <v>8.5992509041666707E-2</v>
      </c>
      <c r="HX13" s="19">
        <v>0.59371617580000002</v>
      </c>
      <c r="HY13" s="19">
        <v>0.32758097997777802</v>
      </c>
      <c r="HZ13" s="19">
        <v>0.32876105768888902</v>
      </c>
      <c r="IA13" s="19">
        <v>0.28696819899999998</v>
      </c>
      <c r="IB13" s="19">
        <v>0.16658561591111101</v>
      </c>
      <c r="IC13" s="19">
        <v>8.7623269244444399E-2</v>
      </c>
      <c r="ID13" s="19">
        <v>1.36813602637778</v>
      </c>
      <c r="IE13" s="19">
        <v>0.285213805097561</v>
      </c>
      <c r="IF13" s="19">
        <v>0.25133867547368399</v>
      </c>
      <c r="IG13" s="19">
        <v>0.26213171281249997</v>
      </c>
      <c r="IH13" s="19">
        <v>0.22541470451707299</v>
      </c>
      <c r="II13" s="19">
        <v>3.56612714E-2</v>
      </c>
      <c r="IJ13" s="19">
        <v>0.32230710260096201</v>
      </c>
      <c r="IK13" s="19">
        <v>0.35357497829268297</v>
      </c>
      <c r="IL13" s="19">
        <v>8.0791598258373204E-2</v>
      </c>
      <c r="IM13" s="19">
        <v>0.80202608385853602</v>
      </c>
      <c r="IN13" s="19">
        <v>0.23076707138942301</v>
      </c>
      <c r="IO13" s="19">
        <v>0.21500350920192299</v>
      </c>
      <c r="IP13" s="19">
        <v>0.15087634356459301</v>
      </c>
      <c r="IQ13" s="19">
        <v>0.11453801308780499</v>
      </c>
      <c r="IR13" s="19">
        <v>8.5723315170731701E-2</v>
      </c>
      <c r="IS13" s="19">
        <v>0.36993246472115399</v>
      </c>
      <c r="IT13" s="19">
        <v>41.508703547169802</v>
      </c>
      <c r="IU13" s="19">
        <v>62.509201316037803</v>
      </c>
      <c r="IV13" s="19">
        <v>77</v>
      </c>
      <c r="IW13" s="19">
        <f t="shared" si="57"/>
        <v>14.490798683962197</v>
      </c>
      <c r="IX13" s="19">
        <v>0.22889212824999999</v>
      </c>
      <c r="IY13" s="19">
        <v>0.30954446064285701</v>
      </c>
      <c r="IZ13" s="19">
        <v>0.19565962096428599</v>
      </c>
      <c r="JA13" s="19">
        <v>0.28802113692857101</v>
      </c>
      <c r="JB13" s="19">
        <v>0.71751457725000001</v>
      </c>
      <c r="JC13" s="19">
        <v>0.47368075796428599</v>
      </c>
      <c r="JD13" s="19">
        <v>0.27128644317857098</v>
      </c>
      <c r="JE13" s="19">
        <v>0.62880102039285701</v>
      </c>
      <c r="JF13" s="19">
        <v>0.427667638357143</v>
      </c>
      <c r="JG13" s="19">
        <v>0.22856778424999999</v>
      </c>
      <c r="JH13" s="19">
        <v>0.326282798892857</v>
      </c>
      <c r="JI13" s="19">
        <v>0.220830903821429</v>
      </c>
      <c r="JJ13" s="19">
        <v>0.395888655807143</v>
      </c>
      <c r="JK13" s="19">
        <v>0.42520497606785701</v>
      </c>
      <c r="JL13" s="19">
        <v>0.223549917453571</v>
      </c>
      <c r="JM13" s="19">
        <v>0.24321493089285701</v>
      </c>
      <c r="JN13" s="19">
        <v>0.31594325777142901</v>
      </c>
      <c r="JO13" s="19">
        <v>0.39565849538214298</v>
      </c>
      <c r="JP13" s="19">
        <v>0.134915899364286</v>
      </c>
      <c r="JQ13" s="19">
        <v>0.20963136101785701</v>
      </c>
      <c r="JR13" s="19">
        <v>0.189649085239286</v>
      </c>
      <c r="JS13" s="19">
        <v>0.203604262575</v>
      </c>
      <c r="JT13" s="19">
        <v>0.47896666003928601</v>
      </c>
      <c r="JU13" s="19">
        <v>0.56983817487499999</v>
      </c>
      <c r="JV13" s="19">
        <v>0.46552188403214301</v>
      </c>
      <c r="JW13" s="19">
        <v>0.51454534131071406</v>
      </c>
      <c r="JX13" s="19">
        <v>0.102370808346429</v>
      </c>
      <c r="JY13" s="19">
        <v>0.19095440896785701</v>
      </c>
      <c r="JZ13" s="19">
        <v>1.32529077554286</v>
      </c>
      <c r="KA13" s="19">
        <v>1.4979598344892899</v>
      </c>
      <c r="KB13" s="19">
        <v>0.60981348153214299</v>
      </c>
      <c r="KC13" s="19">
        <v>0.518965647207143</v>
      </c>
      <c r="KD13" s="19">
        <v>0.67174171234642899</v>
      </c>
      <c r="KE13" s="19">
        <v>0.59941279117500001</v>
      </c>
      <c r="KF13" s="19">
        <v>0.56237549267857101</v>
      </c>
      <c r="KG13" s="19">
        <v>0.565313581946429</v>
      </c>
      <c r="KH13" s="19">
        <v>0.47967893403214301</v>
      </c>
      <c r="KI13" s="19">
        <v>0.47793095053571399</v>
      </c>
      <c r="KJ13" s="19">
        <v>-0.235087206142857</v>
      </c>
      <c r="KK13" s="19">
        <v>-0.34387301650000002</v>
      </c>
      <c r="KL13" s="19">
        <v>0.67174171234642899</v>
      </c>
      <c r="KM13" s="19">
        <v>0.59941279117500001</v>
      </c>
      <c r="KN13" s="19">
        <v>0.21520614294594601</v>
      </c>
      <c r="KO13" s="19">
        <v>0.24630722556756801</v>
      </c>
      <c r="KP13" s="19">
        <v>0.18509073748648699</v>
      </c>
      <c r="KQ13" s="19">
        <v>0.23694431383783801</v>
      </c>
      <c r="KR13" s="19">
        <v>0.55329535045945899</v>
      </c>
      <c r="KS13" s="19">
        <v>0.43104978662162202</v>
      </c>
      <c r="KT13" s="19">
        <v>0.24350743999999999</v>
      </c>
      <c r="KU13" s="19">
        <v>0.55366024708108097</v>
      </c>
      <c r="KV13" s="19">
        <v>0.43374839127026998</v>
      </c>
      <c r="KW13" s="19">
        <v>0.210254537351351</v>
      </c>
      <c r="KX13" s="19">
        <v>0.254825070486487</v>
      </c>
      <c r="KY13" s="19">
        <v>0.192677433486486</v>
      </c>
      <c r="KZ13" s="19">
        <v>38.731081081081101</v>
      </c>
      <c r="LA13" s="19">
        <v>36.654864864864898</v>
      </c>
      <c r="LB13" s="19">
        <v>12.173243243243199</v>
      </c>
      <c r="LC13" s="19">
        <v>41.08</v>
      </c>
      <c r="LD13" s="19">
        <v>37.880270270270302</v>
      </c>
      <c r="LE13" s="19">
        <v>39.82</v>
      </c>
      <c r="LF13" s="19">
        <v>39.818918918918897</v>
      </c>
      <c r="LG13" s="19">
        <v>3.5643228648648703E-2</v>
      </c>
      <c r="LH13" s="19">
        <v>-4.4437360432432398E-2</v>
      </c>
      <c r="LI13" s="19">
        <v>53.395405405405398</v>
      </c>
      <c r="LJ13" s="19">
        <v>1757.37362162162</v>
      </c>
      <c r="LK13" s="19">
        <v>83</v>
      </c>
      <c r="LL13" s="19">
        <f t="shared" si="58"/>
        <v>29.604594594594602</v>
      </c>
      <c r="LM13" s="23">
        <v>-9999</v>
      </c>
      <c r="LN13" s="19">
        <v>0.38785817807837802</v>
      </c>
      <c r="LO13" s="19">
        <v>0.39764133861621598</v>
      </c>
      <c r="LP13" s="19">
        <v>0.28095822981351298</v>
      </c>
      <c r="LQ13" s="19">
        <v>0.29040318797026998</v>
      </c>
      <c r="LR13" s="19">
        <v>0.36905483348108098</v>
      </c>
      <c r="LS13" s="19">
        <v>0.38213151794864902</v>
      </c>
      <c r="LT13" s="19">
        <v>0.26052928515405399</v>
      </c>
      <c r="LU13" s="19">
        <v>0.273037836648649</v>
      </c>
      <c r="LV13" s="19">
        <v>0.12065017292973</v>
      </c>
      <c r="LW13" s="19">
        <v>0.12217800325405399</v>
      </c>
      <c r="LX13" s="19">
        <v>0.48257267349999999</v>
      </c>
      <c r="LY13" s="19">
        <v>0.49654532017026998</v>
      </c>
      <c r="LZ13" s="19">
        <v>0.44834812380810801</v>
      </c>
      <c r="MA13" s="19">
        <v>0.43759117624864902</v>
      </c>
      <c r="MB13" s="19">
        <v>0.11636786535945901</v>
      </c>
      <c r="MC13" s="19">
        <v>0.12285166221891899</v>
      </c>
      <c r="MD13" s="19">
        <v>1.2848967517594601</v>
      </c>
      <c r="ME13" s="19">
        <v>1.34621478694595</v>
      </c>
      <c r="MF13" s="19">
        <v>0.32777555669459502</v>
      </c>
      <c r="MG13" s="19">
        <v>0.31468773074054102</v>
      </c>
      <c r="MH13" s="19">
        <v>0.39917014972432402</v>
      </c>
      <c r="MI13" s="19">
        <v>0.384265724013514</v>
      </c>
      <c r="MJ13" s="19">
        <v>0.38227720333243198</v>
      </c>
      <c r="MK13" s="19">
        <v>0.37023964562432399</v>
      </c>
      <c r="ML13" s="19">
        <v>0.30867868157297301</v>
      </c>
      <c r="MM13" s="19">
        <v>0.29834849174054101</v>
      </c>
      <c r="MN13" s="19">
        <v>-0.41136395256756803</v>
      </c>
      <c r="MO13" s="19">
        <v>-0.42725908397297302</v>
      </c>
      <c r="MP13" s="19">
        <v>0.39917014972432402</v>
      </c>
      <c r="MQ13" s="19">
        <v>0.384265724013514</v>
      </c>
      <c r="MR13" s="23">
        <v>-9999</v>
      </c>
      <c r="MS13" s="19">
        <v>0.158327676</v>
      </c>
      <c r="MT13" s="19">
        <v>0.17253903600000001</v>
      </c>
      <c r="MU13" s="19">
        <v>0.13154022600000001</v>
      </c>
      <c r="MV13" s="19">
        <v>0.17381743599999999</v>
      </c>
      <c r="MW13" s="19">
        <v>0.44259259299999998</v>
      </c>
      <c r="MX13" s="19">
        <v>0.28952991500000003</v>
      </c>
      <c r="MY13" s="19">
        <v>0.17761486600000001</v>
      </c>
      <c r="MZ13" s="19">
        <v>0.41955694900000001</v>
      </c>
      <c r="NA13" s="19">
        <v>0.31893382399999998</v>
      </c>
      <c r="NB13" s="19">
        <v>0.154520359</v>
      </c>
      <c r="NC13" s="19">
        <v>0.17814513400000001</v>
      </c>
      <c r="ND13" s="19">
        <v>0.14627749600000001</v>
      </c>
      <c r="NE13" s="19">
        <v>33.51</v>
      </c>
      <c r="NF13" s="19">
        <v>34.839722219999999</v>
      </c>
      <c r="NG13" s="19">
        <v>12.964722220000001</v>
      </c>
      <c r="NH13" s="19">
        <v>36.981111110000001</v>
      </c>
      <c r="NI13" s="19">
        <v>34.06027778</v>
      </c>
      <c r="NJ13" s="19">
        <v>35.895000000000003</v>
      </c>
      <c r="NK13" s="19">
        <v>35.93444444</v>
      </c>
      <c r="NL13" s="19">
        <v>3.1019793E-2</v>
      </c>
      <c r="NM13" s="19">
        <v>-4.2253534000000002E-2</v>
      </c>
      <c r="NN13" s="19">
        <v>64.933333329999996</v>
      </c>
      <c r="NO13" s="19">
        <v>2019.2577779999999</v>
      </c>
      <c r="NP13" s="19">
        <v>99.9</v>
      </c>
      <c r="NQ13" s="19">
        <f t="shared" si="59"/>
        <v>34.966666670000009</v>
      </c>
      <c r="NR13" s="23">
        <v>-9999</v>
      </c>
      <c r="NS13" s="19">
        <v>0.40326706499999998</v>
      </c>
      <c r="NT13" s="19">
        <v>0.434074601</v>
      </c>
      <c r="NU13" s="19">
        <v>0.28421940200000001</v>
      </c>
      <c r="NV13" s="19">
        <v>0.24848299900000001</v>
      </c>
      <c r="NW13" s="19">
        <v>0.402563954</v>
      </c>
      <c r="NX13" s="19">
        <v>0.43720925100000002</v>
      </c>
      <c r="NY13" s="19">
        <v>0.28340916199999999</v>
      </c>
      <c r="NZ13" s="19">
        <v>0.252367964</v>
      </c>
      <c r="OA13" s="19">
        <v>0.13514263800000001</v>
      </c>
      <c r="OB13" s="19">
        <v>0.20826087400000001</v>
      </c>
      <c r="OC13" s="19">
        <v>0.48138414899999998</v>
      </c>
      <c r="OD13" s="19">
        <v>0.53998652700000005</v>
      </c>
      <c r="OE13" s="19">
        <v>0.45998047800000003</v>
      </c>
      <c r="OF13" s="19">
        <v>0.47116970800000002</v>
      </c>
      <c r="OG13" s="19">
        <v>9.6693293E-2</v>
      </c>
      <c r="OH13" s="19">
        <v>0.138382071</v>
      </c>
      <c r="OI13" s="19">
        <v>1.3705153400000001</v>
      </c>
      <c r="OJ13" s="19">
        <v>1.5544119030000001</v>
      </c>
      <c r="OK13" s="19">
        <v>0.33660884600000002</v>
      </c>
      <c r="OL13" s="19">
        <v>0.477751494</v>
      </c>
      <c r="OM13" s="19">
        <v>0.414748952</v>
      </c>
      <c r="ON13" s="19">
        <v>0.56444920399999998</v>
      </c>
      <c r="OO13" s="19">
        <v>0.41246448699999999</v>
      </c>
      <c r="OP13" s="19">
        <v>0.564411459</v>
      </c>
      <c r="OQ13" s="19">
        <v>0.33390690299999998</v>
      </c>
      <c r="OR13" s="19">
        <v>0.47757936099999998</v>
      </c>
      <c r="OS13" s="19">
        <v>-0.43978062299999998</v>
      </c>
      <c r="OT13" s="19">
        <v>-0.39974030900000002</v>
      </c>
      <c r="OU13" s="19">
        <v>0.414748952</v>
      </c>
      <c r="OV13" s="19">
        <v>0.56444920399999998</v>
      </c>
      <c r="OW13" s="19">
        <v>0.127914024023256</v>
      </c>
      <c r="OX13" s="19">
        <v>0.120899570744186</v>
      </c>
      <c r="OY13" s="19">
        <v>0.102522704395349</v>
      </c>
      <c r="OZ13" s="19">
        <v>0.12762939981395299</v>
      </c>
      <c r="PA13" s="19">
        <v>0.29924690944186</v>
      </c>
      <c r="PB13" s="19">
        <v>0.219338791069767</v>
      </c>
      <c r="PC13" s="19">
        <v>0.13430815116279099</v>
      </c>
      <c r="PD13" s="19">
        <v>0.373890063465116</v>
      </c>
      <c r="PE13" s="19">
        <v>0.28295300379069799</v>
      </c>
      <c r="PF13" s="19">
        <v>0.11619381427907</v>
      </c>
      <c r="PG13" s="19">
        <v>0.121502683348837</v>
      </c>
      <c r="PH13" s="19">
        <v>0.11007673711627899</v>
      </c>
      <c r="PI13" s="19">
        <v>34.04</v>
      </c>
      <c r="PJ13" s="19">
        <v>30.877674418604698</v>
      </c>
      <c r="PK13" s="19">
        <v>16.104418604651201</v>
      </c>
      <c r="PL13" s="19">
        <v>35.618139534883703</v>
      </c>
      <c r="PM13" s="19">
        <v>30.556046511627901</v>
      </c>
      <c r="PN13" s="19">
        <v>33.422325581395398</v>
      </c>
      <c r="PO13" s="19">
        <v>33.661627906976697</v>
      </c>
      <c r="PP13" s="19">
        <v>6.1703683581395399E-2</v>
      </c>
      <c r="PQ13" s="19">
        <v>-7.0507231162790701E-2</v>
      </c>
      <c r="PR13" s="19">
        <v>73.314651162790696</v>
      </c>
      <c r="PS13" s="19">
        <v>73.270232558139597</v>
      </c>
      <c r="PT13" s="19">
        <v>2209.5495581395298</v>
      </c>
      <c r="PU13" s="19">
        <v>2208.5639767441899</v>
      </c>
      <c r="PV13" s="19">
        <v>120.7</v>
      </c>
      <c r="PW13" s="19">
        <f t="shared" si="60"/>
        <v>47.385348837209307</v>
      </c>
      <c r="PX13" s="19">
        <f t="shared" si="61"/>
        <v>47.429767441860406</v>
      </c>
      <c r="PY13" s="19">
        <f t="shared" si="62"/>
        <v>47.407558139534856</v>
      </c>
      <c r="PZ13" s="23">
        <v>-9999</v>
      </c>
      <c r="QA13" s="19">
        <v>0.470001043834884</v>
      </c>
      <c r="QB13" s="19">
        <v>0.39512728662325602</v>
      </c>
      <c r="QC13" s="19">
        <v>0.35554397464883702</v>
      </c>
      <c r="QD13" s="19">
        <v>0.26222119835348801</v>
      </c>
      <c r="QE13" s="19">
        <v>0.50853808373255804</v>
      </c>
      <c r="QF13" s="19">
        <v>0.41850814646511603</v>
      </c>
      <c r="QG13" s="19">
        <f t="shared" si="63"/>
        <v>0.46352311509883704</v>
      </c>
      <c r="QH13" s="19">
        <v>0.39897918317209302</v>
      </c>
      <c r="QI13" s="19">
        <v>0.287718716881395</v>
      </c>
      <c r="QJ13" s="19">
        <v>0.137853174025581</v>
      </c>
      <c r="QK13" s="19">
        <v>0.14961209262558101</v>
      </c>
      <c r="QL13" s="19">
        <v>0.54390728142790701</v>
      </c>
      <c r="QM13" s="19">
        <v>0.48328004008139502</v>
      </c>
      <c r="QN13" s="19">
        <v>0.524474522930233</v>
      </c>
      <c r="QO13" s="19">
        <v>0.39441565839534898</v>
      </c>
      <c r="QP13" s="19">
        <v>9.9148964388372104E-2</v>
      </c>
      <c r="QQ13" s="19">
        <v>0.108966514374419</v>
      </c>
      <c r="QR13" s="19">
        <v>1.7902717418488401</v>
      </c>
      <c r="QS13" s="19">
        <v>1.3565571591790699</v>
      </c>
      <c r="QT13" s="19">
        <v>0.27150226435348801</v>
      </c>
      <c r="QU13" s="19">
        <v>0.34449483625813998</v>
      </c>
      <c r="QV13" s="19">
        <v>0.35916502761395303</v>
      </c>
      <c r="QW13" s="19">
        <v>0.418297081969767</v>
      </c>
      <c r="QX13" s="19">
        <v>0.37824587355116301</v>
      </c>
      <c r="QY13" s="19">
        <v>0.43285473519302298</v>
      </c>
      <c r="QZ13" s="19">
        <v>0.29317534237209297</v>
      </c>
      <c r="RA13" s="19">
        <v>0.36089032455814002</v>
      </c>
      <c r="RB13" s="19">
        <v>-0.56925342432558101</v>
      </c>
      <c r="RC13" s="19">
        <v>-0.44354878723255797</v>
      </c>
      <c r="RD13" s="19">
        <v>0.35916502761395303</v>
      </c>
      <c r="RE13" s="19">
        <v>0.418297081969767</v>
      </c>
      <c r="RF13" s="19">
        <v>0.10202551225641</v>
      </c>
      <c r="RG13" s="19">
        <v>9.9386169384615405E-2</v>
      </c>
      <c r="RH13" s="19">
        <v>8.2069302820512793E-2</v>
      </c>
      <c r="RI13" s="19">
        <v>9.9617183128205194E-2</v>
      </c>
      <c r="RJ13" s="19">
        <v>0.30066844217948702</v>
      </c>
      <c r="RK13" s="19">
        <v>0.200083897025641</v>
      </c>
      <c r="RL13" s="19">
        <v>0.103703420487179</v>
      </c>
      <c r="RM13" s="19">
        <v>0.301961077461538</v>
      </c>
      <c r="RN13" s="19">
        <v>0.22457396041025601</v>
      </c>
      <c r="RO13" s="19">
        <v>8.8882783846153807E-2</v>
      </c>
      <c r="RP13" s="19">
        <v>9.1973811205128195E-2</v>
      </c>
      <c r="RQ13" s="19">
        <v>8.2899982051282101E-2</v>
      </c>
      <c r="RR13" s="19">
        <v>41.48</v>
      </c>
      <c r="RS13" s="19">
        <v>37.352564102564102</v>
      </c>
      <c r="RT13" s="19">
        <v>19.5346153846154</v>
      </c>
      <c r="RU13" s="19">
        <v>33.724102564102601</v>
      </c>
      <c r="RV13" s="19">
        <v>32.326153846153801</v>
      </c>
      <c r="RW13" s="19">
        <v>38.473846153846203</v>
      </c>
      <c r="RX13" s="19">
        <v>38.5602564102564</v>
      </c>
      <c r="RY13" s="19">
        <v>-0.121085535128205</v>
      </c>
      <c r="RZ13" s="19">
        <v>-0.143989846666667</v>
      </c>
      <c r="SA13" s="19">
        <v>83.152564102564099</v>
      </c>
      <c r="SB13" s="19">
        <v>83.394615384615406</v>
      </c>
      <c r="SC13" s="19">
        <v>2432.9158205128201</v>
      </c>
      <c r="SD13" s="19">
        <v>2438.3113589743598</v>
      </c>
      <c r="SE13" s="19">
        <v>142</v>
      </c>
      <c r="SF13" s="19">
        <f t="shared" si="64"/>
        <v>58.847435897435901</v>
      </c>
      <c r="SG13" s="19">
        <f t="shared" si="65"/>
        <v>58.605384615384594</v>
      </c>
      <c r="SH13" s="23">
        <v>-9999</v>
      </c>
      <c r="SI13" s="19">
        <v>0.48768172176923102</v>
      </c>
      <c r="SJ13" s="19">
        <v>0.497490673128205</v>
      </c>
      <c r="SK13" s="19">
        <v>0.367752053846154</v>
      </c>
      <c r="SL13" s="19">
        <v>0.333318850410256</v>
      </c>
      <c r="SM13" s="19">
        <v>0.53232802123076906</v>
      </c>
      <c r="SN13" s="19">
        <v>0.498513315692308</v>
      </c>
      <c r="SO13" s="19">
        <v>0.41878943035897398</v>
      </c>
      <c r="SP13" s="19">
        <v>0.33519961012820498</v>
      </c>
      <c r="SQ13" s="19">
        <v>0.14643585512820501</v>
      </c>
      <c r="SR13" s="19">
        <v>0.197185517410256</v>
      </c>
      <c r="SS13" s="19">
        <v>0.568392544666666</v>
      </c>
      <c r="ST13" s="19">
        <v>0.56657309723076898</v>
      </c>
      <c r="SU13" s="19">
        <v>0.54447466889743601</v>
      </c>
      <c r="SV13" s="19">
        <v>0.48823955053846102</v>
      </c>
      <c r="SW13" s="19">
        <v>0.111693121820513</v>
      </c>
      <c r="SX13" s="19">
        <v>9.6475585076923095E-2</v>
      </c>
      <c r="SY13" s="19">
        <v>1.9163765505897401</v>
      </c>
      <c r="SZ13" s="19">
        <v>2.03145653964103</v>
      </c>
      <c r="TA13" s="19">
        <v>0.27496238341025597</v>
      </c>
      <c r="TB13" s="19">
        <v>0.388379197153846</v>
      </c>
      <c r="TC13" s="19">
        <v>0.366925212666667</v>
      </c>
      <c r="TD13" s="19">
        <v>0.480964739615385</v>
      </c>
      <c r="TE13" s="19">
        <v>0.38865799266666701</v>
      </c>
      <c r="TF13" s="19">
        <v>0.482380839538462</v>
      </c>
      <c r="TG13" s="19">
        <v>0.29987331556410302</v>
      </c>
      <c r="TH13" s="19">
        <v>0.39035663917948699</v>
      </c>
      <c r="TI13" s="19">
        <v>-0.58967910266666701</v>
      </c>
      <c r="TJ13" s="19">
        <v>-0.499527290820513</v>
      </c>
      <c r="TK13" s="19">
        <v>0.366925212666667</v>
      </c>
      <c r="TL13" s="19">
        <v>0.480964739615385</v>
      </c>
      <c r="TM13" s="19">
        <v>8.6237309624999994E-2</v>
      </c>
      <c r="TN13" s="19">
        <v>8.4353741562500001E-2</v>
      </c>
      <c r="TO13" s="19">
        <v>7.4770408187499998E-2</v>
      </c>
      <c r="TP13" s="19">
        <v>9.3783500833333297E-2</v>
      </c>
      <c r="TQ13" s="19">
        <v>0.22882801781250001</v>
      </c>
      <c r="TR13" s="19">
        <v>0.16088618097916699</v>
      </c>
      <c r="TS13" s="19">
        <v>9.0406259083333301E-2</v>
      </c>
      <c r="TT13" s="19">
        <v>0.25691306481249998</v>
      </c>
      <c r="TU13" s="19">
        <v>0.17864365402083299</v>
      </c>
      <c r="TV13" s="19">
        <v>6.8529136916666705E-2</v>
      </c>
      <c r="TW13" s="19">
        <v>7.9198264229166704E-2</v>
      </c>
      <c r="TX13" s="19">
        <v>6.9104125187500004E-2</v>
      </c>
      <c r="TY13" s="19">
        <v>38.4108333333334</v>
      </c>
      <c r="TZ13" s="19">
        <v>37.548333333333296</v>
      </c>
      <c r="UA13" s="19">
        <v>24.913125000000001</v>
      </c>
      <c r="UB13" s="19">
        <v>34.4745833333333</v>
      </c>
      <c r="UC13" s="19">
        <v>32.985833333333296</v>
      </c>
      <c r="UD13" s="19">
        <v>39.110416666666602</v>
      </c>
      <c r="UE13" s="19">
        <v>39.06</v>
      </c>
      <c r="UF13" s="19">
        <v>-0.11830658166666699</v>
      </c>
      <c r="UG13" s="19">
        <v>-0.140465251875</v>
      </c>
      <c r="UH13" s="24">
        <v>94.379166666666663</v>
      </c>
      <c r="UI13" s="24">
        <v>94.972916666666677</v>
      </c>
      <c r="UJ13" s="24">
        <v>2687.9665833333338</v>
      </c>
      <c r="UK13" s="24">
        <v>2701.2060833333321</v>
      </c>
      <c r="UL13" s="19">
        <v>158</v>
      </c>
      <c r="UM13" s="19">
        <f t="shared" si="66"/>
        <v>63.620833333333337</v>
      </c>
      <c r="UN13" s="19">
        <f t="shared" si="67"/>
        <v>63.027083333333323</v>
      </c>
      <c r="UO13" s="19">
        <f t="shared" si="68"/>
        <v>63.32395833333333</v>
      </c>
      <c r="UP13" s="23">
        <v>-9999</v>
      </c>
      <c r="UQ13" s="19">
        <v>0.47806684826250001</v>
      </c>
      <c r="UR13" s="19">
        <v>0.40893966720208302</v>
      </c>
      <c r="US13" s="19">
        <v>0.32761777728333302</v>
      </c>
      <c r="UT13" s="19">
        <v>0.25855759342916701</v>
      </c>
      <c r="UU13" s="19">
        <v>0.52773083395208298</v>
      </c>
      <c r="UV13" s="19">
        <v>0.45180190386875002</v>
      </c>
      <c r="UW13" s="19">
        <f t="shared" si="69"/>
        <v>0.48976636891041647</v>
      </c>
      <c r="UX13" s="19">
        <v>0.38570552416249998</v>
      </c>
      <c r="UY13" s="19">
        <v>0.307713497704167</v>
      </c>
      <c r="UZ13" s="19">
        <v>0.178719860547917</v>
      </c>
      <c r="VA13" s="19">
        <v>0.16874826842708299</v>
      </c>
      <c r="VB13" s="19">
        <v>0.57495509155208302</v>
      </c>
      <c r="VC13" s="19">
        <v>0.498994613922917</v>
      </c>
      <c r="VD13" s="19">
        <v>0.57766530561458296</v>
      </c>
      <c r="VE13" s="19">
        <v>0.44301300462083298</v>
      </c>
      <c r="VF13" s="19">
        <v>0.13406876605833301</v>
      </c>
      <c r="VG13" s="19">
        <v>0.113060696141667</v>
      </c>
      <c r="VH13" s="19">
        <v>1.8463252479000001</v>
      </c>
      <c r="VI13" s="19">
        <v>1.4517610504375</v>
      </c>
      <c r="VJ13" s="19">
        <v>0.33770022083541701</v>
      </c>
      <c r="VK13" s="19">
        <v>0.350237243914583</v>
      </c>
      <c r="VL13" s="19">
        <v>0.43684215076874999</v>
      </c>
      <c r="VM13" s="19">
        <v>0.42081188804166703</v>
      </c>
      <c r="VN13" s="19">
        <v>0.46652713610208302</v>
      </c>
      <c r="VO13" s="19">
        <v>0.44860809100624999</v>
      </c>
      <c r="VP13" s="19">
        <v>0.372737544341667</v>
      </c>
      <c r="VQ13" s="19">
        <v>0.38421432152500001</v>
      </c>
      <c r="VR13" s="19">
        <v>-0.55609178885416699</v>
      </c>
      <c r="VS13" s="19">
        <v>-0.46441350652083302</v>
      </c>
      <c r="VT13" s="19">
        <v>0.43684215076874999</v>
      </c>
      <c r="VU13" s="19">
        <v>0.42081188804166703</v>
      </c>
      <c r="VV13" s="19">
        <v>0.503</v>
      </c>
      <c r="VW13" s="19">
        <v>0.41666666666666702</v>
      </c>
      <c r="VX13" s="19">
        <v>0.47360000000000002</v>
      </c>
      <c r="VY13" s="19">
        <v>0.15643333333333301</v>
      </c>
      <c r="VZ13" s="19">
        <f t="shared" si="70"/>
        <v>0.82836315440689268</v>
      </c>
      <c r="WA13" s="19">
        <v>8.3548395195121999E-2</v>
      </c>
      <c r="WB13" s="19">
        <v>7.9830090439024406E-2</v>
      </c>
      <c r="WC13" s="19">
        <v>7.5080510317073204E-2</v>
      </c>
      <c r="WD13" s="19">
        <v>8.3901464365853606E-2</v>
      </c>
      <c r="WE13" s="19">
        <v>0.20779427351219501</v>
      </c>
      <c r="WF13" s="19">
        <v>0.15483702541463401</v>
      </c>
      <c r="WG13" s="19">
        <v>8.9173941609756099E-2</v>
      </c>
      <c r="WH13" s="19">
        <v>0.24200463221951199</v>
      </c>
      <c r="WI13" s="19">
        <v>0.17662412846341499</v>
      </c>
      <c r="WJ13" s="19">
        <v>6.5064417853658504E-2</v>
      </c>
      <c r="WK13" s="19">
        <v>7.2031707317073201E-2</v>
      </c>
      <c r="WL13" s="19">
        <v>6.8369126439024402E-2</v>
      </c>
      <c r="WM13" s="19">
        <v>40.82</v>
      </c>
      <c r="WN13" s="19">
        <v>37.006585365853702</v>
      </c>
      <c r="WO13" s="19">
        <v>21.140243902439</v>
      </c>
      <c r="WP13" s="19">
        <v>37.771707317073201</v>
      </c>
      <c r="WQ13" s="19">
        <v>34.736341463414597</v>
      </c>
      <c r="WR13" s="19">
        <v>41.260487804877997</v>
      </c>
      <c r="WS13" s="19">
        <v>41.5407317073171</v>
      </c>
      <c r="WT13" s="19">
        <v>-8.9726268292683001E-2</v>
      </c>
      <c r="WU13" s="19">
        <v>-0.15764865634146299</v>
      </c>
      <c r="WV13" s="19">
        <v>97.207317073170699</v>
      </c>
      <c r="WW13" s="19">
        <v>94.097560975609795</v>
      </c>
      <c r="WX13" s="19">
        <v>2751.9190243902399</v>
      </c>
      <c r="WY13" s="19">
        <v>2681.2228536585399</v>
      </c>
      <c r="WZ13" s="19">
        <v>164.3</v>
      </c>
      <c r="XA13" s="19">
        <f t="shared" si="71"/>
        <v>67.092682926829312</v>
      </c>
      <c r="XB13" s="19">
        <f t="shared" si="72"/>
        <v>70.202439024390216</v>
      </c>
      <c r="XC13" s="23">
        <v>-9999</v>
      </c>
      <c r="XD13" s="19">
        <v>0.46053260808292701</v>
      </c>
      <c r="XE13" s="19">
        <v>0.411195599278049</v>
      </c>
      <c r="XF13" s="19">
        <v>0.32843381602926802</v>
      </c>
      <c r="XG13" s="19">
        <v>0.29158170988780502</v>
      </c>
      <c r="XH13" s="19">
        <v>0.54073973295853694</v>
      </c>
      <c r="XI13" s="19">
        <v>0.43150532805853697</v>
      </c>
      <c r="XJ13" s="19">
        <v>0.42046784563170703</v>
      </c>
      <c r="XK13" s="19">
        <v>0.31463471237804902</v>
      </c>
      <c r="XL13" s="19">
        <v>0.15577436193170699</v>
      </c>
      <c r="XM13" s="19">
        <v>0.137208752541463</v>
      </c>
      <c r="XN13" s="19">
        <v>0.55891378111463397</v>
      </c>
      <c r="XO13" s="19">
        <v>0.455662232660976</v>
      </c>
      <c r="XP13" s="19">
        <v>0.57559511075853698</v>
      </c>
      <c r="XQ13" s="19">
        <v>0.41308869787560998</v>
      </c>
      <c r="XR13" s="19">
        <v>0.132869310860976</v>
      </c>
      <c r="XS13" s="19">
        <v>5.5551780480487797E-2</v>
      </c>
      <c r="XT13" s="19">
        <v>1.71727304393659</v>
      </c>
      <c r="XU13" s="19">
        <v>1.4859620849073201</v>
      </c>
      <c r="XV13" s="19">
        <v>0.28708912791707297</v>
      </c>
      <c r="XW13" s="19">
        <v>0.26795332464390198</v>
      </c>
      <c r="XX13" s="19">
        <v>0.38157282773902501</v>
      </c>
      <c r="XY13" s="19">
        <v>0.31596499699756098</v>
      </c>
      <c r="XZ13" s="19">
        <v>0.42451027284878001</v>
      </c>
      <c r="YA13" s="19">
        <v>0.33068045015122</v>
      </c>
      <c r="YB13" s="19">
        <v>0.33681754668536601</v>
      </c>
      <c r="YC13" s="19">
        <v>0.28466296576585398</v>
      </c>
      <c r="YD13" s="19">
        <v>-0.59156617253658506</v>
      </c>
      <c r="YE13" s="19">
        <v>-0.472235398073171</v>
      </c>
      <c r="YF13" s="19">
        <v>0.38157282773902501</v>
      </c>
      <c r="YG13" s="19">
        <v>0.31596499699756098</v>
      </c>
      <c r="YH13" s="19">
        <v>7.7344992000000001E-2</v>
      </c>
      <c r="YI13" s="19">
        <v>7.97032325588235E-2</v>
      </c>
      <c r="YJ13" s="19">
        <v>6.3448742794117594E-2</v>
      </c>
      <c r="YK13" s="19">
        <v>7.8786475264705905E-2</v>
      </c>
      <c r="YL13" s="19">
        <v>0.20375586855882399</v>
      </c>
      <c r="YM13" s="19">
        <v>0.32714285700000001</v>
      </c>
      <c r="YN13" s="19">
        <v>8.2963756323529494E-2</v>
      </c>
      <c r="YO13" s="19">
        <v>0.23300998252941199</v>
      </c>
      <c r="YP13" s="19">
        <v>0.156412377441176</v>
      </c>
      <c r="YQ13" s="19">
        <v>6.1975852029411797E-2</v>
      </c>
      <c r="YR13" s="19">
        <v>7.3511729470588205E-2</v>
      </c>
      <c r="YS13" s="19">
        <v>6.7944117647058794E-2</v>
      </c>
      <c r="YT13" s="19">
        <v>40.630000000000003</v>
      </c>
      <c r="YU13" s="19">
        <v>39.9479411764706</v>
      </c>
      <c r="YV13" s="19">
        <v>14.5688235294118</v>
      </c>
      <c r="YW13" s="19">
        <v>42.386176470588197</v>
      </c>
      <c r="YX13" s="19">
        <v>39.696764705882401</v>
      </c>
      <c r="YY13" s="19">
        <v>43.501176470588199</v>
      </c>
      <c r="YZ13" s="19">
        <v>43.270588235294099</v>
      </c>
      <c r="ZA13" s="19">
        <v>-2.8088255176470601E-2</v>
      </c>
      <c r="ZB13" s="19">
        <v>-8.3428095794117696E-2</v>
      </c>
      <c r="ZC13" s="19">
        <v>103.241176470588</v>
      </c>
      <c r="ZD13" s="19">
        <v>101.308823529412</v>
      </c>
      <c r="ZE13" s="19">
        <v>2889.07561764706</v>
      </c>
      <c r="ZF13" s="19">
        <v>2845.0976764705902</v>
      </c>
      <c r="ZG13" s="19">
        <v>172</v>
      </c>
      <c r="ZH13" s="19">
        <f t="shared" si="73"/>
        <v>68.758823529411998</v>
      </c>
      <c r="ZI13" s="19">
        <f t="shared" si="74"/>
        <v>70.691176470588005</v>
      </c>
      <c r="ZJ13" s="23">
        <v>-9999</v>
      </c>
      <c r="ZK13" s="19">
        <v>0.47385403635294099</v>
      </c>
      <c r="ZL13" s="19">
        <v>0.43046241147352898</v>
      </c>
      <c r="ZM13" s="19">
        <v>0.30639480354411802</v>
      </c>
      <c r="ZN13" s="19">
        <v>0.612001720941176</v>
      </c>
      <c r="ZO13" s="19">
        <v>0.51970319664411802</v>
      </c>
      <c r="ZP13" s="19">
        <v>0.42550312246764699</v>
      </c>
      <c r="ZQ13" s="19">
        <v>0.36037832416176502</v>
      </c>
      <c r="ZR13" s="19">
        <v>0.60862488431470596</v>
      </c>
      <c r="ZS13" s="19">
        <v>0.19613832819999999</v>
      </c>
      <c r="ZT13" s="19">
        <v>-0.23998902452941201</v>
      </c>
      <c r="ZU13" s="19">
        <v>0.54784696582058801</v>
      </c>
      <c r="ZV13" s="19">
        <v>0.51462532466176503</v>
      </c>
      <c r="ZW13" s="19">
        <v>0.57890290645882403</v>
      </c>
      <c r="ZX13" s="19">
        <v>0.437483646279412</v>
      </c>
      <c r="ZY13" s="19">
        <v>0.100127131064706</v>
      </c>
      <c r="ZZ13" s="19">
        <v>0.10961702895</v>
      </c>
      <c r="AAA13" s="19">
        <v>1.8126454616088199</v>
      </c>
      <c r="AAB13" s="19">
        <v>1.58930704271471</v>
      </c>
      <c r="AAC13" s="19">
        <v>0.37656550256764698</v>
      </c>
      <c r="AAD13" s="19">
        <v>-0.678892992823529</v>
      </c>
      <c r="AAE13" s="19">
        <v>0.47744881087941199</v>
      </c>
      <c r="AAF13" s="19">
        <v>-1.35062452347059</v>
      </c>
      <c r="AAG13" s="19">
        <v>0.50764163870588197</v>
      </c>
      <c r="AAH13" s="19">
        <v>-1.2884585740000001</v>
      </c>
      <c r="AAI13" s="19">
        <v>0.412622772544118</v>
      </c>
      <c r="AAJ13" s="19">
        <v>-0.64345400873529401</v>
      </c>
      <c r="AAK13" s="19">
        <v>-0.52931011535294104</v>
      </c>
      <c r="AAL13" s="19">
        <v>-0.75636566452941201</v>
      </c>
      <c r="AAM13" s="19">
        <v>0.47744881087941199</v>
      </c>
      <c r="AAN13" s="19">
        <v>-1.35062452347059</v>
      </c>
      <c r="AAO13" s="19">
        <v>7.5198412647058802E-2</v>
      </c>
      <c r="AAP13" s="19">
        <v>7.9620797264705903E-2</v>
      </c>
      <c r="AAQ13" s="19">
        <v>8.0469299205882305E-2</v>
      </c>
      <c r="AAR13" s="19">
        <v>8.4473869323529405E-2</v>
      </c>
      <c r="AAS13" s="19">
        <v>0.26975055844117701</v>
      </c>
      <c r="AAT13" s="19">
        <v>0.37208556138235299</v>
      </c>
      <c r="AAU13" s="19">
        <v>8.5865277088235298E-2</v>
      </c>
      <c r="AAV13" s="19">
        <v>0.27560260399999997</v>
      </c>
      <c r="AAW13" s="19">
        <v>0.19112765449999999</v>
      </c>
      <c r="AAX13" s="19">
        <v>6.15411764705883E-2</v>
      </c>
      <c r="AAY13" s="19">
        <v>7.1534245058823498E-2</v>
      </c>
      <c r="AAZ13" s="19">
        <v>8.6516690058823495E-2</v>
      </c>
      <c r="ABA13" s="19">
        <v>39.479999999999997</v>
      </c>
      <c r="ABB13" s="19">
        <v>35.192941176470597</v>
      </c>
      <c r="ABC13" s="19">
        <v>40.816176470588303</v>
      </c>
      <c r="ABD13" s="19">
        <v>43.336470588235301</v>
      </c>
      <c r="ABE13" s="19">
        <v>38.993823529411799</v>
      </c>
      <c r="ABF13" s="19">
        <v>38.7841176470588</v>
      </c>
      <c r="ABG13" s="19">
        <v>38.727058823529397</v>
      </c>
      <c r="ABH13" s="19">
        <v>0.12520666588235299</v>
      </c>
      <c r="ABI13" s="19">
        <v>8.6246403529411791E-3</v>
      </c>
      <c r="ABJ13" s="19">
        <v>118.402941176471</v>
      </c>
      <c r="ABK13" s="19">
        <v>110.81764705882399</v>
      </c>
      <c r="ABL13" s="19">
        <v>3233.0401470588199</v>
      </c>
      <c r="ABM13" s="19">
        <v>3060.9697647058802</v>
      </c>
      <c r="ABN13" s="19">
        <v>178</v>
      </c>
      <c r="ABO13" s="19">
        <f t="shared" si="75"/>
        <v>59.597058823528997</v>
      </c>
      <c r="ABP13" s="19">
        <f t="shared" si="76"/>
        <v>67.182352941176006</v>
      </c>
      <c r="ABQ13" s="23">
        <v>-9999</v>
      </c>
      <c r="ABR13" s="19">
        <v>0.523897583961765</v>
      </c>
      <c r="ABS13" s="19">
        <v>0.51996629274999995</v>
      </c>
      <c r="ABT13" s="19">
        <v>0.37989343884999999</v>
      </c>
      <c r="ABU13" s="19">
        <v>0.62938274776764702</v>
      </c>
      <c r="ABV13" s="19">
        <v>0.58709254129705901</v>
      </c>
      <c r="ABW13" s="19">
        <v>0.54118401661176496</v>
      </c>
      <c r="ABX13" s="19">
        <v>0.45525597157647102</v>
      </c>
      <c r="ABY13" s="19">
        <v>0.64723868857352895</v>
      </c>
      <c r="ABZ13" s="19">
        <v>0.18015973508529401</v>
      </c>
      <c r="ACA13" s="19">
        <v>-0.160746245823529</v>
      </c>
      <c r="ACB13" s="19">
        <v>0.52154992825882396</v>
      </c>
      <c r="ACC13" s="19">
        <v>0.53802425883823501</v>
      </c>
      <c r="ACD13" s="19">
        <v>0.63406865134705903</v>
      </c>
      <c r="ACE13" s="19">
        <v>0.56108556200882398</v>
      </c>
      <c r="ACF13" s="19">
        <v>-3.6078159794117599E-3</v>
      </c>
      <c r="ACG13" s="19">
        <v>2.5034102723529399E-2</v>
      </c>
      <c r="ACH13" s="19">
        <v>2.2187516600205899</v>
      </c>
      <c r="ACI13" s="19">
        <v>2.2062804519500001</v>
      </c>
      <c r="ACJ13" s="19">
        <v>0.305798245526471</v>
      </c>
      <c r="ACK13" s="19">
        <v>-0.31013316585294098</v>
      </c>
      <c r="ACL13" s="19">
        <v>0.410115608964706</v>
      </c>
      <c r="ACM13" s="19">
        <v>-0.58500891785294096</v>
      </c>
      <c r="ACN13" s="19">
        <v>0.44111177477058799</v>
      </c>
      <c r="ACO13" s="19">
        <v>-0.59963820276470603</v>
      </c>
      <c r="ACP13" s="19">
        <v>0.342393537873529</v>
      </c>
      <c r="ACQ13" s="19">
        <v>-0.32193079691176502</v>
      </c>
      <c r="ACR13" s="19">
        <v>-0.62529437600000004</v>
      </c>
      <c r="ACS13" s="19">
        <v>-0.78559534932352904</v>
      </c>
      <c r="ACT13" s="19">
        <v>0.410115608964706</v>
      </c>
      <c r="ACU13" s="19">
        <v>-0.58500891785294096</v>
      </c>
      <c r="ACV13" s="17">
        <v>4.84</v>
      </c>
      <c r="ACW13" s="18">
        <v>1</v>
      </c>
      <c r="ACX13" s="17">
        <v>79.3</v>
      </c>
      <c r="ACY13" s="17">
        <v>26</v>
      </c>
      <c r="ACZ13" s="17">
        <v>4.7</v>
      </c>
      <c r="ADA13" s="17">
        <v>11.7</v>
      </c>
    </row>
    <row r="14" spans="1:781" x14ac:dyDescent="0.25">
      <c r="A14" s="19">
        <v>13</v>
      </c>
      <c r="B14" s="19">
        <v>4</v>
      </c>
      <c r="C14" s="19" t="s">
        <v>11</v>
      </c>
      <c r="D14" s="19">
        <v>100</v>
      </c>
      <c r="E14" s="19">
        <v>2</v>
      </c>
      <c r="F14" s="19">
        <v>1</v>
      </c>
      <c r="G14" s="19" t="s">
        <v>14</v>
      </c>
      <c r="H14" s="23">
        <v>-9999</v>
      </c>
      <c r="I14" s="23">
        <v>-9999</v>
      </c>
      <c r="J14" s="23">
        <v>-9999</v>
      </c>
      <c r="K14" s="23">
        <v>-9999</v>
      </c>
      <c r="L14" s="19">
        <v>158</v>
      </c>
      <c r="M14" s="19">
        <f t="shared" si="16"/>
        <v>141.07142857142856</v>
      </c>
      <c r="N14" s="19">
        <v>57.839999999999989</v>
      </c>
      <c r="O14" s="19">
        <v>20.720000000000013</v>
      </c>
      <c r="P14" s="19">
        <v>21.439999999999998</v>
      </c>
      <c r="Q14" s="19">
        <v>51.839999999999996</v>
      </c>
      <c r="R14" s="19">
        <v>20.72</v>
      </c>
      <c r="S14" s="19">
        <v>27.439999999999998</v>
      </c>
      <c r="T14" s="19">
        <f t="shared" si="17"/>
        <v>1.2798507462686568</v>
      </c>
      <c r="U14" s="19">
        <v>57.839999999999989</v>
      </c>
      <c r="V14" s="19">
        <v>20.720000000000013</v>
      </c>
      <c r="W14" s="19">
        <v>21.439999999999998</v>
      </c>
      <c r="X14" s="19">
        <v>55.84</v>
      </c>
      <c r="Y14" s="19">
        <v>18.72</v>
      </c>
      <c r="Z14" s="19">
        <v>25.439999999999998</v>
      </c>
      <c r="AA14" s="19" t="s">
        <v>52</v>
      </c>
      <c r="AB14" s="19">
        <v>8.6999999999999993</v>
      </c>
      <c r="AC14" s="19">
        <v>7.2</v>
      </c>
      <c r="AD14" s="19">
        <v>1.9</v>
      </c>
      <c r="AE14" s="19" t="s">
        <v>40</v>
      </c>
      <c r="AF14" s="19">
        <v>2</v>
      </c>
      <c r="AG14" s="19">
        <v>1</v>
      </c>
      <c r="AH14" s="19">
        <v>2.5</v>
      </c>
      <c r="AI14" s="19">
        <v>4</v>
      </c>
      <c r="AJ14" s="19">
        <v>382</v>
      </c>
      <c r="AK14" s="19">
        <v>120</v>
      </c>
      <c r="AL14" s="19">
        <v>0.63</v>
      </c>
      <c r="AM14" s="19">
        <v>9.6999999999999993</v>
      </c>
      <c r="AN14" s="19">
        <v>4.9000000000000004</v>
      </c>
      <c r="AO14" s="19">
        <v>1.17</v>
      </c>
      <c r="AP14" s="19">
        <v>5833</v>
      </c>
      <c r="AQ14" s="19">
        <v>224</v>
      </c>
      <c r="AR14" s="19">
        <v>560</v>
      </c>
      <c r="AS14" s="19">
        <v>34.4</v>
      </c>
      <c r="AT14" s="19">
        <v>0</v>
      </c>
      <c r="AU14" s="19">
        <v>3</v>
      </c>
      <c r="AV14" s="19">
        <v>85</v>
      </c>
      <c r="AW14" s="19">
        <v>5</v>
      </c>
      <c r="AX14" s="19">
        <v>7</v>
      </c>
      <c r="AY14" s="19">
        <v>71</v>
      </c>
      <c r="AZ14" s="19">
        <v>1.9152872930939642</v>
      </c>
      <c r="BA14" s="19">
        <v>3.4640064166833771</v>
      </c>
      <c r="BB14" s="19">
        <v>7.8568552446144553</v>
      </c>
      <c r="BC14" s="19">
        <v>8.9669690742318675</v>
      </c>
      <c r="BD14" s="19">
        <v>9.4492898081235968</v>
      </c>
      <c r="BE14" s="19">
        <v>6.3957561805625067</v>
      </c>
      <c r="BF14" s="23">
        <v>-9999</v>
      </c>
      <c r="BG14" s="17">
        <f t="shared" si="18"/>
        <v>21.517174839109366</v>
      </c>
      <c r="BH14" s="17">
        <f t="shared" si="19"/>
        <v>52.94459581756719</v>
      </c>
      <c r="BI14" s="17">
        <f t="shared" si="20"/>
        <v>88.812472114494653</v>
      </c>
      <c r="BJ14" s="17">
        <f t="shared" si="21"/>
        <v>126.60963134698903</v>
      </c>
      <c r="BK14" s="17">
        <f t="shared" si="22"/>
        <v>152.19265606923906</v>
      </c>
      <c r="BL14" s="19">
        <f t="shared" si="0"/>
        <v>35.86787629692747</v>
      </c>
      <c r="BM14" s="19">
        <f t="shared" si="1"/>
        <v>37.797159232494387</v>
      </c>
      <c r="BN14" s="19">
        <f t="shared" si="2"/>
        <v>25.583024722250027</v>
      </c>
      <c r="BO14" s="19">
        <f t="shared" si="23"/>
        <v>99.248060251671887</v>
      </c>
      <c r="BP14" s="19">
        <v>0.97014552182827429</v>
      </c>
      <c r="BQ14" s="19">
        <v>0.25065169440545421</v>
      </c>
      <c r="BR14" s="19">
        <v>9.0597946446547201E-2</v>
      </c>
      <c r="BS14" s="19">
        <v>0</v>
      </c>
      <c r="BT14" s="19">
        <v>9.9676052828307996E-3</v>
      </c>
      <c r="BU14" s="19">
        <v>0</v>
      </c>
      <c r="BV14" s="23">
        <v>-9999</v>
      </c>
      <c r="BW14" s="17">
        <f t="shared" si="24"/>
        <v>4.8831888649349136</v>
      </c>
      <c r="BX14" s="17">
        <f t="shared" si="25"/>
        <v>5.2455806507211022</v>
      </c>
      <c r="BY14" s="17">
        <f t="shared" si="26"/>
        <v>5.2455806507211022</v>
      </c>
      <c r="BZ14" s="17">
        <f t="shared" si="27"/>
        <v>5.2854510718524255</v>
      </c>
      <c r="CA14" s="19">
        <f t="shared" si="28"/>
        <v>0</v>
      </c>
      <c r="CB14" s="19">
        <f t="shared" si="29"/>
        <v>3.9870421131323198E-2</v>
      </c>
      <c r="CC14" s="19">
        <f t="shared" si="30"/>
        <v>0</v>
      </c>
      <c r="CD14" s="19">
        <f t="shared" ref="CD14:CE14" si="87">SUM(CA14:CC14)</f>
        <v>3.9870421131323198E-2</v>
      </c>
      <c r="CE14" s="19">
        <f t="shared" si="87"/>
        <v>7.9740842262646397E-2</v>
      </c>
      <c r="CF14" s="19">
        <v>1.2089290193127664</v>
      </c>
      <c r="CG14" s="19">
        <v>0.17429410885912056</v>
      </c>
      <c r="CH14" s="19">
        <v>0.72963317063352273</v>
      </c>
      <c r="CI14" s="19">
        <v>0.60735799273161739</v>
      </c>
      <c r="CJ14" s="19">
        <v>0.94599329295760559</v>
      </c>
      <c r="CK14" s="19">
        <v>3.5302992205179784</v>
      </c>
      <c r="CL14" s="19">
        <v>6.3300035138798254</v>
      </c>
      <c r="CM14" s="17">
        <f t="shared" si="32"/>
        <v>5.5328925126875479</v>
      </c>
      <c r="CN14" s="17">
        <f t="shared" si="33"/>
        <v>8.4514251952216384</v>
      </c>
      <c r="CO14" s="17">
        <f t="shared" si="34"/>
        <v>10.880857166148107</v>
      </c>
      <c r="CP14" s="17">
        <f t="shared" si="35"/>
        <v>14.664830337978529</v>
      </c>
      <c r="CQ14" s="17">
        <f t="shared" si="36"/>
        <v>28.786027220050443</v>
      </c>
      <c r="CR14" s="19">
        <f t="shared" si="37"/>
        <v>2.4294319709264696</v>
      </c>
      <c r="CS14" s="19">
        <f t="shared" si="38"/>
        <v>3.7839731718304224</v>
      </c>
      <c r="CT14" s="19">
        <f t="shared" si="39"/>
        <v>14.121196882071914</v>
      </c>
      <c r="CU14" s="19">
        <f t="shared" si="40"/>
        <v>20.334602024828804</v>
      </c>
      <c r="CV14" s="21">
        <v>15.2</v>
      </c>
      <c r="CW14" s="19">
        <v>22.7</v>
      </c>
      <c r="CX14" s="21">
        <v>14.2</v>
      </c>
      <c r="CY14" s="19">
        <v>26.3</v>
      </c>
      <c r="CZ14" s="22">
        <v>21.6</v>
      </c>
      <c r="DA14" s="19">
        <v>20</v>
      </c>
      <c r="DB14" s="18">
        <v>17.25</v>
      </c>
      <c r="DC14" s="18">
        <v>22.2</v>
      </c>
      <c r="DD14" s="18">
        <v>17.05</v>
      </c>
      <c r="DE14" s="19">
        <v>12.45</v>
      </c>
      <c r="DF14" s="19">
        <v>14.15</v>
      </c>
      <c r="DG14" s="18">
        <v>12.85</v>
      </c>
      <c r="DH14" s="19">
        <v>12.9</v>
      </c>
      <c r="DI14" s="18">
        <f t="shared" si="3"/>
        <v>12.649999999999999</v>
      </c>
      <c r="DJ14" s="19">
        <v>13.1</v>
      </c>
      <c r="DK14" s="19">
        <v>12.65</v>
      </c>
      <c r="DL14" s="19">
        <v>10.25</v>
      </c>
      <c r="DM14" s="19">
        <v>12.05</v>
      </c>
      <c r="DN14" s="19">
        <v>8.9499999999999993</v>
      </c>
      <c r="DO14" s="19">
        <v>9.3500000000000014</v>
      </c>
      <c r="DP14" s="19">
        <v>10.600000000000001</v>
      </c>
      <c r="DQ14" s="19">
        <v>12.05</v>
      </c>
      <c r="DR14" s="19">
        <v>11.45</v>
      </c>
      <c r="DS14" s="21">
        <v>26.1</v>
      </c>
      <c r="DT14" s="21">
        <v>31.2</v>
      </c>
      <c r="DU14" s="21">
        <v>33.299999999999997</v>
      </c>
      <c r="DV14" s="21">
        <v>28.5</v>
      </c>
      <c r="DW14" s="21">
        <v>25.7</v>
      </c>
      <c r="DX14" s="21">
        <v>26.8</v>
      </c>
      <c r="DY14" s="21">
        <v>27.8</v>
      </c>
      <c r="DZ14" s="21">
        <v>28.3</v>
      </c>
      <c r="EA14" s="21">
        <v>30.3</v>
      </c>
      <c r="EB14" s="19">
        <v>29.4</v>
      </c>
      <c r="EC14" s="18">
        <v>14.5</v>
      </c>
      <c r="ED14" s="18">
        <v>21.5</v>
      </c>
      <c r="EE14" s="18">
        <v>36</v>
      </c>
      <c r="EF14" s="18">
        <v>46.5</v>
      </c>
      <c r="EG14" s="18">
        <v>46.5</v>
      </c>
      <c r="EH14" s="18">
        <v>95</v>
      </c>
      <c r="EI14" s="18">
        <v>102</v>
      </c>
      <c r="EJ14" s="18">
        <v>127</v>
      </c>
      <c r="EK14" s="18">
        <v>119.5</v>
      </c>
      <c r="EL14" s="18">
        <v>131</v>
      </c>
      <c r="EM14" s="19">
        <v>8926.1770244821091</v>
      </c>
      <c r="EN14" s="19">
        <v>15432.589285714284</v>
      </c>
      <c r="EO14" s="19">
        <v>9819.2122958693562</v>
      </c>
      <c r="EP14" s="19">
        <v>5106.9094304388418</v>
      </c>
      <c r="EQ14" s="19">
        <v>6811.9918699186992</v>
      </c>
      <c r="ER14" s="19">
        <v>5931.1068702290077</v>
      </c>
      <c r="ES14" s="19">
        <v>7619.7999999999993</v>
      </c>
      <c r="ET14" s="19">
        <v>4830.1000000000004</v>
      </c>
      <c r="EU14" s="19">
        <v>225.10152775091856</v>
      </c>
      <c r="EV14" s="19">
        <v>2.8040997872751889</v>
      </c>
      <c r="EW14" s="19">
        <v>4.2742000000000004</v>
      </c>
      <c r="EX14" s="19">
        <v>4.2664999999999997</v>
      </c>
      <c r="EY14" s="19">
        <v>4.0488</v>
      </c>
      <c r="EZ14" s="19">
        <v>4.09</v>
      </c>
      <c r="FA14" s="19">
        <v>3.9914000000000001</v>
      </c>
      <c r="FB14" s="19">
        <v>3.9609999999999999</v>
      </c>
      <c r="FC14" s="19">
        <v>4.2920999999999996</v>
      </c>
      <c r="FD14" s="19">
        <v>4.0411000000000001</v>
      </c>
      <c r="FE14" s="19">
        <v>3.4599000000000002</v>
      </c>
      <c r="FF14" s="19">
        <v>3.0783999999999998</v>
      </c>
      <c r="FG14" s="19">
        <v>3.069</v>
      </c>
      <c r="FH14" s="21">
        <v>397.5</v>
      </c>
      <c r="FI14" s="21">
        <v>67.5</v>
      </c>
      <c r="FJ14" s="18">
        <f t="shared" si="41"/>
        <v>330</v>
      </c>
      <c r="FK14" s="19">
        <v>12</v>
      </c>
      <c r="FL14" s="19">
        <v>621.5</v>
      </c>
      <c r="FM14" s="18">
        <v>31.5</v>
      </c>
      <c r="FN14" s="18">
        <f t="shared" si="42"/>
        <v>590</v>
      </c>
      <c r="FO14" s="19">
        <v>162</v>
      </c>
      <c r="FP14" s="19">
        <v>192</v>
      </c>
      <c r="FQ14" s="19">
        <v>31.5</v>
      </c>
      <c r="FR14" s="19">
        <f t="shared" si="43"/>
        <v>160.5</v>
      </c>
      <c r="FS14" s="19">
        <v>226.9</v>
      </c>
      <c r="FT14" s="19">
        <v>15.6</v>
      </c>
      <c r="FU14" s="19">
        <f t="shared" si="44"/>
        <v>211.3</v>
      </c>
      <c r="FV14" s="19">
        <v>102.44999999999999</v>
      </c>
      <c r="FW14" s="19">
        <v>104.92</v>
      </c>
      <c r="FX14" s="18">
        <f t="shared" si="45"/>
        <v>1028.6274509803923</v>
      </c>
      <c r="FY14" s="18">
        <f t="shared" si="46"/>
        <v>918.41736694677877</v>
      </c>
      <c r="FZ14" s="23">
        <f t="shared" si="4"/>
        <v>3235.294117647059</v>
      </c>
      <c r="GA14" s="18">
        <f t="shared" si="5"/>
        <v>5784.3137254901958</v>
      </c>
      <c r="GB14" s="18">
        <f t="shared" si="6"/>
        <v>1573.5294117647059</v>
      </c>
      <c r="GC14" s="18">
        <f t="shared" si="7"/>
        <v>2071.5686274509803</v>
      </c>
      <c r="GD14" s="18">
        <f t="shared" si="47"/>
        <v>12664.705882352942</v>
      </c>
      <c r="GE14" s="18">
        <f t="shared" si="48"/>
        <v>1004.4117647058822</v>
      </c>
      <c r="GF14" s="19">
        <v>2.34</v>
      </c>
      <c r="GG14" s="19">
        <f t="shared" si="8"/>
        <v>75.705882352941174</v>
      </c>
      <c r="GH14" s="19">
        <v>0.53</v>
      </c>
      <c r="GI14" s="19">
        <f t="shared" si="9"/>
        <v>30.656862745098039</v>
      </c>
      <c r="GJ14" s="19">
        <v>0.99</v>
      </c>
      <c r="GK14" s="19">
        <f t="shared" si="10"/>
        <v>15.577941176470587</v>
      </c>
      <c r="GL14" s="19">
        <v>3.17</v>
      </c>
      <c r="GM14" s="19">
        <f t="shared" si="11"/>
        <v>31.839852941176463</v>
      </c>
      <c r="GN14" s="18">
        <f t="shared" si="49"/>
        <v>153.78053921568628</v>
      </c>
      <c r="GO14" s="18">
        <f t="shared" si="50"/>
        <v>137.30405287114846</v>
      </c>
      <c r="GP14" s="25">
        <v>-9999</v>
      </c>
      <c r="GQ14" s="25">
        <v>-9999</v>
      </c>
      <c r="GR14" s="25">
        <v>-9999</v>
      </c>
      <c r="GS14" s="25">
        <v>-9999</v>
      </c>
      <c r="GT14" s="19">
        <v>19.2</v>
      </c>
      <c r="GU14" s="18">
        <v>5.17</v>
      </c>
      <c r="GV14" s="18">
        <f t="shared" si="51"/>
        <v>4.66</v>
      </c>
      <c r="GW14" s="19">
        <f t="shared" si="52"/>
        <v>3492.9007954888602</v>
      </c>
      <c r="GX14" s="19">
        <v>1.78</v>
      </c>
      <c r="GY14" s="19">
        <f t="shared" si="53"/>
        <v>0.38197424892703863</v>
      </c>
      <c r="GZ14" s="19">
        <f t="shared" si="54"/>
        <v>1334.1981579335131</v>
      </c>
      <c r="HA14" s="19">
        <f t="shared" si="55"/>
        <v>1494.3019368855348</v>
      </c>
      <c r="HB14" s="19">
        <v>2.2999999999999998</v>
      </c>
      <c r="HC14" s="19">
        <f t="shared" si="12"/>
        <v>0.49356223175965658</v>
      </c>
      <c r="HD14" s="19">
        <f t="shared" si="13"/>
        <v>1723.9639119365618</v>
      </c>
      <c r="HE14" s="19">
        <f t="shared" si="56"/>
        <v>1930.8395813689494</v>
      </c>
      <c r="HF14" s="23">
        <v>-9999</v>
      </c>
      <c r="HG14" s="19">
        <v>4002.5124999999998</v>
      </c>
      <c r="HH14" s="19">
        <f t="shared" si="14"/>
        <v>1528.8567060085836</v>
      </c>
      <c r="HI14" s="19">
        <v>2.8</v>
      </c>
      <c r="HJ14" s="19">
        <v>3.69</v>
      </c>
      <c r="HK14" s="17">
        <f t="shared" si="15"/>
        <v>71.247980552514235</v>
      </c>
      <c r="HL14" s="18">
        <v>14.5</v>
      </c>
      <c r="HM14" s="18">
        <v>21.5</v>
      </c>
      <c r="HN14" s="19">
        <v>27.741724137931037</v>
      </c>
      <c r="HO14" s="19">
        <v>14.899592476489026</v>
      </c>
      <c r="HP14" s="19">
        <v>0.23432335676923099</v>
      </c>
      <c r="HQ14" s="19">
        <v>0.20236384137499999</v>
      </c>
      <c r="HR14" s="19">
        <v>0.169640307782051</v>
      </c>
      <c r="HS14" s="19">
        <v>0.121905125294872</v>
      </c>
      <c r="HT14" s="19">
        <v>4.6898070974359003E-2</v>
      </c>
      <c r="HU14" s="19">
        <v>0.29481573980769199</v>
      </c>
      <c r="HV14" s="19">
        <v>0.33880727732051302</v>
      </c>
      <c r="HW14" s="19">
        <v>8.5512179534090904E-2</v>
      </c>
      <c r="HX14" s="19">
        <v>0.61463844566666703</v>
      </c>
      <c r="HY14" s="19">
        <v>0.36146633724359001</v>
      </c>
      <c r="HZ14" s="19">
        <v>0.37067494211538499</v>
      </c>
      <c r="IA14" s="19">
        <v>0.40639738254545399</v>
      </c>
      <c r="IB14" s="19">
        <v>0.19687680966666701</v>
      </c>
      <c r="IC14" s="19">
        <v>0.105918618012821</v>
      </c>
      <c r="ID14" s="19">
        <v>1.0158549894230799</v>
      </c>
      <c r="IE14" s="19">
        <v>0.29603300430373802</v>
      </c>
      <c r="IF14" s="19">
        <v>0.256958410851852</v>
      </c>
      <c r="IG14" s="19">
        <v>0.27285145849532699</v>
      </c>
      <c r="IH14" s="19">
        <v>0.23095349054672901</v>
      </c>
      <c r="II14" s="19">
        <v>4.1055557831775703E-2</v>
      </c>
      <c r="IJ14" s="19">
        <v>0.33276093424766401</v>
      </c>
      <c r="IK14" s="19">
        <v>0.36452320284579398</v>
      </c>
      <c r="IL14" s="19">
        <v>8.2206255310185203E-2</v>
      </c>
      <c r="IM14" s="19">
        <v>0.84716246079439395</v>
      </c>
      <c r="IN14" s="19">
        <v>0.195386150780374</v>
      </c>
      <c r="IO14" s="19">
        <v>0.201231445168224</v>
      </c>
      <c r="IP14" s="19">
        <v>0.156990816453704</v>
      </c>
      <c r="IQ14" s="19">
        <v>0.134673695168224</v>
      </c>
      <c r="IR14" s="19">
        <v>9.8648898869158896E-2</v>
      </c>
      <c r="IS14" s="19">
        <v>0.36279337686915902</v>
      </c>
      <c r="IT14" s="19">
        <v>36.657729375000002</v>
      </c>
      <c r="IU14" s="19">
        <v>60.9227954675926</v>
      </c>
      <c r="IV14" s="19">
        <v>77</v>
      </c>
      <c r="IW14" s="19">
        <f t="shared" si="57"/>
        <v>16.0772045324074</v>
      </c>
      <c r="IX14" s="19">
        <v>0.243911564606061</v>
      </c>
      <c r="IY14" s="19">
        <v>0.33296846015151499</v>
      </c>
      <c r="IZ14" s="19">
        <v>0.20884972175757599</v>
      </c>
      <c r="JA14" s="19">
        <v>0.30236858384848497</v>
      </c>
      <c r="JB14" s="19">
        <v>0.75026592448484797</v>
      </c>
      <c r="JC14" s="19">
        <v>0.49726963512121197</v>
      </c>
      <c r="JD14" s="19">
        <v>0.27088435378787901</v>
      </c>
      <c r="JE14" s="19">
        <v>0.66944959793939396</v>
      </c>
      <c r="JF14" s="19">
        <v>0.451171923333333</v>
      </c>
      <c r="JG14" s="19">
        <v>0.23505875093939399</v>
      </c>
      <c r="JH14" s="19">
        <v>0.31968150890909097</v>
      </c>
      <c r="JI14" s="19">
        <v>0.228286951121212</v>
      </c>
      <c r="JJ14" s="19">
        <v>0.422936417221212</v>
      </c>
      <c r="JK14" s="19">
        <v>0.42354122546060602</v>
      </c>
      <c r="JL14" s="19">
        <v>0.249407296172727</v>
      </c>
      <c r="JM14" s="19">
        <v>0.24234977469090899</v>
      </c>
      <c r="JN14" s="19">
        <v>0.353322088290909</v>
      </c>
      <c r="JO14" s="19">
        <v>0.38350368751818198</v>
      </c>
      <c r="JP14" s="19">
        <v>0.17095137018787901</v>
      </c>
      <c r="JQ14" s="19">
        <v>0.19688173673030299</v>
      </c>
      <c r="JR14" s="19">
        <v>0.19437205346060599</v>
      </c>
      <c r="JS14" s="19">
        <v>0.20228383028181801</v>
      </c>
      <c r="JT14" s="19">
        <v>0.49069083586363599</v>
      </c>
      <c r="JU14" s="19">
        <v>0.56293078154242404</v>
      </c>
      <c r="JV14" s="19">
        <v>0.47948451927575803</v>
      </c>
      <c r="JW14" s="19">
        <v>0.50775018247575798</v>
      </c>
      <c r="JX14" s="19">
        <v>8.5228732584848504E-2</v>
      </c>
      <c r="JY14" s="19">
        <v>0.182896626187879</v>
      </c>
      <c r="JZ14" s="19">
        <v>1.4765485710696999</v>
      </c>
      <c r="KA14" s="19">
        <v>1.4844824988697001</v>
      </c>
      <c r="KB14" s="19">
        <v>0.55297213506363596</v>
      </c>
      <c r="KC14" s="19">
        <v>0.53181082254242396</v>
      </c>
      <c r="KD14" s="19">
        <v>0.62548444028484795</v>
      </c>
      <c r="KE14" s="19">
        <v>0.60964843552424297</v>
      </c>
      <c r="KF14" s="19">
        <v>0.54790035665757597</v>
      </c>
      <c r="KG14" s="19">
        <v>0.56553842071515203</v>
      </c>
      <c r="KH14" s="19">
        <v>0.460228438639394</v>
      </c>
      <c r="KI14" s="19">
        <v>0.47865724080606098</v>
      </c>
      <c r="KJ14" s="19">
        <v>-0.29068931333333298</v>
      </c>
      <c r="KK14" s="19">
        <v>-0.32642923587878803</v>
      </c>
      <c r="KL14" s="19">
        <v>0.62548444028484795</v>
      </c>
      <c r="KM14" s="19">
        <v>0.60964843552424297</v>
      </c>
      <c r="KN14" s="19">
        <v>0.23019493739999999</v>
      </c>
      <c r="KO14" s="19">
        <v>0.25120408157142898</v>
      </c>
      <c r="KP14" s="19">
        <v>0.197007920228571</v>
      </c>
      <c r="KQ14" s="19">
        <v>0.246474630885714</v>
      </c>
      <c r="KR14" s="19">
        <v>0.62040859557142802</v>
      </c>
      <c r="KS14" s="19">
        <v>0.46560300751428602</v>
      </c>
      <c r="KT14" s="19">
        <v>0.25023756022857102</v>
      </c>
      <c r="KU14" s="19">
        <v>0.63502708862857105</v>
      </c>
      <c r="KV14" s="19">
        <v>0.484047619057143</v>
      </c>
      <c r="KW14" s="19">
        <v>0.22476685482857101</v>
      </c>
      <c r="KX14" s="19">
        <v>0.24474145480000001</v>
      </c>
      <c r="KY14" s="19">
        <v>0.20283391402857101</v>
      </c>
      <c r="KZ14" s="19">
        <v>38.9</v>
      </c>
      <c r="LA14" s="19">
        <v>37.409999999999997</v>
      </c>
      <c r="LB14" s="19">
        <v>11.113428571428599</v>
      </c>
      <c r="LC14" s="19">
        <v>36.265714285714303</v>
      </c>
      <c r="LD14" s="19">
        <v>35.159999999999997</v>
      </c>
      <c r="LE14" s="19">
        <v>39.927142857142897</v>
      </c>
      <c r="LF14" s="19">
        <v>39.9445714285715</v>
      </c>
      <c r="LG14" s="19">
        <v>-9.35473037714286E-2</v>
      </c>
      <c r="LH14" s="19">
        <v>-0.111018494885714</v>
      </c>
      <c r="LI14" s="19">
        <v>47.902285714285703</v>
      </c>
      <c r="LJ14" s="19">
        <v>1632.65868571429</v>
      </c>
      <c r="LK14" s="19">
        <v>83</v>
      </c>
      <c r="LL14" s="19">
        <f t="shared" si="58"/>
        <v>35.097714285714297</v>
      </c>
      <c r="LM14" s="18">
        <v>36</v>
      </c>
      <c r="LN14" s="19">
        <v>0.43308553324571403</v>
      </c>
      <c r="LO14" s="19">
        <v>0.428875102045714</v>
      </c>
      <c r="LP14" s="19">
        <v>0.31804871766857201</v>
      </c>
      <c r="LQ14" s="19">
        <v>0.30666103939142902</v>
      </c>
      <c r="LR14" s="19">
        <v>0.44320221447428598</v>
      </c>
      <c r="LS14" s="19">
        <v>0.42179518185714299</v>
      </c>
      <c r="LT14" s="19">
        <v>0.32899577637999999</v>
      </c>
      <c r="LU14" s="19">
        <v>0.29881848878285699</v>
      </c>
      <c r="LV14" s="19">
        <v>0.13409264339142901</v>
      </c>
      <c r="LW14" s="19">
        <v>0.141143155131429</v>
      </c>
      <c r="LX14" s="19">
        <v>0.514671218614286</v>
      </c>
      <c r="LY14" s="19">
        <v>0.51587524971999998</v>
      </c>
      <c r="LZ14" s="19">
        <v>0.47606661686857099</v>
      </c>
      <c r="MA14" s="19">
        <v>0.45662209724285702</v>
      </c>
      <c r="MB14" s="19">
        <v>0.10432964150285701</v>
      </c>
      <c r="MC14" s="19">
        <v>0.11164885358285701</v>
      </c>
      <c r="MD14" s="19">
        <v>1.5478368324657099</v>
      </c>
      <c r="ME14" s="19">
        <v>1.5205722420000001</v>
      </c>
      <c r="MF14" s="19">
        <v>0.30346290726000003</v>
      </c>
      <c r="MG14" s="19">
        <v>0.33368747100000001</v>
      </c>
      <c r="MH14" s="19">
        <v>0.385165587525714</v>
      </c>
      <c r="MI14" s="19">
        <v>0.41348016694</v>
      </c>
      <c r="MJ14" s="19">
        <v>0.39022565662000003</v>
      </c>
      <c r="MK14" s="19">
        <v>0.40788033797714301</v>
      </c>
      <c r="ML14" s="19">
        <v>0.30896327237714299</v>
      </c>
      <c r="MM14" s="19">
        <v>0.32722567363428601</v>
      </c>
      <c r="MN14" s="19">
        <v>-0.49363666880000001</v>
      </c>
      <c r="MO14" s="19">
        <v>-0.45843925862857099</v>
      </c>
      <c r="MP14" s="19">
        <v>0.385165587525714</v>
      </c>
      <c r="MQ14" s="19">
        <v>0.41348016694</v>
      </c>
      <c r="MR14" s="18">
        <v>46.5</v>
      </c>
      <c r="MS14" s="19">
        <v>0.16971540399999999</v>
      </c>
      <c r="MT14" s="19">
        <v>0.14783738900000001</v>
      </c>
      <c r="MU14" s="19">
        <v>0.13957438899999999</v>
      </c>
      <c r="MV14" s="19">
        <v>0.170068741</v>
      </c>
      <c r="MW14" s="19">
        <v>0.55611571100000001</v>
      </c>
      <c r="MX14" s="19">
        <v>0.35609716600000002</v>
      </c>
      <c r="MY14" s="19">
        <v>0.16541278600000001</v>
      </c>
      <c r="MZ14" s="19">
        <v>0.56063797400000004</v>
      </c>
      <c r="NA14" s="19">
        <v>0.389752875</v>
      </c>
      <c r="NB14" s="19">
        <v>0.16372725299999999</v>
      </c>
      <c r="NC14" s="19">
        <v>0.13898645400000001</v>
      </c>
      <c r="ND14" s="19">
        <v>0.145340636</v>
      </c>
      <c r="NE14" s="19">
        <v>33.770000000000003</v>
      </c>
      <c r="NF14" s="19">
        <v>34.96947368</v>
      </c>
      <c r="NG14" s="19">
        <v>13.94157895</v>
      </c>
      <c r="NH14" s="19">
        <v>30.074473680000001</v>
      </c>
      <c r="NI14" s="19">
        <v>29.404736840000002</v>
      </c>
      <c r="NJ14" s="19">
        <v>35.827894739999998</v>
      </c>
      <c r="NK14" s="19">
        <v>35.887368420000001</v>
      </c>
      <c r="NL14" s="19">
        <v>-0.14537497899999999</v>
      </c>
      <c r="NM14" s="19">
        <v>-0.14890462900000001</v>
      </c>
      <c r="NN14" s="19">
        <v>52.911315790000003</v>
      </c>
      <c r="NO14" s="19">
        <v>1746.3763160000001</v>
      </c>
      <c r="NP14" s="19">
        <v>99.9</v>
      </c>
      <c r="NQ14" s="19">
        <f t="shared" si="59"/>
        <v>46.988684210000002</v>
      </c>
      <c r="NR14" s="18">
        <v>46.5</v>
      </c>
      <c r="NS14" s="19">
        <v>0.54256574499999999</v>
      </c>
      <c r="NT14" s="19">
        <v>0.52893861600000003</v>
      </c>
      <c r="NU14" s="19">
        <v>0.40338354599999998</v>
      </c>
      <c r="NV14" s="19">
        <v>0.35151423100000001</v>
      </c>
      <c r="NW14" s="19">
        <v>0.60124538800000005</v>
      </c>
      <c r="NX14" s="19">
        <v>0.57738385599999997</v>
      </c>
      <c r="NY14" s="19">
        <v>0.47406267600000002</v>
      </c>
      <c r="NZ14" s="19">
        <v>0.41147399400000001</v>
      </c>
      <c r="OA14" s="19">
        <v>0.178979848</v>
      </c>
      <c r="OB14" s="19">
        <v>0.21829049</v>
      </c>
      <c r="OC14" s="19">
        <v>0.58651852800000004</v>
      </c>
      <c r="OD14" s="19">
        <v>0.59654925400000003</v>
      </c>
      <c r="OE14" s="19">
        <v>0.54628392100000001</v>
      </c>
      <c r="OF14" s="19">
        <v>0.52998849199999998</v>
      </c>
      <c r="OG14" s="19">
        <v>6.4462482000000002E-2</v>
      </c>
      <c r="OH14" s="19">
        <v>9.8663374999999998E-2</v>
      </c>
      <c r="OI14" s="19">
        <v>2.4016079229999998</v>
      </c>
      <c r="OJ14" s="19">
        <v>2.2729324210000001</v>
      </c>
      <c r="OK14" s="19">
        <v>0.29810610100000001</v>
      </c>
      <c r="OL14" s="19">
        <v>0.379345127</v>
      </c>
      <c r="OM14" s="19">
        <v>0.40437171900000002</v>
      </c>
      <c r="ON14" s="19">
        <v>0.48898804600000001</v>
      </c>
      <c r="OO14" s="19">
        <v>0.43120466000000002</v>
      </c>
      <c r="OP14" s="19">
        <v>0.51625367700000002</v>
      </c>
      <c r="OQ14" s="19">
        <v>0.32970063900000002</v>
      </c>
      <c r="OR14" s="19">
        <v>0.41255657400000001</v>
      </c>
      <c r="OS14" s="19">
        <v>-0.64178243700000004</v>
      </c>
      <c r="OT14" s="19">
        <v>-0.58055037799999998</v>
      </c>
      <c r="OU14" s="19">
        <v>0.40437171900000002</v>
      </c>
      <c r="OV14" s="19">
        <v>0.48898804600000001</v>
      </c>
      <c r="OW14" s="19">
        <v>0.144068592860465</v>
      </c>
      <c r="OX14" s="19">
        <v>8.8393320511627904E-2</v>
      </c>
      <c r="OY14" s="19">
        <v>0.111024804674419</v>
      </c>
      <c r="OZ14" s="19">
        <v>0.120825266534884</v>
      </c>
      <c r="PA14" s="19">
        <v>0.53463269079069797</v>
      </c>
      <c r="PB14" s="19">
        <v>0.33332850341860498</v>
      </c>
      <c r="PC14" s="19">
        <v>0.121538425674419</v>
      </c>
      <c r="PD14" s="19">
        <v>0.60477525506976704</v>
      </c>
      <c r="PE14" s="19">
        <v>0.39603682172093002</v>
      </c>
      <c r="PF14" s="19">
        <v>0.133079145581395</v>
      </c>
      <c r="PG14" s="19">
        <v>8.2296958906976705E-2</v>
      </c>
      <c r="PH14" s="19">
        <v>0.117809119232558</v>
      </c>
      <c r="PI14" s="19">
        <v>34.08</v>
      </c>
      <c r="PJ14" s="19">
        <v>30.958139534883699</v>
      </c>
      <c r="PK14" s="19">
        <v>15.211162790697699</v>
      </c>
      <c r="PL14" s="19">
        <v>26.423488372093001</v>
      </c>
      <c r="PM14" s="19">
        <v>26.3720930232558</v>
      </c>
      <c r="PN14" s="19">
        <v>33.283023255813902</v>
      </c>
      <c r="PO14" s="19">
        <v>33.514186046511597</v>
      </c>
      <c r="PP14" s="19">
        <v>-0.17134621395348801</v>
      </c>
      <c r="PQ14" s="19">
        <v>-0.16268441627906999</v>
      </c>
      <c r="PR14" s="19">
        <v>53.0416279069767</v>
      </c>
      <c r="PS14" s="19">
        <v>51.967906976744203</v>
      </c>
      <c r="PT14" s="19">
        <v>1749.33251162791</v>
      </c>
      <c r="PU14" s="19">
        <v>1724.97925581395</v>
      </c>
      <c r="PV14" s="19">
        <v>120.7</v>
      </c>
      <c r="PW14" s="19">
        <f t="shared" si="60"/>
        <v>67.658372093023303</v>
      </c>
      <c r="PX14" s="19">
        <f t="shared" si="61"/>
        <v>68.7320930232558</v>
      </c>
      <c r="PY14" s="19">
        <f t="shared" si="62"/>
        <v>68.195232558139551</v>
      </c>
      <c r="PZ14" s="18">
        <v>46.5</v>
      </c>
      <c r="QA14" s="19">
        <v>0.66451289728604701</v>
      </c>
      <c r="QB14" s="19">
        <v>0.62832206903255805</v>
      </c>
      <c r="QC14" s="19">
        <v>0.52971000472325602</v>
      </c>
      <c r="QD14" s="19">
        <v>0.46624261898139602</v>
      </c>
      <c r="QE14" s="19">
        <v>0.75932722144418596</v>
      </c>
      <c r="QF14" s="19">
        <v>0.712406949955814</v>
      </c>
      <c r="QG14" s="19">
        <f t="shared" si="63"/>
        <v>0.73586708570000003</v>
      </c>
      <c r="QH14" s="19">
        <v>0.65489723403720901</v>
      </c>
      <c r="QI14" s="19">
        <v>0.57834709634186099</v>
      </c>
      <c r="QJ14" s="19">
        <v>0.20828467211395299</v>
      </c>
      <c r="QK14" s="19">
        <v>0.229909683616279</v>
      </c>
      <c r="QL14" s="19">
        <v>0.67296927583255794</v>
      </c>
      <c r="QM14" s="19">
        <v>0.65309304037907001</v>
      </c>
      <c r="QN14" s="19">
        <v>0.638272154204651</v>
      </c>
      <c r="QO14" s="19">
        <v>0.57215874900930197</v>
      </c>
      <c r="QP14" s="19">
        <v>1.5871204281395299E-2</v>
      </c>
      <c r="QQ14" s="19">
        <v>4.2507336774418598E-2</v>
      </c>
      <c r="QR14" s="19">
        <v>3.9803105868976698</v>
      </c>
      <c r="QS14" s="19">
        <v>3.4270320982232598</v>
      </c>
      <c r="QT14" s="19">
        <v>0.274493258572093</v>
      </c>
      <c r="QU14" s="19">
        <v>0.321847030151163</v>
      </c>
      <c r="QV14" s="19">
        <v>0.39938726367441901</v>
      </c>
      <c r="QW14" s="19">
        <v>0.44595163837209301</v>
      </c>
      <c r="QX14" s="19">
        <v>0.43160876415813998</v>
      </c>
      <c r="QY14" s="19">
        <v>0.480053292865116</v>
      </c>
      <c r="QZ14" s="19">
        <v>0.31342680315813898</v>
      </c>
      <c r="RA14" s="19">
        <v>0.36396947701627902</v>
      </c>
      <c r="RB14" s="19">
        <v>-0.79092216488372102</v>
      </c>
      <c r="RC14" s="19">
        <v>-0.73127373323255795</v>
      </c>
      <c r="RD14" s="19">
        <v>0.39938726367441901</v>
      </c>
      <c r="RE14" s="19">
        <v>0.44595163837209301</v>
      </c>
      <c r="RF14" s="19">
        <v>0.115053043055556</v>
      </c>
      <c r="RG14" s="19">
        <v>6.5673400666666701E-2</v>
      </c>
      <c r="RH14" s="19">
        <v>9.0682173166666699E-2</v>
      </c>
      <c r="RI14" s="19">
        <v>8.7402582944444404E-2</v>
      </c>
      <c r="RJ14" s="19">
        <v>0.58148336736111095</v>
      </c>
      <c r="RK14" s="19">
        <v>0.333120313694445</v>
      </c>
      <c r="RL14" s="19">
        <v>9.0998453777777794E-2</v>
      </c>
      <c r="RM14" s="19">
        <v>0.58712881972222197</v>
      </c>
      <c r="RN14" s="19">
        <v>0.35716882527777799</v>
      </c>
      <c r="RO14" s="19">
        <v>0.10571428575</v>
      </c>
      <c r="RP14" s="19">
        <v>5.5148637916666701E-2</v>
      </c>
      <c r="RQ14" s="19">
        <v>9.0521564750000005E-2</v>
      </c>
      <c r="RR14" s="19">
        <v>41.48</v>
      </c>
      <c r="RS14" s="19">
        <v>37.485833333333296</v>
      </c>
      <c r="RT14" s="19">
        <v>18.934166666666702</v>
      </c>
      <c r="RU14" s="19">
        <v>28.401111111111099</v>
      </c>
      <c r="RV14" s="19">
        <v>28.595277777777799</v>
      </c>
      <c r="RW14" s="19">
        <v>38.427222222222198</v>
      </c>
      <c r="RX14" s="19">
        <v>38.523888888888898</v>
      </c>
      <c r="RY14" s="19">
        <v>-0.25098853611111099</v>
      </c>
      <c r="RZ14" s="19">
        <v>-0.22645780833333301</v>
      </c>
      <c r="SA14" s="19">
        <v>55.509444444444398</v>
      </c>
      <c r="SB14" s="19">
        <v>52.5683333333333</v>
      </c>
      <c r="SC14" s="19">
        <v>1805.36055555556</v>
      </c>
      <c r="SD14" s="19">
        <v>1738.5952222222199</v>
      </c>
      <c r="SE14" s="19">
        <v>142</v>
      </c>
      <c r="SF14" s="19">
        <f t="shared" si="64"/>
        <v>86.490555555555602</v>
      </c>
      <c r="SG14" s="19">
        <f t="shared" si="65"/>
        <v>89.4316666666667</v>
      </c>
      <c r="SH14" s="18">
        <v>95</v>
      </c>
      <c r="SI14" s="19">
        <v>0.73098996783333303</v>
      </c>
      <c r="SJ14" s="19">
        <v>0.73629446255555597</v>
      </c>
      <c r="SK14" s="19">
        <v>0.59334985574999999</v>
      </c>
      <c r="SL14" s="19">
        <v>0.58265716158333303</v>
      </c>
      <c r="SM14" s="19">
        <v>0.827151726333333</v>
      </c>
      <c r="SN14" s="19">
        <v>0.793565941055556</v>
      </c>
      <c r="SO14" s="19">
        <v>0.73125072680555503</v>
      </c>
      <c r="SP14" s="19">
        <v>0.66815624205555502</v>
      </c>
      <c r="SQ14" s="19">
        <v>0.24326164119444399</v>
      </c>
      <c r="SR14" s="19">
        <v>0.269238978444444</v>
      </c>
      <c r="SS14" s="19">
        <v>0.73207791144444401</v>
      </c>
      <c r="ST14" s="19">
        <v>0.72741246991666697</v>
      </c>
      <c r="SU14" s="19">
        <v>0.69398441041666703</v>
      </c>
      <c r="SV14" s="19">
        <v>0.66680316622222202</v>
      </c>
      <c r="SW14" s="19">
        <v>3.8672187777777801E-3</v>
      </c>
      <c r="SX14" s="19">
        <v>-1.80501346666667E-2</v>
      </c>
      <c r="SY14" s="19">
        <v>5.45063665175</v>
      </c>
      <c r="SZ14" s="19">
        <v>5.6460250680833299</v>
      </c>
      <c r="TA14" s="19">
        <v>0.29419118927777799</v>
      </c>
      <c r="TB14" s="19">
        <v>0.33854148966666697</v>
      </c>
      <c r="TC14" s="19">
        <v>0.43215460416666701</v>
      </c>
      <c r="TD14" s="19">
        <v>0.47681388352777798</v>
      </c>
      <c r="TE14" s="19">
        <v>0.46314404199999998</v>
      </c>
      <c r="TF14" s="19">
        <v>0.49737357230555601</v>
      </c>
      <c r="TG14" s="19">
        <v>0.33271988230555499</v>
      </c>
      <c r="TH14" s="19">
        <v>0.36481620661111103</v>
      </c>
      <c r="TI14" s="19">
        <v>-0.84442071144444397</v>
      </c>
      <c r="TJ14" s="19">
        <v>-0.80017427638888905</v>
      </c>
      <c r="TK14" s="19">
        <v>0.43215460416666701</v>
      </c>
      <c r="TL14" s="19">
        <v>0.47681388352777798</v>
      </c>
      <c r="TM14" s="19">
        <v>0.113493897829787</v>
      </c>
      <c r="TN14" s="19">
        <v>4.9142422957446801E-2</v>
      </c>
      <c r="TO14" s="19">
        <v>9.2138515000000004E-2</v>
      </c>
      <c r="TP14" s="19">
        <v>9.0043836170212804E-2</v>
      </c>
      <c r="TQ14" s="19">
        <v>0.64191839593616995</v>
      </c>
      <c r="TR14" s="19">
        <v>0.341930951404255</v>
      </c>
      <c r="TS14" s="19">
        <v>8.8353200297872303E-2</v>
      </c>
      <c r="TT14" s="19">
        <v>0.66005935708510599</v>
      </c>
      <c r="TU14" s="19">
        <v>0.37319950140425501</v>
      </c>
      <c r="TV14" s="19">
        <v>0.104003730382979</v>
      </c>
      <c r="TW14" s="19">
        <v>4.48723189148936E-2</v>
      </c>
      <c r="TX14" s="19">
        <v>8.9727591893616995E-2</v>
      </c>
      <c r="TY14" s="19">
        <v>38.5861702127659</v>
      </c>
      <c r="TZ14" s="19">
        <v>38.0625531914894</v>
      </c>
      <c r="UA14" s="19">
        <v>25.4104255319149</v>
      </c>
      <c r="UB14" s="19">
        <v>29.64</v>
      </c>
      <c r="UC14" s="19">
        <v>29.922978723404299</v>
      </c>
      <c r="UD14" s="19">
        <v>39.089574468085097</v>
      </c>
      <c r="UE14" s="19">
        <v>39.075106382978703</v>
      </c>
      <c r="UF14" s="19">
        <v>-0.23759264468085101</v>
      </c>
      <c r="UG14" s="19">
        <v>-0.209754140425532</v>
      </c>
      <c r="UH14" s="24">
        <v>53.314042553191491</v>
      </c>
      <c r="UI14" s="24">
        <v>50.829787234042563</v>
      </c>
      <c r="UJ14" s="24">
        <v>1755.5301276595746</v>
      </c>
      <c r="UK14" s="24">
        <v>1699.1487872340426</v>
      </c>
      <c r="UL14" s="19">
        <v>158</v>
      </c>
      <c r="UM14" s="19">
        <f t="shared" si="66"/>
        <v>104.68595744680852</v>
      </c>
      <c r="UN14" s="19">
        <f t="shared" si="67"/>
        <v>107.17021276595744</v>
      </c>
      <c r="UO14" s="19">
        <f t="shared" si="68"/>
        <v>105.92808510638298</v>
      </c>
      <c r="UP14" s="18">
        <v>102</v>
      </c>
      <c r="UQ14" s="19">
        <v>0.76384687753404201</v>
      </c>
      <c r="UR14" s="19">
        <v>0.75264483350212796</v>
      </c>
      <c r="US14" s="19">
        <v>0.61701253612127605</v>
      </c>
      <c r="UT14" s="19">
        <v>0.58175958320425503</v>
      </c>
      <c r="UU14" s="19">
        <v>0.87230593871489304</v>
      </c>
      <c r="UV14" s="19">
        <v>0.85639002576595802</v>
      </c>
      <c r="UW14" s="19">
        <f t="shared" si="69"/>
        <v>0.86434798224042553</v>
      </c>
      <c r="UX14" s="19">
        <v>0.78470324255957502</v>
      </c>
      <c r="UY14" s="19">
        <v>0.74715715092127699</v>
      </c>
      <c r="UZ14" s="19">
        <v>0.277754097434043</v>
      </c>
      <c r="VA14" s="19">
        <v>0.30390871068723402</v>
      </c>
      <c r="VB14" s="19">
        <v>0.76037033840851098</v>
      </c>
      <c r="VC14" s="19">
        <v>0.74753198910851104</v>
      </c>
      <c r="VD14" s="19">
        <v>0.72760257389361704</v>
      </c>
      <c r="VE14" s="19">
        <v>0.69819691692978703</v>
      </c>
      <c r="VF14" s="19">
        <v>-7.2432721489361701E-3</v>
      </c>
      <c r="VG14" s="19">
        <v>-1.1461114706383E-2</v>
      </c>
      <c r="VH14" s="19">
        <v>6.4771755076723396</v>
      </c>
      <c r="VI14" s="19">
        <v>6.1299927348553203</v>
      </c>
      <c r="VJ14" s="19">
        <v>0.31846512949787198</v>
      </c>
      <c r="VK14" s="19">
        <v>0.35452801548297902</v>
      </c>
      <c r="VL14" s="19">
        <v>0.466424014659575</v>
      </c>
      <c r="VM14" s="19">
        <v>0.50351191192553202</v>
      </c>
      <c r="VN14" s="19">
        <v>0.50171680618723402</v>
      </c>
      <c r="VO14" s="19">
        <v>0.540809233385106</v>
      </c>
      <c r="VP14" s="19">
        <v>0.36356227467872299</v>
      </c>
      <c r="VQ14" s="19">
        <v>0.40323912052340399</v>
      </c>
      <c r="VR14" s="19">
        <v>-0.87921493908510595</v>
      </c>
      <c r="VS14" s="19">
        <v>-0.85503376108510698</v>
      </c>
      <c r="VT14" s="19">
        <v>0.466424014659575</v>
      </c>
      <c r="VU14" s="19">
        <v>0.50351191192553202</v>
      </c>
      <c r="VV14" s="19">
        <v>0.86924999999999997</v>
      </c>
      <c r="VW14" s="19">
        <v>0.87324999999999997</v>
      </c>
      <c r="VX14" s="19">
        <v>1.2114750000000001</v>
      </c>
      <c r="VY14" s="19">
        <v>8.4574999999999997E-2</v>
      </c>
      <c r="VZ14" s="19">
        <f t="shared" si="70"/>
        <v>1.0046016681046879</v>
      </c>
      <c r="WA14" s="19">
        <v>0.124095014465116</v>
      </c>
      <c r="WB14" s="19">
        <v>5.2904007418604702E-2</v>
      </c>
      <c r="WC14" s="19">
        <v>9.8550379720930198E-2</v>
      </c>
      <c r="WD14" s="19">
        <v>8.8959877372093002E-2</v>
      </c>
      <c r="WE14" s="19">
        <v>0.72688666237209298</v>
      </c>
      <c r="WF14" s="19">
        <v>0.39926036565116302</v>
      </c>
      <c r="WG14" s="19">
        <v>9.7032159395348802E-2</v>
      </c>
      <c r="WH14" s="19">
        <v>0.76890661616278999</v>
      </c>
      <c r="WI14" s="19">
        <v>0.43313413495348801</v>
      </c>
      <c r="WJ14" s="19">
        <v>0.110596399116279</v>
      </c>
      <c r="WK14" s="19">
        <v>4.5006976744186002E-2</v>
      </c>
      <c r="WL14" s="19">
        <v>0.101767532976744</v>
      </c>
      <c r="WM14" s="19">
        <v>40.909999999999997</v>
      </c>
      <c r="WN14" s="19">
        <v>37.138604651162801</v>
      </c>
      <c r="WO14" s="19">
        <v>26.731627906976801</v>
      </c>
      <c r="WP14" s="19">
        <v>30.993720930232602</v>
      </c>
      <c r="WQ14" s="19">
        <v>31.879767441860501</v>
      </c>
      <c r="WR14" s="19">
        <v>41.02</v>
      </c>
      <c r="WS14" s="19">
        <v>41.4</v>
      </c>
      <c r="WT14" s="19">
        <v>-0.252426797674419</v>
      </c>
      <c r="WU14" s="19">
        <v>-0.218919493023256</v>
      </c>
      <c r="WV14" s="19">
        <v>47.842093023255799</v>
      </c>
      <c r="WW14" s="19">
        <v>46.556744186046501</v>
      </c>
      <c r="WX14" s="19">
        <v>1631.3285348837201</v>
      </c>
      <c r="WY14" s="19">
        <v>1602.1534651162799</v>
      </c>
      <c r="WZ14" s="19">
        <v>164.3</v>
      </c>
      <c r="XA14" s="19">
        <f t="shared" si="71"/>
        <v>116.45790697674421</v>
      </c>
      <c r="XB14" s="19">
        <f t="shared" si="72"/>
        <v>117.74325581395351</v>
      </c>
      <c r="XC14" s="18">
        <v>127</v>
      </c>
      <c r="XD14" s="19">
        <v>0.77579594902790705</v>
      </c>
      <c r="XE14" s="19">
        <v>0.78128985996279099</v>
      </c>
      <c r="XF14" s="19">
        <v>0.63379449414185995</v>
      </c>
      <c r="XG14" s="19">
        <v>0.63458964608604695</v>
      </c>
      <c r="XH14" s="19">
        <v>0.88920537633720897</v>
      </c>
      <c r="XI14" s="19">
        <v>0.86348003132790696</v>
      </c>
      <c r="XJ14" s="19">
        <v>0.81135741366744196</v>
      </c>
      <c r="XK14" s="19">
        <v>0.76418098131860501</v>
      </c>
      <c r="XL14" s="19">
        <v>0.27941444422325601</v>
      </c>
      <c r="XM14" s="19">
        <v>0.29089604718837198</v>
      </c>
      <c r="XN14" s="19">
        <v>0.76600640958604604</v>
      </c>
      <c r="XO14" s="19">
        <v>0.76005289035814005</v>
      </c>
      <c r="XP14" s="19">
        <v>0.74812950187209304</v>
      </c>
      <c r="XQ14" s="19">
        <v>0.70741145114418602</v>
      </c>
      <c r="XR14" s="19">
        <v>-2.2742131683720902E-2</v>
      </c>
      <c r="XS14" s="19">
        <v>-5.1228847402325597E-2</v>
      </c>
      <c r="XT14" s="19">
        <v>6.9285775318534899</v>
      </c>
      <c r="XU14" s="19">
        <v>7.1879126956046502</v>
      </c>
      <c r="XV14" s="19">
        <v>0.31427867355581401</v>
      </c>
      <c r="XW14" s="19">
        <v>0.33687147306744197</v>
      </c>
      <c r="XX14" s="19">
        <v>0.46393750995813998</v>
      </c>
      <c r="XY14" s="19">
        <v>0.48492199623023302</v>
      </c>
      <c r="XZ14" s="19">
        <v>0.49978487408837202</v>
      </c>
      <c r="YA14" s="19">
        <v>0.51205234374186004</v>
      </c>
      <c r="YB14" s="19">
        <v>0.360136044339535</v>
      </c>
      <c r="YC14" s="19">
        <v>0.371872361651163</v>
      </c>
      <c r="YD14" s="19">
        <v>-0.89577124462790703</v>
      </c>
      <c r="YE14" s="19">
        <v>-0.86606753974418604</v>
      </c>
      <c r="YF14" s="19">
        <v>0.46393750995813998</v>
      </c>
      <c r="YG14" s="19">
        <v>0.48492199623023302</v>
      </c>
      <c r="YH14" s="19">
        <v>0.12559809805</v>
      </c>
      <c r="YI14" s="19">
        <v>6.2094594524999998E-2</v>
      </c>
      <c r="YJ14" s="19">
        <v>9.8010510524999997E-2</v>
      </c>
      <c r="YK14" s="19">
        <v>9.7800196924999999E-2</v>
      </c>
      <c r="YL14" s="19">
        <v>0.72915492955000005</v>
      </c>
      <c r="YM14" s="19">
        <v>0.32714285700000001</v>
      </c>
      <c r="YN14" s="19">
        <v>0.1043184056</v>
      </c>
      <c r="YO14" s="19">
        <v>0.77053211894999996</v>
      </c>
      <c r="YP14" s="19">
        <v>0.43053385417500001</v>
      </c>
      <c r="YQ14" s="19">
        <v>0.1236627907</v>
      </c>
      <c r="YR14" s="19">
        <v>5.7239479000000003E-2</v>
      </c>
      <c r="YS14" s="19">
        <v>0.114565</v>
      </c>
      <c r="YT14" s="19">
        <v>41.045000000000002</v>
      </c>
      <c r="YU14" s="19">
        <v>40.622999999999998</v>
      </c>
      <c r="YV14" s="19">
        <v>12.89775</v>
      </c>
      <c r="YW14" s="19">
        <v>27.239000000000001</v>
      </c>
      <c r="YX14" s="19">
        <v>26.955749999999998</v>
      </c>
      <c r="YY14" s="19">
        <v>43.486249999999998</v>
      </c>
      <c r="YZ14" s="19">
        <v>43.400750000000002</v>
      </c>
      <c r="ZA14" s="19">
        <v>-0.39997426749999998</v>
      </c>
      <c r="ZB14" s="19">
        <v>-0.36842029999999998</v>
      </c>
      <c r="ZC14" s="19">
        <v>49.642249999999997</v>
      </c>
      <c r="ZD14" s="19">
        <v>45.414499999999997</v>
      </c>
      <c r="ZE14" s="19">
        <v>1672.164675</v>
      </c>
      <c r="ZF14" s="19">
        <v>1576.1877750000001</v>
      </c>
      <c r="ZG14" s="19">
        <v>172</v>
      </c>
      <c r="ZH14" s="19">
        <f t="shared" si="73"/>
        <v>122.35775000000001</v>
      </c>
      <c r="ZI14" s="19">
        <f t="shared" si="74"/>
        <v>126.5855</v>
      </c>
      <c r="ZJ14" s="18">
        <v>119.5</v>
      </c>
      <c r="ZK14" s="19">
        <v>0.76164767195500005</v>
      </c>
      <c r="ZL14" s="19">
        <v>0.76315084958000001</v>
      </c>
      <c r="ZM14" s="19">
        <v>0.61020540943250001</v>
      </c>
      <c r="ZN14" s="19">
        <v>0.54032431152750005</v>
      </c>
      <c r="ZO14" s="19">
        <v>0.86156869361999999</v>
      </c>
      <c r="ZP14" s="19">
        <v>0.84261846941499996</v>
      </c>
      <c r="ZQ14" s="19">
        <v>0.76512614105999999</v>
      </c>
      <c r="ZR14" s="19">
        <v>0.68123931588249997</v>
      </c>
      <c r="ZS14" s="19">
        <v>0.28302993007249999</v>
      </c>
      <c r="ZT14" s="19">
        <v>0.37842110345500002</v>
      </c>
      <c r="ZU14" s="19">
        <v>0.74079185153000005</v>
      </c>
      <c r="ZV14" s="19">
        <v>0.76217122811000004</v>
      </c>
      <c r="ZW14" s="19">
        <v>0.72319493763749998</v>
      </c>
      <c r="ZX14" s="19">
        <v>0.70547326695000001</v>
      </c>
      <c r="ZY14" s="19">
        <v>-4.7104844564999998E-2</v>
      </c>
      <c r="ZZ14" s="19">
        <v>-1.558946825E-3</v>
      </c>
      <c r="AAA14" s="19">
        <v>6.4003939966574999</v>
      </c>
      <c r="AAB14" s="19">
        <v>6.4749334826025002</v>
      </c>
      <c r="AAC14" s="19">
        <v>0.32858929582750002</v>
      </c>
      <c r="AAD14" s="19">
        <v>0.44887214818749999</v>
      </c>
      <c r="AAE14" s="19">
        <v>0.4765898260225</v>
      </c>
      <c r="AAF14" s="19">
        <v>0.59905491077499995</v>
      </c>
      <c r="AAG14" s="19">
        <v>0.51009162132499997</v>
      </c>
      <c r="AAH14" s="19">
        <v>0.63296969595249997</v>
      </c>
      <c r="AAI14" s="19">
        <v>0.37156192839250002</v>
      </c>
      <c r="AAJ14" s="19">
        <v>0.49570861891500001</v>
      </c>
      <c r="AAK14" s="19">
        <v>-0.86677390857500003</v>
      </c>
      <c r="AAL14" s="19">
        <v>-0.81019119574999998</v>
      </c>
      <c r="AAM14" s="19">
        <v>0.4765898260225</v>
      </c>
      <c r="AAN14" s="19">
        <v>0.59905491077499995</v>
      </c>
      <c r="AAO14" s="19">
        <v>0.12703136816666699</v>
      </c>
      <c r="AAP14" s="19">
        <v>6.8192001452380899E-2</v>
      </c>
      <c r="AAQ14" s="19">
        <v>0.101453708952381</v>
      </c>
      <c r="AAR14" s="19">
        <v>0.10227186490476201</v>
      </c>
      <c r="AAS14" s="19">
        <v>0.71653104280952395</v>
      </c>
      <c r="AAT14" s="19">
        <v>0.41714057869047599</v>
      </c>
      <c r="AAU14" s="19">
        <v>0.10761714095238099</v>
      </c>
      <c r="AAV14" s="19">
        <v>0.77195556183333303</v>
      </c>
      <c r="AAW14" s="19">
        <v>0.41961074880952398</v>
      </c>
      <c r="AAX14" s="19">
        <v>0.128447619047619</v>
      </c>
      <c r="AAY14" s="19">
        <v>6.3794255214285694E-2</v>
      </c>
      <c r="AAZ14" s="19">
        <v>0.119215325</v>
      </c>
      <c r="ABA14" s="19">
        <v>39.71</v>
      </c>
      <c r="ABB14" s="19">
        <v>36.299999999999997</v>
      </c>
      <c r="ABC14" s="19">
        <v>39.794285714285699</v>
      </c>
      <c r="ABD14" s="19">
        <v>31.5592857142857</v>
      </c>
      <c r="ABE14" s="19">
        <v>31.919285714285699</v>
      </c>
      <c r="ABF14" s="19">
        <v>38.908095238095299</v>
      </c>
      <c r="ABG14" s="19">
        <v>38.8595238095238</v>
      </c>
      <c r="ABH14" s="19">
        <v>-0.18614763095238099</v>
      </c>
      <c r="ABI14" s="19">
        <v>-0.160284161904762</v>
      </c>
      <c r="ABJ14" s="19">
        <v>51.131190476190497</v>
      </c>
      <c r="ABK14" s="19">
        <v>45.5288095238095</v>
      </c>
      <c r="ABL14" s="19">
        <v>1705.99416666667</v>
      </c>
      <c r="ABM14" s="19">
        <v>1578.80357142857</v>
      </c>
      <c r="ABN14" s="19">
        <v>178</v>
      </c>
      <c r="ABO14" s="19">
        <f t="shared" si="75"/>
        <v>126.8688095238095</v>
      </c>
      <c r="ABP14" s="19">
        <f t="shared" si="76"/>
        <v>132.47119047619049</v>
      </c>
      <c r="ABQ14" s="18">
        <v>131</v>
      </c>
      <c r="ABR14" s="19">
        <v>0.75543261603095202</v>
      </c>
      <c r="ABS14" s="19">
        <v>0.75040917257380901</v>
      </c>
      <c r="ABT14" s="19">
        <v>0.59184465625238103</v>
      </c>
      <c r="ABU14" s="19">
        <v>0.60634048494523796</v>
      </c>
      <c r="ABV14" s="19">
        <v>0.847181107445238</v>
      </c>
      <c r="ABW14" s="19">
        <v>0.82575202947142901</v>
      </c>
      <c r="ABX14" s="19">
        <v>0.73571711981904797</v>
      </c>
      <c r="ABY14" s="19">
        <v>0.71813876813095201</v>
      </c>
      <c r="ABZ14" s="19">
        <v>0.29599129005476199</v>
      </c>
      <c r="ACA14" s="19">
        <v>0.26419390968095202</v>
      </c>
      <c r="ACB14" s="19">
        <v>0.73225277805238098</v>
      </c>
      <c r="ACC14" s="19">
        <v>0.75182553552619003</v>
      </c>
      <c r="ACD14" s="19">
        <v>0.71470197411428604</v>
      </c>
      <c r="ACE14" s="19">
        <v>0.69837376930238104</v>
      </c>
      <c r="ACF14" s="19">
        <v>-5.1038133614285698E-2</v>
      </c>
      <c r="ACG14" s="19">
        <v>4.0310429023809498E-3</v>
      </c>
      <c r="ACH14" s="19">
        <v>6.1881021275761903</v>
      </c>
      <c r="ACI14" s="19">
        <v>6.0338315065047601</v>
      </c>
      <c r="ACJ14" s="19">
        <v>0.34944077331904799</v>
      </c>
      <c r="ACK14" s="19">
        <v>0.31981151812142899</v>
      </c>
      <c r="ACL14" s="19">
        <v>0.49788977164523801</v>
      </c>
      <c r="ACM14" s="19">
        <v>0.46095193559285702</v>
      </c>
      <c r="ACN14" s="19">
        <v>0.53054453904999999</v>
      </c>
      <c r="ACO14" s="19">
        <v>0.48620432241190498</v>
      </c>
      <c r="ACP14" s="19">
        <v>0.39174890945714302</v>
      </c>
      <c r="ACQ14" s="19">
        <v>0.35176476198333301</v>
      </c>
      <c r="ACR14" s="19">
        <v>-0.84757825090476202</v>
      </c>
      <c r="ACS14" s="19">
        <v>-0.83578088976190501</v>
      </c>
      <c r="ACT14" s="19">
        <v>0.49788977164523801</v>
      </c>
      <c r="ACU14" s="19">
        <v>0.46095193559285702</v>
      </c>
      <c r="ACV14" s="17">
        <v>4.83</v>
      </c>
      <c r="ACW14" s="18">
        <v>1.05</v>
      </c>
      <c r="ACX14" s="17">
        <v>79.5</v>
      </c>
      <c r="ACY14" s="17">
        <v>28.7</v>
      </c>
      <c r="ACZ14" s="17">
        <v>4.8</v>
      </c>
      <c r="ADA14" s="17">
        <v>11.1</v>
      </c>
    </row>
    <row r="15" spans="1:781" x14ac:dyDescent="0.25">
      <c r="A15" s="19">
        <v>14</v>
      </c>
      <c r="B15" s="19">
        <v>4</v>
      </c>
      <c r="C15" s="19" t="s">
        <v>11</v>
      </c>
      <c r="D15" s="19">
        <v>100</v>
      </c>
      <c r="E15" s="19">
        <v>2</v>
      </c>
      <c r="F15" s="19">
        <v>1</v>
      </c>
      <c r="G15" s="23">
        <v>-9999</v>
      </c>
      <c r="H15" s="23">
        <v>-9999</v>
      </c>
      <c r="I15" s="23">
        <v>-9999</v>
      </c>
      <c r="J15" s="23">
        <v>-9999</v>
      </c>
      <c r="K15" s="23">
        <v>-9999</v>
      </c>
      <c r="L15" s="19">
        <v>158</v>
      </c>
      <c r="M15" s="19">
        <f t="shared" si="16"/>
        <v>141.07142857142856</v>
      </c>
      <c r="N15" s="19">
        <v>55.120000000000005</v>
      </c>
      <c r="O15" s="19">
        <v>17.439999999999998</v>
      </c>
      <c r="P15" s="19">
        <v>27.439999999999998</v>
      </c>
      <c r="Q15" s="19">
        <v>63.12</v>
      </c>
      <c r="R15" s="19">
        <v>15.439999999999998</v>
      </c>
      <c r="S15" s="19">
        <v>21.439999999999998</v>
      </c>
      <c r="T15" s="19">
        <f t="shared" si="17"/>
        <v>0.78134110787172006</v>
      </c>
      <c r="U15" s="19">
        <v>65.12</v>
      </c>
      <c r="V15" s="19">
        <v>13.439999999999998</v>
      </c>
      <c r="W15" s="19">
        <v>21.439999999999998</v>
      </c>
      <c r="X15" s="19">
        <v>63.12</v>
      </c>
      <c r="Y15" s="19">
        <v>17.439999999999998</v>
      </c>
      <c r="Z15" s="19">
        <v>19.439999999999998</v>
      </c>
      <c r="AA15" s="19" t="s">
        <v>53</v>
      </c>
      <c r="AB15" s="19">
        <v>8.8000000000000007</v>
      </c>
      <c r="AC15" s="19">
        <v>7.2</v>
      </c>
      <c r="AD15" s="19">
        <v>1.1000000000000001</v>
      </c>
      <c r="AE15" s="19" t="s">
        <v>40</v>
      </c>
      <c r="AF15" s="19">
        <v>2</v>
      </c>
      <c r="AG15" s="19">
        <v>0.9</v>
      </c>
      <c r="AH15" s="19">
        <v>1.8</v>
      </c>
      <c r="AI15" s="19">
        <v>3</v>
      </c>
      <c r="AJ15" s="19">
        <v>343</v>
      </c>
      <c r="AK15" s="19">
        <v>44</v>
      </c>
      <c r="AL15" s="19">
        <v>0.62</v>
      </c>
      <c r="AM15" s="19">
        <v>10.199999999999999</v>
      </c>
      <c r="AN15" s="19">
        <v>5.0999999999999996</v>
      </c>
      <c r="AO15" s="19">
        <v>1.1200000000000001</v>
      </c>
      <c r="AP15" s="19">
        <v>5673</v>
      </c>
      <c r="AQ15" s="19">
        <v>200</v>
      </c>
      <c r="AR15" s="19">
        <v>373</v>
      </c>
      <c r="AS15" s="19">
        <v>32.5</v>
      </c>
      <c r="AT15" s="19">
        <v>0</v>
      </c>
      <c r="AU15" s="19">
        <v>3</v>
      </c>
      <c r="AV15" s="19">
        <v>87</v>
      </c>
      <c r="AW15" s="19">
        <v>5</v>
      </c>
      <c r="AX15" s="19">
        <v>5</v>
      </c>
      <c r="AY15" s="19">
        <v>64</v>
      </c>
      <c r="AZ15" s="19">
        <v>1.1151672750912638</v>
      </c>
      <c r="BA15" s="19">
        <v>0</v>
      </c>
      <c r="BB15" s="19">
        <v>0.11073082343466881</v>
      </c>
      <c r="BC15" s="19">
        <v>5.0122800862112175E-2</v>
      </c>
      <c r="BD15" s="19">
        <v>3.777722402192873</v>
      </c>
      <c r="BE15" s="19">
        <v>6.2956660994895408</v>
      </c>
      <c r="BF15" s="19">
        <v>8.7341963431219458</v>
      </c>
      <c r="BG15" s="17">
        <f t="shared" si="18"/>
        <v>4.4606691003650552</v>
      </c>
      <c r="BH15" s="17">
        <f t="shared" si="19"/>
        <v>4.9035923941037307</v>
      </c>
      <c r="BI15" s="17">
        <f t="shared" si="20"/>
        <v>5.1040835975521794</v>
      </c>
      <c r="BJ15" s="17">
        <f t="shared" si="21"/>
        <v>20.21497320632367</v>
      </c>
      <c r="BK15" s="17">
        <f t="shared" si="22"/>
        <v>45.397637604281833</v>
      </c>
      <c r="BL15" s="19">
        <f t="shared" si="0"/>
        <v>0.2004912034484487</v>
      </c>
      <c r="BM15" s="19">
        <f t="shared" si="1"/>
        <v>15.110889608771492</v>
      </c>
      <c r="BN15" s="19">
        <f t="shared" si="2"/>
        <v>25.182664397958163</v>
      </c>
      <c r="BO15" s="19">
        <f t="shared" si="23"/>
        <v>40.494045210178101</v>
      </c>
      <c r="BP15" s="19">
        <v>0.90625314671231505</v>
      </c>
      <c r="BQ15" s="19">
        <v>0.30631716380435875</v>
      </c>
      <c r="BR15" s="19">
        <v>0.29491152654203734</v>
      </c>
      <c r="BS15" s="19">
        <v>0</v>
      </c>
      <c r="BT15" s="19">
        <v>0</v>
      </c>
      <c r="BU15" s="19">
        <v>0</v>
      </c>
      <c r="BV15" s="19">
        <v>0</v>
      </c>
      <c r="BW15" s="17">
        <f t="shared" si="24"/>
        <v>4.8502812420666954</v>
      </c>
      <c r="BX15" s="17">
        <f t="shared" si="25"/>
        <v>6.0299273482348443</v>
      </c>
      <c r="BY15" s="17">
        <f t="shared" si="26"/>
        <v>6.0299273482348443</v>
      </c>
      <c r="BZ15" s="17">
        <f t="shared" si="27"/>
        <v>6.0299273482348443</v>
      </c>
      <c r="CA15" s="19">
        <f t="shared" si="28"/>
        <v>0</v>
      </c>
      <c r="CB15" s="19">
        <f t="shared" si="29"/>
        <v>0</v>
      </c>
      <c r="CC15" s="19">
        <f t="shared" si="30"/>
        <v>0</v>
      </c>
      <c r="CD15" s="19">
        <f t="shared" ref="CD15:CE15" si="88">SUM(CA15:CC15)</f>
        <v>0</v>
      </c>
      <c r="CE15" s="19">
        <f t="shared" si="88"/>
        <v>0</v>
      </c>
      <c r="CF15" s="19">
        <v>0.52269186309493898</v>
      </c>
      <c r="CG15" s="19">
        <v>0.74720425254500777</v>
      </c>
      <c r="CH15" s="19">
        <v>0.29591734376567358</v>
      </c>
      <c r="CI15" s="19">
        <v>2.5287356321839085</v>
      </c>
      <c r="CJ15" s="19">
        <v>2.1599241781812739</v>
      </c>
      <c r="CK15" s="19">
        <v>2.2154277981053583</v>
      </c>
      <c r="CL15" s="19">
        <v>1.5203211239337679</v>
      </c>
      <c r="CM15" s="17">
        <f t="shared" si="32"/>
        <v>5.0795844625597866</v>
      </c>
      <c r="CN15" s="17">
        <f t="shared" si="33"/>
        <v>6.2632538376224804</v>
      </c>
      <c r="CO15" s="17">
        <f t="shared" si="34"/>
        <v>16.378196366358114</v>
      </c>
      <c r="CP15" s="17">
        <f t="shared" si="35"/>
        <v>25.017893079083208</v>
      </c>
      <c r="CQ15" s="17">
        <f t="shared" si="36"/>
        <v>33.87960427150464</v>
      </c>
      <c r="CR15" s="19">
        <f t="shared" si="37"/>
        <v>10.114942528735634</v>
      </c>
      <c r="CS15" s="19">
        <f t="shared" si="38"/>
        <v>8.6396967127250957</v>
      </c>
      <c r="CT15" s="19">
        <f t="shared" si="39"/>
        <v>8.8617111924214331</v>
      </c>
      <c r="CU15" s="19">
        <f t="shared" si="40"/>
        <v>27.616350433882161</v>
      </c>
      <c r="CV15" s="25">
        <v>-9999</v>
      </c>
      <c r="CW15" s="23">
        <v>-9999</v>
      </c>
      <c r="CX15" s="25">
        <v>-9999</v>
      </c>
      <c r="CY15" s="23">
        <v>-9999</v>
      </c>
      <c r="CZ15" s="25">
        <v>-9999</v>
      </c>
      <c r="DA15" s="23">
        <v>-9999</v>
      </c>
      <c r="DB15" s="23">
        <v>-9999</v>
      </c>
      <c r="DC15" s="23">
        <v>-9999</v>
      </c>
      <c r="DD15" s="23">
        <v>-9999</v>
      </c>
      <c r="DE15" s="23">
        <v>-9999</v>
      </c>
      <c r="DF15" s="23">
        <v>-9999</v>
      </c>
      <c r="DG15" s="23">
        <v>-9999</v>
      </c>
      <c r="DH15" s="23">
        <v>-9999</v>
      </c>
      <c r="DI15" s="23">
        <v>-9999</v>
      </c>
      <c r="DJ15" s="23">
        <v>-9999</v>
      </c>
      <c r="DK15" s="23">
        <v>-9999</v>
      </c>
      <c r="DL15" s="23">
        <v>-9999</v>
      </c>
      <c r="DM15" s="23">
        <v>-9999</v>
      </c>
      <c r="DN15" s="23">
        <v>-9999</v>
      </c>
      <c r="DO15" s="23">
        <v>-9999</v>
      </c>
      <c r="DP15" s="23">
        <v>-9999</v>
      </c>
      <c r="DQ15" s="23">
        <v>-9999</v>
      </c>
      <c r="DR15" s="23">
        <v>-9999</v>
      </c>
      <c r="DS15" s="25">
        <v>-9999</v>
      </c>
      <c r="DT15" s="25">
        <v>-9999</v>
      </c>
      <c r="DU15" s="25">
        <v>-9999</v>
      </c>
      <c r="DV15" s="25">
        <v>-9999</v>
      </c>
      <c r="DW15" s="25">
        <v>-9999</v>
      </c>
      <c r="DX15" s="25">
        <v>-9999</v>
      </c>
      <c r="DY15" s="25">
        <v>-9999</v>
      </c>
      <c r="DZ15" s="25">
        <v>-9999</v>
      </c>
      <c r="EA15" s="25">
        <v>-9999</v>
      </c>
      <c r="EB15" s="23">
        <v>-9999</v>
      </c>
      <c r="EC15" s="23">
        <v>-9999</v>
      </c>
      <c r="ED15" s="23">
        <v>-9999</v>
      </c>
      <c r="EE15" s="23">
        <v>-9999</v>
      </c>
      <c r="EF15" s="23">
        <v>-9999</v>
      </c>
      <c r="EG15" s="23">
        <v>-9999</v>
      </c>
      <c r="EH15" s="23">
        <v>-9999</v>
      </c>
      <c r="EI15" s="23">
        <v>-9999</v>
      </c>
      <c r="EJ15" s="23">
        <v>-9999</v>
      </c>
      <c r="EK15" s="23">
        <v>-9999</v>
      </c>
      <c r="EL15" s="23">
        <v>-9999</v>
      </c>
      <c r="EM15" s="23">
        <v>-9999</v>
      </c>
      <c r="EN15" s="23">
        <v>-9999</v>
      </c>
      <c r="EO15" s="23">
        <v>-9999</v>
      </c>
      <c r="EP15" s="23">
        <v>-9999</v>
      </c>
      <c r="EQ15" s="23">
        <v>-9999</v>
      </c>
      <c r="ER15" s="23">
        <v>-9999</v>
      </c>
      <c r="ES15" s="23">
        <v>-9999</v>
      </c>
      <c r="ET15" s="23">
        <v>-9999</v>
      </c>
      <c r="EU15" s="23">
        <v>-9999</v>
      </c>
      <c r="EV15" s="23">
        <v>-9999</v>
      </c>
      <c r="EW15" s="23">
        <v>-9999</v>
      </c>
      <c r="EX15" s="23">
        <v>-9999</v>
      </c>
      <c r="EY15" s="23">
        <v>-9999</v>
      </c>
      <c r="EZ15" s="23">
        <v>-9999</v>
      </c>
      <c r="FA15" s="23">
        <v>-9999</v>
      </c>
      <c r="FB15" s="23">
        <v>-9999</v>
      </c>
      <c r="FC15" s="23">
        <v>-9999</v>
      </c>
      <c r="FD15" s="23">
        <v>-9999</v>
      </c>
      <c r="FE15" s="23">
        <v>-9999</v>
      </c>
      <c r="FF15" s="23">
        <v>-9999</v>
      </c>
      <c r="FG15" s="23">
        <v>-9999</v>
      </c>
      <c r="FH15" s="21">
        <v>375.9</v>
      </c>
      <c r="FI15" s="21">
        <v>67.5</v>
      </c>
      <c r="FJ15" s="18">
        <f t="shared" si="41"/>
        <v>308.39999999999998</v>
      </c>
      <c r="FK15" s="19">
        <v>12</v>
      </c>
      <c r="FL15" s="19">
        <v>561.1</v>
      </c>
      <c r="FM15" s="18">
        <v>31.5</v>
      </c>
      <c r="FN15" s="18">
        <f t="shared" si="42"/>
        <v>529.6</v>
      </c>
      <c r="FO15" s="19">
        <v>149</v>
      </c>
      <c r="FP15" s="19">
        <v>170.4</v>
      </c>
      <c r="FQ15" s="19">
        <v>31.5</v>
      </c>
      <c r="FR15" s="19">
        <f t="shared" si="43"/>
        <v>138.9</v>
      </c>
      <c r="FS15" s="19">
        <v>238.4</v>
      </c>
      <c r="FT15" s="19">
        <v>15.6</v>
      </c>
      <c r="FU15" s="19">
        <f t="shared" si="44"/>
        <v>222.8</v>
      </c>
      <c r="FV15" s="19">
        <v>115.85</v>
      </c>
      <c r="FW15" s="19">
        <v>102.62</v>
      </c>
      <c r="FX15" s="18">
        <f t="shared" si="45"/>
        <v>1006.0784313725491</v>
      </c>
      <c r="FY15" s="18">
        <f t="shared" si="46"/>
        <v>898.28431372549016</v>
      </c>
      <c r="FZ15" s="23">
        <f t="shared" si="4"/>
        <v>3023.5294117647059</v>
      </c>
      <c r="GA15" s="18">
        <f t="shared" si="5"/>
        <v>5192.1568627450979</v>
      </c>
      <c r="GB15" s="18">
        <f t="shared" si="6"/>
        <v>1361.7647058823529</v>
      </c>
      <c r="GC15" s="18">
        <f t="shared" si="7"/>
        <v>2184.3137254901962</v>
      </c>
      <c r="GD15" s="18">
        <f t="shared" si="47"/>
        <v>11761.764705882353</v>
      </c>
      <c r="GE15" s="18">
        <f t="shared" si="48"/>
        <v>1135.7843137254902</v>
      </c>
      <c r="GF15" s="19">
        <v>2.36</v>
      </c>
      <c r="GG15" s="19">
        <f t="shared" si="8"/>
        <v>71.355294117647063</v>
      </c>
      <c r="GH15" s="19">
        <v>0.53</v>
      </c>
      <c r="GI15" s="19">
        <f t="shared" si="9"/>
        <v>27.518431372549021</v>
      </c>
      <c r="GJ15" s="19">
        <v>1.06</v>
      </c>
      <c r="GK15" s="19">
        <f t="shared" si="10"/>
        <v>14.434705882352942</v>
      </c>
      <c r="GL15" s="19">
        <v>3.12</v>
      </c>
      <c r="GM15" s="19">
        <f t="shared" si="11"/>
        <v>35.436470588235295</v>
      </c>
      <c r="GN15" s="18">
        <f t="shared" si="49"/>
        <v>148.74490196078432</v>
      </c>
      <c r="GO15" s="18">
        <f t="shared" si="50"/>
        <v>132.8079481792717</v>
      </c>
      <c r="GP15" s="25">
        <v>-9999</v>
      </c>
      <c r="GQ15" s="25">
        <v>-9999</v>
      </c>
      <c r="GR15" s="25">
        <v>-9999</v>
      </c>
      <c r="GS15" s="25">
        <v>-9999</v>
      </c>
      <c r="GT15" s="19">
        <v>19.2</v>
      </c>
      <c r="GU15" s="18">
        <v>5.08</v>
      </c>
      <c r="GV15" s="18">
        <f t="shared" si="51"/>
        <v>4.57</v>
      </c>
      <c r="GW15" s="19">
        <f t="shared" si="52"/>
        <v>3425.4413380652559</v>
      </c>
      <c r="GX15" s="19">
        <v>1.74</v>
      </c>
      <c r="GY15" s="19">
        <f t="shared" si="53"/>
        <v>0.38074398249452951</v>
      </c>
      <c r="GZ15" s="19">
        <f t="shared" si="54"/>
        <v>1304.2161768563556</v>
      </c>
      <c r="HA15" s="19">
        <f t="shared" si="55"/>
        <v>1460.7221180791184</v>
      </c>
      <c r="HB15" s="19">
        <v>2.2599999999999998</v>
      </c>
      <c r="HC15" s="19">
        <f t="shared" si="12"/>
        <v>0.49452954048140035</v>
      </c>
      <c r="HD15" s="19">
        <f t="shared" si="13"/>
        <v>1693.9819308594042</v>
      </c>
      <c r="HE15" s="19">
        <f t="shared" si="56"/>
        <v>1897.2597625625328</v>
      </c>
      <c r="HF15" s="23">
        <v>-9999</v>
      </c>
      <c r="HG15" s="19">
        <v>3964.7874999999999</v>
      </c>
      <c r="HH15" s="19">
        <f t="shared" si="14"/>
        <v>1509.5689824945293</v>
      </c>
      <c r="HI15" s="19">
        <v>2.6</v>
      </c>
      <c r="HJ15" s="19">
        <v>3.71</v>
      </c>
      <c r="HK15" s="17">
        <f t="shared" si="15"/>
        <v>70.388337191069965</v>
      </c>
      <c r="HL15" s="23">
        <v>-9999</v>
      </c>
      <c r="HM15" s="23">
        <v>-9999</v>
      </c>
      <c r="HN15" s="19">
        <v>27.656489028213173</v>
      </c>
      <c r="HO15" s="19">
        <v>14.893166144200613</v>
      </c>
      <c r="HP15" s="19">
        <v>0.2381126096</v>
      </c>
      <c r="HQ15" s="19">
        <v>0.205922411447368</v>
      </c>
      <c r="HR15" s="19">
        <v>0.177825223814286</v>
      </c>
      <c r="HS15" s="19">
        <v>0.132984827228571</v>
      </c>
      <c r="HT15" s="19">
        <v>4.3637444014285702E-2</v>
      </c>
      <c r="HU15" s="19">
        <v>0.29212316648571401</v>
      </c>
      <c r="HV15" s="19">
        <v>0.33208231607142902</v>
      </c>
      <c r="HW15" s="19">
        <v>8.4338274065789504E-2</v>
      </c>
      <c r="HX15" s="19">
        <v>0.62702551129999995</v>
      </c>
      <c r="HY15" s="19">
        <v>0.35210091574285701</v>
      </c>
      <c r="HZ15" s="19">
        <v>0.35822090648571397</v>
      </c>
      <c r="IA15" s="19">
        <v>0.340887987552632</v>
      </c>
      <c r="IB15" s="19">
        <v>0.18600459138571401</v>
      </c>
      <c r="IC15" s="19">
        <v>9.9404536357142803E-2</v>
      </c>
      <c r="ID15" s="19">
        <v>0.904021886557143</v>
      </c>
      <c r="IE15" s="19">
        <v>0.29835861283333298</v>
      </c>
      <c r="IF15" s="19">
        <v>0.26312976938967098</v>
      </c>
      <c r="IG15" s="19">
        <v>0.27493494000469498</v>
      </c>
      <c r="IH15" s="19">
        <v>0.236874369780952</v>
      </c>
      <c r="II15" s="19">
        <v>3.68235916904762E-2</v>
      </c>
      <c r="IJ15" s="19">
        <v>0.33703378160563402</v>
      </c>
      <c r="IK15" s="19">
        <v>0.37202178324285701</v>
      </c>
      <c r="IL15" s="19">
        <v>8.7042739511737105E-2</v>
      </c>
      <c r="IM15" s="19">
        <v>0.85389013276190495</v>
      </c>
      <c r="IN15" s="19">
        <v>0.236784796732394</v>
      </c>
      <c r="IO15" s="19">
        <v>0.215290599760563</v>
      </c>
      <c r="IP15" s="19">
        <v>0.138642674586854</v>
      </c>
      <c r="IQ15" s="19">
        <v>0.113630513742857</v>
      </c>
      <c r="IR15" s="19">
        <v>9.0746525971428599E-2</v>
      </c>
      <c r="IS15" s="19">
        <v>0.37945978824882698</v>
      </c>
      <c r="IT15" s="19">
        <v>36.884113421296298</v>
      </c>
      <c r="IU15" s="19">
        <v>60.362385625000002</v>
      </c>
      <c r="IV15" s="19">
        <v>77</v>
      </c>
      <c r="IW15" s="19">
        <f t="shared" si="57"/>
        <v>16.637614374999998</v>
      </c>
      <c r="IX15" s="19">
        <v>0.23434948984375001</v>
      </c>
      <c r="IY15" s="19">
        <v>0.31688456634375001</v>
      </c>
      <c r="IZ15" s="19">
        <v>0.19696747456249999</v>
      </c>
      <c r="JA15" s="19">
        <v>0.29287627559375001</v>
      </c>
      <c r="JB15" s="19">
        <v>0.71176658165624995</v>
      </c>
      <c r="JC15" s="19">
        <v>0.48131696424999998</v>
      </c>
      <c r="JD15" s="19">
        <v>0.25873405618750001</v>
      </c>
      <c r="JE15" s="19">
        <v>0.65700892850000003</v>
      </c>
      <c r="JF15" s="19">
        <v>0.43533163262500002</v>
      </c>
      <c r="JG15" s="19">
        <v>0.22341517859375001</v>
      </c>
      <c r="JH15" s="19">
        <v>0.30654336737499999</v>
      </c>
      <c r="JI15" s="19">
        <v>0.2116645408125</v>
      </c>
      <c r="JJ15" s="19">
        <v>0.43413710115937498</v>
      </c>
      <c r="JK15" s="19">
        <v>0.41519010278125001</v>
      </c>
      <c r="JL15" s="19">
        <v>0.254390880840625</v>
      </c>
      <c r="JM15" s="19">
        <v>0.2425327678875</v>
      </c>
      <c r="JN15" s="19">
        <v>0.36351213249687497</v>
      </c>
      <c r="JO15" s="19">
        <v>0.38249829976249999</v>
      </c>
      <c r="JP15" s="19">
        <v>0.17428854271874999</v>
      </c>
      <c r="JQ15" s="19">
        <v>0.20550021288750001</v>
      </c>
      <c r="JR15" s="19">
        <v>0.202512074175</v>
      </c>
      <c r="JS15" s="19">
        <v>0.19225822268750001</v>
      </c>
      <c r="JT15" s="19">
        <v>0.51191459042187504</v>
      </c>
      <c r="JU15" s="19">
        <v>0.56509084959375</v>
      </c>
      <c r="JV15" s="19">
        <v>0.49177221168750002</v>
      </c>
      <c r="JW15" s="19">
        <v>0.50293961041250002</v>
      </c>
      <c r="JX15" s="19">
        <v>9.9882422643749996E-2</v>
      </c>
      <c r="JY15" s="19">
        <v>0.19570076285312499</v>
      </c>
      <c r="JZ15" s="19">
        <v>1.54675401223125</v>
      </c>
      <c r="KA15" s="19">
        <v>1.4335291591374999</v>
      </c>
      <c r="KB15" s="19">
        <v>0.56292539267187502</v>
      </c>
      <c r="KC15" s="19">
        <v>0.50010701099374999</v>
      </c>
      <c r="KD15" s="19">
        <v>0.63648676745624999</v>
      </c>
      <c r="KE15" s="19">
        <v>0.57859272693124997</v>
      </c>
      <c r="KF15" s="19">
        <v>0.55723280902500005</v>
      </c>
      <c r="KG15" s="19">
        <v>0.54583264107499996</v>
      </c>
      <c r="KH15" s="19">
        <v>0.46761954982187498</v>
      </c>
      <c r="KI15" s="19">
        <v>0.46098147028125003</v>
      </c>
      <c r="KJ15" s="19">
        <v>-0.29480108999999999</v>
      </c>
      <c r="KK15" s="19">
        <v>-0.34010392818750002</v>
      </c>
      <c r="KL15" s="19">
        <v>0.63648676745624999</v>
      </c>
      <c r="KM15" s="19">
        <v>0.57859272693124997</v>
      </c>
      <c r="KN15" s="19">
        <v>0.226325283571429</v>
      </c>
      <c r="KO15" s="19">
        <v>0.25040816325714299</v>
      </c>
      <c r="KP15" s="19">
        <v>0.19207685537142899</v>
      </c>
      <c r="KQ15" s="19">
        <v>0.244211141914286</v>
      </c>
      <c r="KR15" s="19">
        <v>0.594839588342857</v>
      </c>
      <c r="KS15" s="19">
        <v>0.457678195457143</v>
      </c>
      <c r="KT15" s="19">
        <v>0.235756019314286</v>
      </c>
      <c r="KU15" s="19">
        <v>0.60160250925714298</v>
      </c>
      <c r="KV15" s="19">
        <v>0.457653061257143</v>
      </c>
      <c r="KW15" s="19">
        <v>0.20847638839999999</v>
      </c>
      <c r="KX15" s="19">
        <v>0.233961437285714</v>
      </c>
      <c r="KY15" s="19">
        <v>0.18928861785714299</v>
      </c>
      <c r="KZ15" s="19">
        <v>38.945714285714303</v>
      </c>
      <c r="LA15" s="19">
        <v>37.612857142857202</v>
      </c>
      <c r="LB15" s="19">
        <v>11.458</v>
      </c>
      <c r="LC15" s="19">
        <v>40.984857142857102</v>
      </c>
      <c r="LD15" s="19">
        <v>38.312571428571403</v>
      </c>
      <c r="LE15" s="19">
        <v>39.909999999999997</v>
      </c>
      <c r="LF15" s="19">
        <v>39.958857142857198</v>
      </c>
      <c r="LG15" s="19">
        <v>3.1101818E-2</v>
      </c>
      <c r="LH15" s="19">
        <v>-3.6935224799999999E-2</v>
      </c>
      <c r="LI15" s="19">
        <v>49.725142857142899</v>
      </c>
      <c r="LJ15" s="19">
        <v>1674.0491714285699</v>
      </c>
      <c r="LK15" s="19">
        <v>83</v>
      </c>
      <c r="LL15" s="19">
        <f t="shared" si="58"/>
        <v>33.274857142857101</v>
      </c>
      <c r="LM15" s="23">
        <v>-9999</v>
      </c>
      <c r="LN15" s="19">
        <v>0.43585412122285699</v>
      </c>
      <c r="LO15" s="19">
        <v>0.41652392396285698</v>
      </c>
      <c r="LP15" s="19">
        <v>0.31989044236285702</v>
      </c>
      <c r="LQ15" s="19">
        <v>0.30352215536857102</v>
      </c>
      <c r="LR15" s="19">
        <v>0.43998526726285703</v>
      </c>
      <c r="LS15" s="19">
        <v>0.40641021427714302</v>
      </c>
      <c r="LT15" s="19">
        <v>0.32434900718571402</v>
      </c>
      <c r="LU15" s="19">
        <v>0.29245805663428598</v>
      </c>
      <c r="LV15" s="19">
        <v>0.135295427071429</v>
      </c>
      <c r="LW15" s="19">
        <v>0.12957062384571399</v>
      </c>
      <c r="LX15" s="19">
        <v>0.52052733760000003</v>
      </c>
      <c r="LY15" s="19">
        <v>0.51033794654571396</v>
      </c>
      <c r="LZ15" s="19">
        <v>0.48433887492</v>
      </c>
      <c r="MA15" s="19">
        <v>0.44728504367428601</v>
      </c>
      <c r="MB15" s="19">
        <v>0.10921310762285701</v>
      </c>
      <c r="MC15" s="19">
        <v>0.119294342265714</v>
      </c>
      <c r="MD15" s="19">
        <v>1.56023620122</v>
      </c>
      <c r="ME15" s="19">
        <v>1.4385127671057101</v>
      </c>
      <c r="MF15" s="19">
        <v>0.30883749514857101</v>
      </c>
      <c r="MG15" s="19">
        <v>0.31497938090285699</v>
      </c>
      <c r="MH15" s="19">
        <v>0.39047416079428598</v>
      </c>
      <c r="MI15" s="19">
        <v>0.39088371100000002</v>
      </c>
      <c r="MJ15" s="19">
        <v>0.39078260491428601</v>
      </c>
      <c r="MK15" s="19">
        <v>0.384685768528571</v>
      </c>
      <c r="ML15" s="19">
        <v>0.30899539489714301</v>
      </c>
      <c r="MM15" s="19">
        <v>0.30796831563999999</v>
      </c>
      <c r="MN15" s="19">
        <v>-0.48823688014285699</v>
      </c>
      <c r="MO15" s="19">
        <v>-0.45204801297142899</v>
      </c>
      <c r="MP15" s="19">
        <v>0.39047416079428598</v>
      </c>
      <c r="MQ15" s="19">
        <v>0.39088371100000002</v>
      </c>
      <c r="MR15" s="23">
        <v>-9999</v>
      </c>
      <c r="MS15" s="19">
        <v>0.16642191000000001</v>
      </c>
      <c r="MT15" s="19">
        <v>0.15639136000000001</v>
      </c>
      <c r="MU15" s="19">
        <v>0.136282928</v>
      </c>
      <c r="MV15" s="19">
        <v>0.17131237899999999</v>
      </c>
      <c r="MW15" s="19">
        <v>0.51949536799999996</v>
      </c>
      <c r="MX15" s="19">
        <v>0.33607557399999999</v>
      </c>
      <c r="MY15" s="19">
        <v>0.16025687999999999</v>
      </c>
      <c r="MZ15" s="19">
        <v>0.50814089200000001</v>
      </c>
      <c r="NA15" s="19">
        <v>0.35924093299999998</v>
      </c>
      <c r="NB15" s="19">
        <v>0.15236733099999999</v>
      </c>
      <c r="NC15" s="19">
        <v>0.14090860399999999</v>
      </c>
      <c r="ND15" s="19">
        <v>0.14022174700000001</v>
      </c>
      <c r="NE15" s="19">
        <v>33.81</v>
      </c>
      <c r="NF15" s="19">
        <v>34.812894739999997</v>
      </c>
      <c r="NG15" s="19">
        <v>16.006052629999999</v>
      </c>
      <c r="NH15" s="19">
        <v>32.781315790000001</v>
      </c>
      <c r="NI15" s="19">
        <v>31.32026316</v>
      </c>
      <c r="NJ15" s="19">
        <v>35.848947369999998</v>
      </c>
      <c r="NK15" s="19">
        <v>35.904736839999998</v>
      </c>
      <c r="NL15" s="19">
        <v>-7.7355160000000006E-2</v>
      </c>
      <c r="NM15" s="19">
        <v>-0.105537784</v>
      </c>
      <c r="NN15" s="19">
        <v>56.597631579999998</v>
      </c>
      <c r="NO15" s="19">
        <v>1830.0574999999999</v>
      </c>
      <c r="NP15" s="19">
        <v>99.9</v>
      </c>
      <c r="NQ15" s="19">
        <f t="shared" si="59"/>
        <v>43.302368420000008</v>
      </c>
      <c r="NR15" s="23">
        <v>-9999</v>
      </c>
      <c r="NS15" s="19">
        <v>0.51951393099999998</v>
      </c>
      <c r="NT15" s="19">
        <v>0.50264765600000005</v>
      </c>
      <c r="NU15" s="19">
        <v>0.38302512599999999</v>
      </c>
      <c r="NV15" s="19">
        <v>0.32341772699999999</v>
      </c>
      <c r="NW15" s="19">
        <v>0.565337066</v>
      </c>
      <c r="NX15" s="19">
        <v>0.53590801899999996</v>
      </c>
      <c r="NY15" s="19">
        <v>0.43713674400000002</v>
      </c>
      <c r="NZ15" s="19">
        <v>0.36380210800000001</v>
      </c>
      <c r="OA15" s="19">
        <v>0.17105077299999999</v>
      </c>
      <c r="OB15" s="19">
        <v>0.21386866700000001</v>
      </c>
      <c r="OC15" s="19">
        <v>0.56656745399999997</v>
      </c>
      <c r="OD15" s="19">
        <v>0.58307421599999998</v>
      </c>
      <c r="OE15" s="19">
        <v>0.53772604199999996</v>
      </c>
      <c r="OF15" s="19">
        <v>0.51320587500000003</v>
      </c>
      <c r="OG15" s="19">
        <v>6.643715E-2</v>
      </c>
      <c r="OH15" s="19">
        <v>0.114113454</v>
      </c>
      <c r="OI15" s="19">
        <v>2.1844241640000002</v>
      </c>
      <c r="OJ15" s="19">
        <v>2.0349787149999998</v>
      </c>
      <c r="OK15" s="19">
        <v>0.30334676199999999</v>
      </c>
      <c r="OL15" s="19">
        <v>0.39788091799999997</v>
      </c>
      <c r="OM15" s="19">
        <v>0.40467048500000002</v>
      </c>
      <c r="ON15" s="19">
        <v>0.501613419</v>
      </c>
      <c r="OO15" s="19">
        <v>0.42656063999999999</v>
      </c>
      <c r="OP15" s="19">
        <v>0.52316578700000005</v>
      </c>
      <c r="OQ15" s="19">
        <v>0.32890187799999998</v>
      </c>
      <c r="OR15" s="19">
        <v>0.42421756300000002</v>
      </c>
      <c r="OS15" s="19">
        <v>-0.60685466200000004</v>
      </c>
      <c r="OT15" s="19">
        <v>-0.53241335099999998</v>
      </c>
      <c r="OU15" s="19">
        <v>0.40467048500000002</v>
      </c>
      <c r="OV15" s="19">
        <v>0.501613419</v>
      </c>
      <c r="OW15" s="19">
        <v>0.129485094853659</v>
      </c>
      <c r="OX15" s="19">
        <v>8.86137634146342E-2</v>
      </c>
      <c r="OY15" s="19">
        <v>0.100989392317073</v>
      </c>
      <c r="OZ15" s="19">
        <v>0.113998091853659</v>
      </c>
      <c r="PA15" s="19">
        <v>0.46032238824390198</v>
      </c>
      <c r="PB15" s="19">
        <v>0.28939290329268302</v>
      </c>
      <c r="PC15" s="19">
        <v>0.117449533243902</v>
      </c>
      <c r="PD15" s="19">
        <v>0.52035573131707302</v>
      </c>
      <c r="PE15" s="19">
        <v>0.35029217480487801</v>
      </c>
      <c r="PF15" s="19">
        <v>0.119591674560976</v>
      </c>
      <c r="PG15" s="19">
        <v>8.3557223341463399E-2</v>
      </c>
      <c r="PH15" s="19">
        <v>0.110775024</v>
      </c>
      <c r="PI15" s="19">
        <v>34.11</v>
      </c>
      <c r="PJ15" s="19">
        <v>30.8014634146341</v>
      </c>
      <c r="PK15" s="19">
        <v>16.268048780487799</v>
      </c>
      <c r="PL15" s="19">
        <v>29.78</v>
      </c>
      <c r="PM15" s="19">
        <v>28.483902439024401</v>
      </c>
      <c r="PN15" s="19">
        <v>33.321951219512201</v>
      </c>
      <c r="PO15" s="19">
        <v>33.579268292682897</v>
      </c>
      <c r="PP15" s="19">
        <v>-8.8762002439024407E-2</v>
      </c>
      <c r="PQ15" s="19">
        <v>-0.116477429512195</v>
      </c>
      <c r="PR15" s="19">
        <v>59.190731707317099</v>
      </c>
      <c r="PS15" s="19">
        <v>56.981463414634099</v>
      </c>
      <c r="PT15" s="19">
        <v>1888.94202439024</v>
      </c>
      <c r="PU15" s="19">
        <v>1838.76007317073</v>
      </c>
      <c r="PV15" s="19">
        <v>120.7</v>
      </c>
      <c r="PW15" s="19">
        <f t="shared" si="60"/>
        <v>61.509268292682904</v>
      </c>
      <c r="PX15" s="19">
        <f t="shared" si="61"/>
        <v>63.718536585365904</v>
      </c>
      <c r="PY15" s="19">
        <f t="shared" si="62"/>
        <v>62.6139024390244</v>
      </c>
      <c r="PZ15" s="23">
        <v>-9999</v>
      </c>
      <c r="QA15" s="19">
        <v>0.63065800420731699</v>
      </c>
      <c r="QB15" s="19">
        <v>0.60059828648048796</v>
      </c>
      <c r="QC15" s="19">
        <v>0.49731998071707301</v>
      </c>
      <c r="QD15" s="19">
        <v>0.432553178241463</v>
      </c>
      <c r="QE15" s="19">
        <v>0.72220180822438995</v>
      </c>
      <c r="QF15" s="19">
        <v>0.67454318856585405</v>
      </c>
      <c r="QG15" s="19">
        <f t="shared" si="63"/>
        <v>0.69837249839512205</v>
      </c>
      <c r="QH15" s="19">
        <v>0.61441063962195097</v>
      </c>
      <c r="QI15" s="19">
        <v>0.52894333951707295</v>
      </c>
      <c r="QJ15" s="19">
        <v>0.19471267492439001</v>
      </c>
      <c r="QK15" s="19">
        <v>0.22672414201219501</v>
      </c>
      <c r="QL15" s="19">
        <v>0.64784567899756096</v>
      </c>
      <c r="QM15" s="19">
        <v>0.63787620810000001</v>
      </c>
      <c r="QN15" s="19">
        <v>0.62499792571219503</v>
      </c>
      <c r="QO15" s="19">
        <v>0.55818988955121895</v>
      </c>
      <c r="QP15" s="19">
        <v>2.9545244221951199E-2</v>
      </c>
      <c r="QQ15" s="19">
        <v>6.1012219741463397E-2</v>
      </c>
      <c r="QR15" s="19">
        <v>3.43740991112927</v>
      </c>
      <c r="QS15" s="19">
        <v>3.0421791541926799</v>
      </c>
      <c r="QT15" s="19">
        <v>0.26958974921463402</v>
      </c>
      <c r="QU15" s="19">
        <v>0.33406017447804898</v>
      </c>
      <c r="QV15" s="19">
        <v>0.38830932037561</v>
      </c>
      <c r="QW15" s="19">
        <v>0.45232638429512201</v>
      </c>
      <c r="QX15" s="19">
        <v>0.42085266825365802</v>
      </c>
      <c r="QY15" s="19">
        <v>0.48510880804877998</v>
      </c>
      <c r="QZ15" s="19">
        <v>0.30848769435365903</v>
      </c>
      <c r="RA15" s="19">
        <v>0.374582036207317</v>
      </c>
      <c r="RB15" s="19">
        <v>-0.76050452760975595</v>
      </c>
      <c r="RC15" s="19">
        <v>-0.690746924756098</v>
      </c>
      <c r="RD15" s="19">
        <v>0.38830932037561</v>
      </c>
      <c r="RE15" s="19">
        <v>0.45232638429512201</v>
      </c>
      <c r="RF15" s="19">
        <v>9.8858578619047593E-2</v>
      </c>
      <c r="RG15" s="19">
        <v>6.3083213095238094E-2</v>
      </c>
      <c r="RH15" s="19">
        <v>7.6984126976190503E-2</v>
      </c>
      <c r="RI15" s="19">
        <v>7.8325698952380896E-2</v>
      </c>
      <c r="RJ15" s="19">
        <v>0.48451653578571402</v>
      </c>
      <c r="RK15" s="19">
        <v>0.27493913721428598</v>
      </c>
      <c r="RL15" s="19">
        <v>8.2467102166666695E-2</v>
      </c>
      <c r="RM15" s="19">
        <v>0.491931602619048</v>
      </c>
      <c r="RN15" s="19">
        <v>0.302118025095238</v>
      </c>
      <c r="RO15" s="19">
        <v>8.72619047857143E-2</v>
      </c>
      <c r="RP15" s="19">
        <v>5.4304122500000003E-2</v>
      </c>
      <c r="RQ15" s="19">
        <v>7.8172613095238097E-2</v>
      </c>
      <c r="RR15" s="19">
        <v>41.48</v>
      </c>
      <c r="RS15" s="19">
        <v>37.4316666666667</v>
      </c>
      <c r="RT15" s="19">
        <v>16.868095238095201</v>
      </c>
      <c r="RU15" s="19">
        <v>29.3002380952381</v>
      </c>
      <c r="RV15" s="19">
        <v>29.081428571428599</v>
      </c>
      <c r="RW15" s="19">
        <v>38.480714285714299</v>
      </c>
      <c r="RX15" s="19">
        <v>38.579523809523799</v>
      </c>
      <c r="RY15" s="19">
        <v>-0.230749607142857</v>
      </c>
      <c r="RZ15" s="19">
        <v>-0.217196971428571</v>
      </c>
      <c r="SA15" s="19">
        <v>62.802857142857199</v>
      </c>
      <c r="SB15" s="19">
        <v>60.687142857142902</v>
      </c>
      <c r="SC15" s="19">
        <v>1970.9158095238099</v>
      </c>
      <c r="SD15" s="19">
        <v>1922.89545238095</v>
      </c>
      <c r="SE15" s="19">
        <v>142</v>
      </c>
      <c r="SF15" s="19">
        <f t="shared" si="64"/>
        <v>79.197142857142808</v>
      </c>
      <c r="SG15" s="19">
        <f t="shared" si="65"/>
        <v>81.312857142857098</v>
      </c>
      <c r="SH15" s="23">
        <v>-9999</v>
      </c>
      <c r="SI15" s="19">
        <v>0.71199653280952402</v>
      </c>
      <c r="SJ15" s="19">
        <v>0.72037982288095204</v>
      </c>
      <c r="SK15" s="19">
        <v>0.57056238521428604</v>
      </c>
      <c r="SL15" s="19">
        <v>0.55516486680952404</v>
      </c>
      <c r="SM15" s="19">
        <v>0.80044808850000004</v>
      </c>
      <c r="SN15" s="19">
        <v>0.76789805433333302</v>
      </c>
      <c r="SO15" s="19">
        <v>0.69478977595238101</v>
      </c>
      <c r="SP15" s="19">
        <v>0.62535941204761902</v>
      </c>
      <c r="SQ15" s="19">
        <v>0.238581230785714</v>
      </c>
      <c r="SR15" s="19">
        <v>0.27464798721428602</v>
      </c>
      <c r="SS15" s="19">
        <v>0.72483085302380901</v>
      </c>
      <c r="ST15" s="19">
        <v>0.72426797602380999</v>
      </c>
      <c r="SU15" s="19">
        <v>0.69765066961904798</v>
      </c>
      <c r="SV15" s="19">
        <v>0.65914299664285703</v>
      </c>
      <c r="SW15" s="19">
        <v>2.7244528309523799E-2</v>
      </c>
      <c r="SX15" s="19">
        <v>9.2865281666666705E-3</v>
      </c>
      <c r="SY15" s="19">
        <v>4.9723825305476197</v>
      </c>
      <c r="SZ15" s="19">
        <v>5.1886383603333401</v>
      </c>
      <c r="TA15" s="19">
        <v>0.29805577383333298</v>
      </c>
      <c r="TB15" s="19">
        <v>0.35684170561904799</v>
      </c>
      <c r="TC15" s="19">
        <v>0.43303535040476199</v>
      </c>
      <c r="TD15" s="19">
        <v>0.49299422495238099</v>
      </c>
      <c r="TE15" s="19">
        <v>0.46285933114285699</v>
      </c>
      <c r="TF15" s="19">
        <v>0.51144993592857102</v>
      </c>
      <c r="TG15" s="19">
        <v>0.33498824457142901</v>
      </c>
      <c r="TH15" s="19">
        <v>0.38053229823809498</v>
      </c>
      <c r="TI15" s="19">
        <v>-0.81962874833333399</v>
      </c>
      <c r="TJ15" s="19">
        <v>-0.76901168173809498</v>
      </c>
      <c r="TK15" s="19">
        <v>0.43303535040476199</v>
      </c>
      <c r="TL15" s="19">
        <v>0.49299422495238099</v>
      </c>
      <c r="TM15" s="19">
        <v>9.5514946466666695E-2</v>
      </c>
      <c r="TN15" s="19">
        <v>4.43718821555555E-2</v>
      </c>
      <c r="TO15" s="19">
        <v>7.7854875288888903E-2</v>
      </c>
      <c r="TP15" s="19">
        <v>7.9350083688888906E-2</v>
      </c>
      <c r="TQ15" s="19">
        <v>0.53415637855555598</v>
      </c>
      <c r="TR15" s="19">
        <v>0.28001397626666702</v>
      </c>
      <c r="TS15" s="19">
        <v>7.6493340977777796E-2</v>
      </c>
      <c r="TT15" s="19">
        <v>0.54027068326666705</v>
      </c>
      <c r="TU15" s="19">
        <v>0.30110878655555601</v>
      </c>
      <c r="TV15" s="19">
        <v>8.1230037399999996E-2</v>
      </c>
      <c r="TW15" s="19">
        <v>4.0954948866666702E-2</v>
      </c>
      <c r="TX15" s="19">
        <v>7.2564612333333306E-2</v>
      </c>
      <c r="TY15" s="19">
        <v>38.638222222222197</v>
      </c>
      <c r="TZ15" s="19">
        <v>37.948222222222199</v>
      </c>
      <c r="UA15" s="19">
        <v>26.404666666666699</v>
      </c>
      <c r="UB15" s="19">
        <v>29.553555555555601</v>
      </c>
      <c r="UC15" s="19">
        <v>29.617555555555601</v>
      </c>
      <c r="UD15" s="19">
        <v>39.176000000000002</v>
      </c>
      <c r="UE15" s="19">
        <v>39.1617777777778</v>
      </c>
      <c r="UF15" s="19">
        <v>-0.24177827333333299</v>
      </c>
      <c r="UG15" s="19">
        <v>-0.21839954222222199</v>
      </c>
      <c r="UH15" s="24">
        <v>64.338888888888889</v>
      </c>
      <c r="UI15" s="24">
        <v>62.302444444444426</v>
      </c>
      <c r="UJ15" s="24">
        <v>2005.7944888888885</v>
      </c>
      <c r="UK15" s="24">
        <v>1959.5719111111111</v>
      </c>
      <c r="UL15" s="19">
        <v>158</v>
      </c>
      <c r="UM15" s="19">
        <f t="shared" si="66"/>
        <v>93.661111111111111</v>
      </c>
      <c r="UN15" s="19">
        <f t="shared" si="67"/>
        <v>95.697555555555567</v>
      </c>
      <c r="UO15" s="19">
        <f t="shared" si="68"/>
        <v>94.679333333333346</v>
      </c>
      <c r="UP15" s="23">
        <v>-9999</v>
      </c>
      <c r="UQ15" s="19">
        <v>0.75149864546</v>
      </c>
      <c r="UR15" s="19">
        <v>0.73997620796666697</v>
      </c>
      <c r="US15" s="19">
        <v>0.59448719558444496</v>
      </c>
      <c r="UT15" s="19">
        <v>0.55756265181333298</v>
      </c>
      <c r="UU15" s="19">
        <v>0.85857594484444499</v>
      </c>
      <c r="UV15" s="19">
        <v>0.84546703741111096</v>
      </c>
      <c r="UW15" s="19">
        <f t="shared" si="69"/>
        <v>0.85202149112777792</v>
      </c>
      <c r="UX15" s="19">
        <v>0.75989281083555604</v>
      </c>
      <c r="UY15" s="19">
        <v>0.725180972244444</v>
      </c>
      <c r="UZ15" s="19">
        <v>0.283963285506667</v>
      </c>
      <c r="VA15" s="19">
        <v>0.31057772490222202</v>
      </c>
      <c r="VB15" s="19">
        <v>0.76265318956666694</v>
      </c>
      <c r="VC15" s="19">
        <v>0.74411462337111101</v>
      </c>
      <c r="VD15" s="19">
        <v>0.73792600607777803</v>
      </c>
      <c r="VE15" s="19">
        <v>0.69496315425111099</v>
      </c>
      <c r="VF15" s="19">
        <v>2.6779006206666699E-2</v>
      </c>
      <c r="VG15" s="19">
        <v>9.6674860822222198E-3</v>
      </c>
      <c r="VH15" s="19">
        <v>6.0679926061177802</v>
      </c>
      <c r="VI15" s="19">
        <v>5.7491531737955599</v>
      </c>
      <c r="VJ15" s="19">
        <v>0.330819204931111</v>
      </c>
      <c r="VK15" s="19">
        <v>0.366933357544445</v>
      </c>
      <c r="VL15" s="19">
        <v>0.47853400349111103</v>
      </c>
      <c r="VM15" s="19">
        <v>0.51469782087777805</v>
      </c>
      <c r="VN15" s="19">
        <v>0.515104976735556</v>
      </c>
      <c r="VO15" s="19">
        <v>0.55411523939111096</v>
      </c>
      <c r="VP15" s="19">
        <v>0.37776228187777799</v>
      </c>
      <c r="VQ15" s="19">
        <v>0.41861623244222201</v>
      </c>
      <c r="VR15" s="19">
        <v>-0.86334419844444399</v>
      </c>
      <c r="VS15" s="19">
        <v>-0.84037628722222202</v>
      </c>
      <c r="VT15" s="19">
        <v>0.47853400349111103</v>
      </c>
      <c r="VU15" s="19">
        <v>0.51469782087777805</v>
      </c>
      <c r="VV15" s="19">
        <v>0.85650000000000004</v>
      </c>
      <c r="VW15" s="19">
        <v>0.84075</v>
      </c>
      <c r="VX15" s="19">
        <v>1.040875</v>
      </c>
      <c r="VY15" s="19">
        <v>8.0174999999999996E-2</v>
      </c>
      <c r="VZ15" s="19">
        <f t="shared" si="70"/>
        <v>0.98161120840630467</v>
      </c>
      <c r="WA15" s="19">
        <v>9.3161173400000005E-2</v>
      </c>
      <c r="WB15" s="19">
        <v>4.4971058911111098E-2</v>
      </c>
      <c r="WC15" s="19">
        <v>7.8510178577777798E-2</v>
      </c>
      <c r="WD15" s="19">
        <v>7.06049506444444E-2</v>
      </c>
      <c r="WE15" s="19">
        <v>0.54918093982222205</v>
      </c>
      <c r="WF15" s="19">
        <v>0.29096613437777802</v>
      </c>
      <c r="WG15" s="19">
        <v>7.2699678755555594E-2</v>
      </c>
      <c r="WH15" s="19">
        <v>0.57684539188888895</v>
      </c>
      <c r="WI15" s="19">
        <v>0.31407407406666699</v>
      </c>
      <c r="WJ15" s="19">
        <v>7.6021505288888902E-2</v>
      </c>
      <c r="WK15" s="19">
        <v>3.52288888888889E-2</v>
      </c>
      <c r="WL15" s="19">
        <v>7.3104799177777804E-2</v>
      </c>
      <c r="WM15" s="19">
        <v>40.96</v>
      </c>
      <c r="WN15" s="19">
        <v>37.073555555555501</v>
      </c>
      <c r="WO15" s="19">
        <v>29.905555555555601</v>
      </c>
      <c r="WP15" s="19">
        <v>34.100888888888903</v>
      </c>
      <c r="WQ15" s="19">
        <v>34.729555555555599</v>
      </c>
      <c r="WR15" s="19">
        <v>40.99</v>
      </c>
      <c r="WS15" s="19">
        <v>41.399555555555601</v>
      </c>
      <c r="WT15" s="19">
        <v>-0.17579454222222199</v>
      </c>
      <c r="WU15" s="19">
        <v>-0.15499597333333301</v>
      </c>
      <c r="WV15" s="19">
        <v>63.657555555555497</v>
      </c>
      <c r="WW15" s="19">
        <v>62.085333333333402</v>
      </c>
      <c r="WX15" s="19">
        <v>1990.3641111111101</v>
      </c>
      <c r="WY15" s="19">
        <v>1954.62024444445</v>
      </c>
      <c r="WZ15" s="19">
        <v>164.3</v>
      </c>
      <c r="XA15" s="19">
        <f t="shared" si="71"/>
        <v>100.64244444444452</v>
      </c>
      <c r="XB15" s="19">
        <f t="shared" si="72"/>
        <v>102.2146666666666</v>
      </c>
      <c r="XC15" s="23">
        <v>-9999</v>
      </c>
      <c r="XD15" s="19">
        <v>0.77579510771555604</v>
      </c>
      <c r="XE15" s="19">
        <v>0.77085908917555601</v>
      </c>
      <c r="XF15" s="19">
        <v>0.62377503619555497</v>
      </c>
      <c r="XG15" s="19">
        <v>0.60733200936666698</v>
      </c>
      <c r="XH15" s="19">
        <v>0.884117192684444</v>
      </c>
      <c r="XI15" s="19">
        <v>0.84754016205555605</v>
      </c>
      <c r="XJ15" s="19">
        <v>0.79734214108666701</v>
      </c>
      <c r="XK15" s="19">
        <v>0.72996560583777803</v>
      </c>
      <c r="XL15" s="19">
        <v>0.29469090671111098</v>
      </c>
      <c r="XM15" s="19">
        <v>0.30727093164222202</v>
      </c>
      <c r="XN15" s="19">
        <v>0.77427630335333297</v>
      </c>
      <c r="XO15" s="19">
        <v>0.74815937712666702</v>
      </c>
      <c r="XP15" s="19">
        <v>0.76637872956666697</v>
      </c>
      <c r="XQ15" s="19">
        <v>0.70814224254444402</v>
      </c>
      <c r="XR15" s="19">
        <v>-1.7213077733333299E-3</v>
      </c>
      <c r="XS15" s="19">
        <v>-5.2824686437777803E-2</v>
      </c>
      <c r="XT15" s="19">
        <v>6.93688015387111</v>
      </c>
      <c r="XU15" s="19">
        <v>6.80451266915333</v>
      </c>
      <c r="XV15" s="19">
        <v>0.33337447787333302</v>
      </c>
      <c r="XW15" s="19">
        <v>0.36250138376666702</v>
      </c>
      <c r="XX15" s="19">
        <v>0.48494519518888901</v>
      </c>
      <c r="XY15" s="19">
        <v>0.51073948767333299</v>
      </c>
      <c r="XZ15" s="19">
        <v>0.52079797370000003</v>
      </c>
      <c r="YA15" s="19">
        <v>0.53812137611333299</v>
      </c>
      <c r="YB15" s="19">
        <v>0.37979782985999999</v>
      </c>
      <c r="YC15" s="19">
        <v>0.39830028969999998</v>
      </c>
      <c r="YD15" s="19">
        <v>-0.88698920968888895</v>
      </c>
      <c r="YE15" s="19">
        <v>-0.84354928275555596</v>
      </c>
      <c r="YF15" s="19">
        <v>0.48494519518888901</v>
      </c>
      <c r="YG15" s="19">
        <v>0.51073948767333299</v>
      </c>
      <c r="YH15" s="19">
        <v>0.104845385918919</v>
      </c>
      <c r="YI15" s="19">
        <v>5.0114979864864899E-2</v>
      </c>
      <c r="YJ15" s="19">
        <v>7.8938397891891901E-2</v>
      </c>
      <c r="YK15" s="19">
        <v>8.2815492702702706E-2</v>
      </c>
      <c r="YL15" s="19">
        <v>0.60900393348648696</v>
      </c>
      <c r="YM15" s="19">
        <v>0.32714285700000001</v>
      </c>
      <c r="YN15" s="19">
        <v>8.4600446972973004E-2</v>
      </c>
      <c r="YO15" s="19">
        <v>0.63746728513513495</v>
      </c>
      <c r="YP15" s="19">
        <v>0.34870777021621602</v>
      </c>
      <c r="YQ15" s="19">
        <v>9.2793703756756801E-2</v>
      </c>
      <c r="YR15" s="19">
        <v>4.3186372756756797E-2</v>
      </c>
      <c r="YS15" s="19">
        <v>8.7637837837837795E-2</v>
      </c>
      <c r="YT15" s="19">
        <v>41.1</v>
      </c>
      <c r="YU15" s="19">
        <v>40.532162162162201</v>
      </c>
      <c r="YV15" s="19">
        <v>14.4935135135135</v>
      </c>
      <c r="YW15" s="19">
        <v>26.956216216216198</v>
      </c>
      <c r="YX15" s="19">
        <v>26.618648648648701</v>
      </c>
      <c r="YY15" s="19">
        <v>43.406216216216201</v>
      </c>
      <c r="YZ15" s="19">
        <v>43.308378378378301</v>
      </c>
      <c r="ZA15" s="19">
        <v>-0.40453441081081098</v>
      </c>
      <c r="ZB15" s="19">
        <v>-0.37344241891891899</v>
      </c>
      <c r="ZC15" s="19">
        <v>60.288108108108098</v>
      </c>
      <c r="ZD15" s="19">
        <v>56.249729729729701</v>
      </c>
      <c r="ZE15" s="19">
        <v>1913.8315405405399</v>
      </c>
      <c r="ZF15" s="19">
        <v>1822.1513783783801</v>
      </c>
      <c r="ZG15" s="19">
        <v>172</v>
      </c>
      <c r="ZH15" s="19">
        <f t="shared" si="73"/>
        <v>111.7118918918919</v>
      </c>
      <c r="ZI15" s="19">
        <f t="shared" si="74"/>
        <v>115.75027027027031</v>
      </c>
      <c r="ZJ15" s="23">
        <v>-9999</v>
      </c>
      <c r="ZK15" s="19">
        <v>0.76566749657297295</v>
      </c>
      <c r="ZL15" s="19">
        <v>0.76006314711891898</v>
      </c>
      <c r="ZM15" s="19">
        <v>0.60937286540270297</v>
      </c>
      <c r="ZN15" s="19">
        <v>0.59643572705405401</v>
      </c>
      <c r="ZO15" s="19">
        <v>0.87275006123513499</v>
      </c>
      <c r="ZP15" s="19">
        <v>0.847288433597297</v>
      </c>
      <c r="ZQ15" s="19">
        <v>0.77875111711351397</v>
      </c>
      <c r="ZR15" s="19">
        <v>0.73441904304053995</v>
      </c>
      <c r="ZS15" s="19">
        <v>0.29312621945135098</v>
      </c>
      <c r="ZT15" s="19">
        <v>0.29869524372162198</v>
      </c>
      <c r="ZU15" s="19">
        <v>0.75788214629459505</v>
      </c>
      <c r="ZV15" s="19">
        <v>0.76969747971621605</v>
      </c>
      <c r="ZW15" s="19">
        <v>0.745478289591892</v>
      </c>
      <c r="ZX15" s="19">
        <v>0.705247572418919</v>
      </c>
      <c r="ZY15" s="19">
        <v>-1.7555315275675699E-2</v>
      </c>
      <c r="ZZ15" s="19">
        <v>2.3420076867567599E-2</v>
      </c>
      <c r="AAA15" s="19">
        <v>6.5490654842459399</v>
      </c>
      <c r="AAB15" s="19">
        <v>6.3674740934243204</v>
      </c>
      <c r="AAC15" s="19">
        <v>0.33596687327026997</v>
      </c>
      <c r="AAD15" s="19">
        <v>0.35213954248918899</v>
      </c>
      <c r="AAE15" s="19">
        <v>0.486278693932432</v>
      </c>
      <c r="AAF15" s="19">
        <v>0.49957568378918898</v>
      </c>
      <c r="AAG15" s="19">
        <v>0.52247682166486498</v>
      </c>
      <c r="AAH15" s="19">
        <v>0.53065218139459502</v>
      </c>
      <c r="AAI15" s="19">
        <v>0.38275156392432402</v>
      </c>
      <c r="AAJ15" s="19">
        <v>0.39261839508648599</v>
      </c>
      <c r="AAK15" s="19">
        <v>-0.87546813024324299</v>
      </c>
      <c r="AAL15" s="19">
        <v>-0.84681010516216204</v>
      </c>
      <c r="AAM15" s="19">
        <v>0.486278693932432</v>
      </c>
      <c r="AAN15" s="19">
        <v>0.49957568378918898</v>
      </c>
      <c r="AAO15" s="19">
        <v>0.104908352214286</v>
      </c>
      <c r="AAP15" s="19">
        <v>5.8024691404761901E-2</v>
      </c>
      <c r="AAQ15" s="19">
        <v>8.8846992999999999E-2</v>
      </c>
      <c r="AAR15" s="19">
        <v>8.8676247404761904E-2</v>
      </c>
      <c r="AAS15" s="19">
        <v>0.63447429604761896</v>
      </c>
      <c r="AAT15" s="19">
        <v>0.41366598307142799</v>
      </c>
      <c r="AAU15" s="19">
        <v>8.8986605619047601E-2</v>
      </c>
      <c r="AAV15" s="19">
        <v>0.63327398749999997</v>
      </c>
      <c r="AAW15" s="19">
        <v>0.34329430938095201</v>
      </c>
      <c r="AAX15" s="19">
        <v>9.7607142857142906E-2</v>
      </c>
      <c r="AAY15" s="19">
        <v>4.8690237642857202E-2</v>
      </c>
      <c r="AAZ15" s="19">
        <v>9.8415060476190502E-2</v>
      </c>
      <c r="ABA15" s="19">
        <v>39.71</v>
      </c>
      <c r="ABB15" s="19">
        <v>35.904761904761898</v>
      </c>
      <c r="ABC15" s="19">
        <v>35.118809523809503</v>
      </c>
      <c r="ABD15" s="19">
        <v>30.819523809523801</v>
      </c>
      <c r="ABE15" s="19">
        <v>30.7019047619048</v>
      </c>
      <c r="ABF15" s="19">
        <v>38.957142857142898</v>
      </c>
      <c r="ABG15" s="19">
        <v>38.927619047619103</v>
      </c>
      <c r="ABH15" s="19">
        <v>-0.20561779285714299</v>
      </c>
      <c r="ABI15" s="19">
        <v>-0.18912258095238099</v>
      </c>
      <c r="ABJ15" s="19">
        <v>63.502857142857103</v>
      </c>
      <c r="ABK15" s="19">
        <v>57.7869047619048</v>
      </c>
      <c r="ABL15" s="19">
        <v>1986.82878571429</v>
      </c>
      <c r="ABM15" s="19">
        <v>1857.06766666667</v>
      </c>
      <c r="ABN15" s="19">
        <v>178</v>
      </c>
      <c r="ABO15" s="19">
        <f t="shared" si="75"/>
        <v>114.4971428571429</v>
      </c>
      <c r="ABP15" s="19">
        <f t="shared" si="76"/>
        <v>120.21309523809521</v>
      </c>
      <c r="ABQ15" s="23">
        <v>-9999</v>
      </c>
      <c r="ABR15" s="19">
        <v>0.75375017790238097</v>
      </c>
      <c r="ABS15" s="19">
        <v>0.75422272497857101</v>
      </c>
      <c r="ABT15" s="19">
        <v>0.58846677984047602</v>
      </c>
      <c r="ABU15" s="19">
        <v>0.64693309440952396</v>
      </c>
      <c r="ABV15" s="19">
        <v>0.85688022804999997</v>
      </c>
      <c r="ABW15" s="19">
        <v>0.83155673586190504</v>
      </c>
      <c r="ABX15" s="19">
        <v>0.75087556349999995</v>
      </c>
      <c r="ABY15" s="19">
        <v>0.75334525403809505</v>
      </c>
      <c r="ABZ15" s="19">
        <v>0.29718019080476199</v>
      </c>
      <c r="ACA15" s="19">
        <v>0.20955609413809501</v>
      </c>
      <c r="ACB15" s="19">
        <v>0.73067723921904704</v>
      </c>
      <c r="ACC15" s="19">
        <v>0.75301720191904797</v>
      </c>
      <c r="ACD15" s="19">
        <v>0.73265733815952405</v>
      </c>
      <c r="ACE15" s="19">
        <v>0.71494985621904805</v>
      </c>
      <c r="ACF15" s="19">
        <v>-5.0747656559523797E-2</v>
      </c>
      <c r="ACG15" s="19">
        <v>-1.6159264047618999E-3</v>
      </c>
      <c r="ACH15" s="19">
        <v>6.13670069787619</v>
      </c>
      <c r="ACI15" s="19">
        <v>6.1800019732666698</v>
      </c>
      <c r="ACJ15" s="19">
        <v>0.34688548075714298</v>
      </c>
      <c r="ACK15" s="19">
        <v>0.25156014217618999</v>
      </c>
      <c r="ACL15" s="19">
        <v>0.49636662315714303</v>
      </c>
      <c r="ACM15" s="19">
        <v>0.37908505852381003</v>
      </c>
      <c r="ACN15" s="19">
        <v>0.53287123150476201</v>
      </c>
      <c r="ACO15" s="19">
        <v>0.40017387392619003</v>
      </c>
      <c r="ACP15" s="19">
        <v>0.394219179840476</v>
      </c>
      <c r="ACQ15" s="19">
        <v>0.27716303907381001</v>
      </c>
      <c r="ACR15" s="19">
        <v>-0.857586116238095</v>
      </c>
      <c r="ACS15" s="19">
        <v>-0.85918797978571404</v>
      </c>
      <c r="ACT15" s="19">
        <v>0.49636662315714303</v>
      </c>
      <c r="ACU15" s="19">
        <v>0.37908505852381003</v>
      </c>
      <c r="ACV15" s="17">
        <v>4.9800000000000004</v>
      </c>
      <c r="ACW15" s="18">
        <v>1.06</v>
      </c>
      <c r="ACX15" s="17">
        <v>79.3</v>
      </c>
      <c r="ACY15" s="17">
        <v>29.2</v>
      </c>
      <c r="ACZ15" s="17">
        <v>5.4</v>
      </c>
      <c r="ADA15" s="17">
        <v>11.1</v>
      </c>
    </row>
    <row r="16" spans="1:781" x14ac:dyDescent="0.25">
      <c r="A16" s="19">
        <v>15</v>
      </c>
      <c r="B16" s="19">
        <v>4</v>
      </c>
      <c r="C16" s="19" t="s">
        <v>11</v>
      </c>
      <c r="D16" s="19">
        <v>100</v>
      </c>
      <c r="E16" s="19">
        <v>2</v>
      </c>
      <c r="F16" s="19">
        <v>1</v>
      </c>
      <c r="G16" s="19" t="s">
        <v>14</v>
      </c>
      <c r="H16" s="23">
        <v>-9999</v>
      </c>
      <c r="I16" s="23">
        <v>-9999</v>
      </c>
      <c r="J16" s="23">
        <v>-9999</v>
      </c>
      <c r="K16" s="23">
        <v>-9999</v>
      </c>
      <c r="L16" s="19">
        <v>158</v>
      </c>
      <c r="M16" s="19">
        <f t="shared" si="16"/>
        <v>141.07142857142856</v>
      </c>
      <c r="N16" s="19">
        <v>57.11999999999999</v>
      </c>
      <c r="O16" s="19">
        <v>21.440000000000012</v>
      </c>
      <c r="P16" s="19">
        <v>21.439999999999998</v>
      </c>
      <c r="Q16" s="19">
        <v>53.12</v>
      </c>
      <c r="R16" s="19">
        <v>21.439999999999998</v>
      </c>
      <c r="S16" s="19">
        <v>25.439999999999998</v>
      </c>
      <c r="T16" s="19">
        <f t="shared" si="17"/>
        <v>1.1865671641791045</v>
      </c>
      <c r="U16" s="19">
        <v>53.12</v>
      </c>
      <c r="V16" s="19">
        <v>21.439999999999998</v>
      </c>
      <c r="W16" s="19">
        <v>25.439999999999998</v>
      </c>
      <c r="X16" s="19">
        <v>59.12</v>
      </c>
      <c r="Y16" s="19">
        <v>13.439999999999998</v>
      </c>
      <c r="Z16" s="19">
        <v>27.439999999999998</v>
      </c>
      <c r="AA16" s="19" t="s">
        <v>54</v>
      </c>
      <c r="AB16" s="19">
        <v>8.8000000000000007</v>
      </c>
      <c r="AC16" s="19">
        <v>7.2</v>
      </c>
      <c r="AD16" s="19">
        <v>0.95</v>
      </c>
      <c r="AE16" s="19" t="s">
        <v>40</v>
      </c>
      <c r="AF16" s="19">
        <v>2</v>
      </c>
      <c r="AG16" s="19">
        <v>0.9</v>
      </c>
      <c r="AH16" s="19">
        <v>1.3</v>
      </c>
      <c r="AI16" s="19">
        <v>2</v>
      </c>
      <c r="AJ16" s="19">
        <v>327</v>
      </c>
      <c r="AK16" s="19">
        <v>35</v>
      </c>
      <c r="AL16" s="19">
        <v>0.82</v>
      </c>
      <c r="AM16" s="19">
        <v>8.3000000000000007</v>
      </c>
      <c r="AN16" s="19">
        <v>4.5999999999999996</v>
      </c>
      <c r="AO16" s="19">
        <v>1.1299999999999999</v>
      </c>
      <c r="AP16" s="19">
        <v>5444</v>
      </c>
      <c r="AQ16" s="19">
        <v>189</v>
      </c>
      <c r="AR16" s="19">
        <v>309</v>
      </c>
      <c r="AS16" s="19">
        <v>31</v>
      </c>
      <c r="AT16" s="19">
        <v>0</v>
      </c>
      <c r="AU16" s="19">
        <v>3</v>
      </c>
      <c r="AV16" s="19">
        <v>88</v>
      </c>
      <c r="AW16" s="19">
        <v>5</v>
      </c>
      <c r="AX16" s="19">
        <v>4</v>
      </c>
      <c r="AY16" s="19">
        <v>64</v>
      </c>
      <c r="AZ16" s="19">
        <v>1.1027016189664678</v>
      </c>
      <c r="BA16" s="19">
        <v>0.29153053531037953</v>
      </c>
      <c r="BB16" s="19">
        <v>0.47754066557230268</v>
      </c>
      <c r="BC16" s="19">
        <v>0.70847151040096468</v>
      </c>
      <c r="BD16" s="19">
        <v>2.0137598553708633</v>
      </c>
      <c r="BE16" s="19">
        <v>7.0133010882708593</v>
      </c>
      <c r="BF16" s="19">
        <v>8.6155704292687822</v>
      </c>
      <c r="BG16" s="17">
        <f t="shared" si="18"/>
        <v>5.5769286171073897</v>
      </c>
      <c r="BH16" s="17">
        <f t="shared" si="19"/>
        <v>7.4870912793966005</v>
      </c>
      <c r="BI16" s="17">
        <f t="shared" si="20"/>
        <v>10.320977321000459</v>
      </c>
      <c r="BJ16" s="17">
        <f t="shared" si="21"/>
        <v>18.376016742483912</v>
      </c>
      <c r="BK16" s="17">
        <f t="shared" si="22"/>
        <v>46.42922109556735</v>
      </c>
      <c r="BL16" s="19">
        <f t="shared" si="0"/>
        <v>2.8338860416038587</v>
      </c>
      <c r="BM16" s="19">
        <f t="shared" si="1"/>
        <v>8.0550394214834533</v>
      </c>
      <c r="BN16" s="19">
        <f t="shared" si="2"/>
        <v>28.053204353083437</v>
      </c>
      <c r="BO16" s="19">
        <f t="shared" si="23"/>
        <v>38.942129816170748</v>
      </c>
      <c r="BP16" s="19">
        <v>0.33582276577615155</v>
      </c>
      <c r="BQ16" s="19">
        <v>7.0369439557677813E-2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7">
        <f t="shared" si="24"/>
        <v>1.6247688213353175</v>
      </c>
      <c r="BX16" s="17">
        <f t="shared" si="25"/>
        <v>1.6247688213353175</v>
      </c>
      <c r="BY16" s="17">
        <f t="shared" si="26"/>
        <v>1.6247688213353175</v>
      </c>
      <c r="BZ16" s="17">
        <f t="shared" si="27"/>
        <v>1.6247688213353175</v>
      </c>
      <c r="CA16" s="19">
        <f t="shared" si="28"/>
        <v>0</v>
      </c>
      <c r="CB16" s="19">
        <f t="shared" si="29"/>
        <v>0</v>
      </c>
      <c r="CC16" s="19">
        <f t="shared" si="30"/>
        <v>0</v>
      </c>
      <c r="CD16" s="19">
        <f t="shared" ref="CD16:CE16" si="89">SUM(CA16:CC16)</f>
        <v>0</v>
      </c>
      <c r="CE16" s="19">
        <f t="shared" si="89"/>
        <v>0</v>
      </c>
      <c r="CF16" s="19">
        <v>0.88846501355285612</v>
      </c>
      <c r="CG16" s="19">
        <v>0.5953266855186784</v>
      </c>
      <c r="CH16" s="19">
        <v>0.24132730015082957</v>
      </c>
      <c r="CI16" s="19">
        <v>0.24292300827921273</v>
      </c>
      <c r="CJ16" s="19">
        <v>0.42684137383363108</v>
      </c>
      <c r="CK16" s="19">
        <v>0.7571579000150428</v>
      </c>
      <c r="CL16" s="19">
        <v>1.2446266120163951</v>
      </c>
      <c r="CM16" s="17">
        <f t="shared" si="32"/>
        <v>5.9351667962861381</v>
      </c>
      <c r="CN16" s="17">
        <f t="shared" si="33"/>
        <v>6.9004759968894565</v>
      </c>
      <c r="CO16" s="17">
        <f t="shared" si="34"/>
        <v>7.872168030006307</v>
      </c>
      <c r="CP16" s="17">
        <f t="shared" si="35"/>
        <v>9.5795335253408318</v>
      </c>
      <c r="CQ16" s="17">
        <f t="shared" si="36"/>
        <v>12.608165125401003</v>
      </c>
      <c r="CR16" s="19">
        <f t="shared" si="37"/>
        <v>0.97169203311685093</v>
      </c>
      <c r="CS16" s="19">
        <f t="shared" si="38"/>
        <v>1.7073654953345243</v>
      </c>
      <c r="CT16" s="19">
        <f t="shared" si="39"/>
        <v>3.0286316000601712</v>
      </c>
      <c r="CU16" s="19">
        <f t="shared" si="40"/>
        <v>5.7076891285115465</v>
      </c>
      <c r="CV16" s="21">
        <v>13.3</v>
      </c>
      <c r="CW16" s="19">
        <v>13.9</v>
      </c>
      <c r="CX16" s="21">
        <v>10.7</v>
      </c>
      <c r="CY16" s="19">
        <v>26.7</v>
      </c>
      <c r="CZ16" s="22">
        <v>13.2</v>
      </c>
      <c r="DA16" s="19">
        <v>15.7</v>
      </c>
      <c r="DB16" s="18">
        <v>10.350000000000001</v>
      </c>
      <c r="DC16" s="18">
        <v>10.8</v>
      </c>
      <c r="DD16" s="18">
        <v>12.6</v>
      </c>
      <c r="DE16" s="19">
        <v>11.25</v>
      </c>
      <c r="DF16" s="19">
        <v>11.35</v>
      </c>
      <c r="DG16" s="18">
        <v>11.35</v>
      </c>
      <c r="DH16" s="19">
        <v>9.75</v>
      </c>
      <c r="DI16" s="18">
        <f t="shared" si="3"/>
        <v>11.3</v>
      </c>
      <c r="DJ16" s="19">
        <v>11.95</v>
      </c>
      <c r="DK16" s="19">
        <v>10.25</v>
      </c>
      <c r="DL16" s="19">
        <v>9.6</v>
      </c>
      <c r="DM16" s="19">
        <v>10.65</v>
      </c>
      <c r="DN16" s="19">
        <v>7.15</v>
      </c>
      <c r="DO16" s="19">
        <v>11.35</v>
      </c>
      <c r="DP16" s="19">
        <v>10.6</v>
      </c>
      <c r="DQ16" s="19">
        <v>11.850000000000001</v>
      </c>
      <c r="DR16" s="19">
        <v>9.3000000000000007</v>
      </c>
      <c r="DS16" s="21">
        <v>27.9</v>
      </c>
      <c r="DT16" s="21">
        <v>32.1</v>
      </c>
      <c r="DU16" s="21">
        <v>29.8</v>
      </c>
      <c r="DV16" s="21">
        <v>30.2</v>
      </c>
      <c r="DW16" s="21">
        <v>25.8</v>
      </c>
      <c r="DX16" s="21">
        <v>27.3</v>
      </c>
      <c r="DY16" s="21">
        <v>25.4</v>
      </c>
      <c r="DZ16" s="21">
        <v>27.5</v>
      </c>
      <c r="EA16" s="21">
        <v>30</v>
      </c>
      <c r="EB16" s="19">
        <v>28.1</v>
      </c>
      <c r="EC16" s="18">
        <v>14</v>
      </c>
      <c r="ED16" s="18">
        <v>21</v>
      </c>
      <c r="EE16" s="18">
        <v>39</v>
      </c>
      <c r="EF16" s="18">
        <v>52</v>
      </c>
      <c r="EG16" s="18">
        <v>52</v>
      </c>
      <c r="EH16" s="18">
        <v>92</v>
      </c>
      <c r="EI16" s="18">
        <v>98.5</v>
      </c>
      <c r="EJ16" s="18">
        <v>130</v>
      </c>
      <c r="EK16" s="18">
        <v>123.5</v>
      </c>
      <c r="EL16" s="18">
        <v>139</v>
      </c>
      <c r="EM16" s="19">
        <v>10565.254237288136</v>
      </c>
      <c r="EN16" s="19">
        <v>10727.532228360958</v>
      </c>
      <c r="EO16" s="19">
        <v>5388.2865440464666</v>
      </c>
      <c r="EP16" s="19">
        <v>2922.0560747663553</v>
      </c>
      <c r="EQ16" s="19">
        <v>7563.5820895522374</v>
      </c>
      <c r="ER16" s="19">
        <v>5181.6836262719708</v>
      </c>
      <c r="ES16" s="19">
        <v>10674.007561436672</v>
      </c>
      <c r="ET16" s="19">
        <v>4996.8841285296976</v>
      </c>
      <c r="EU16" s="19">
        <v>228.53226280231081</v>
      </c>
      <c r="EV16" s="19">
        <v>2.5457749926564182</v>
      </c>
      <c r="EW16" s="19">
        <v>3.9864999999999999</v>
      </c>
      <c r="EX16" s="19">
        <v>4.1828000000000003</v>
      </c>
      <c r="EY16" s="19">
        <v>3.8254000000000001</v>
      </c>
      <c r="EZ16" s="19">
        <v>3.86</v>
      </c>
      <c r="FA16" s="19">
        <v>3.7006999999999999</v>
      </c>
      <c r="FB16" s="19">
        <v>3.915</v>
      </c>
      <c r="FC16" s="19">
        <v>4.2073999999999998</v>
      </c>
      <c r="FD16" s="19">
        <v>4.0956000000000001</v>
      </c>
      <c r="FE16" s="19">
        <v>3.2355999999999998</v>
      </c>
      <c r="FF16" s="19">
        <v>3.0548000000000002</v>
      </c>
      <c r="FG16" s="19">
        <v>2.964</v>
      </c>
      <c r="FH16" s="21">
        <v>479.4</v>
      </c>
      <c r="FI16" s="21">
        <v>67.5</v>
      </c>
      <c r="FJ16" s="18">
        <f t="shared" si="41"/>
        <v>411.9</v>
      </c>
      <c r="FK16" s="19">
        <v>12</v>
      </c>
      <c r="FL16" s="19">
        <v>690.9</v>
      </c>
      <c r="FM16" s="18">
        <v>31.5</v>
      </c>
      <c r="FN16" s="18">
        <f t="shared" si="42"/>
        <v>659.4</v>
      </c>
      <c r="FO16" s="19">
        <v>183</v>
      </c>
      <c r="FP16" s="19">
        <v>222.2</v>
      </c>
      <c r="FQ16" s="19">
        <v>31.5</v>
      </c>
      <c r="FR16" s="19">
        <f t="shared" si="43"/>
        <v>190.7</v>
      </c>
      <c r="FS16" s="19">
        <v>271.3</v>
      </c>
      <c r="FT16" s="19">
        <v>15.6</v>
      </c>
      <c r="FU16" s="19">
        <f t="shared" si="44"/>
        <v>255.70000000000002</v>
      </c>
      <c r="FV16" s="19">
        <v>131.35</v>
      </c>
      <c r="FW16" s="19">
        <v>119.02</v>
      </c>
      <c r="FX16" s="18">
        <f t="shared" si="45"/>
        <v>1166.8627450980391</v>
      </c>
      <c r="FY16" s="18">
        <f t="shared" si="46"/>
        <v>1041.8417366946776</v>
      </c>
      <c r="FZ16" s="23">
        <f t="shared" si="4"/>
        <v>4038.2352941176468</v>
      </c>
      <c r="GA16" s="18">
        <f t="shared" si="5"/>
        <v>6464.7058823529414</v>
      </c>
      <c r="GB16" s="18">
        <f t="shared" si="6"/>
        <v>1869.6078431372548</v>
      </c>
      <c r="GC16" s="18">
        <f t="shared" si="7"/>
        <v>2506.8627450980393</v>
      </c>
      <c r="GD16" s="18">
        <f t="shared" si="47"/>
        <v>14879.411764705881</v>
      </c>
      <c r="GE16" s="18">
        <f t="shared" si="48"/>
        <v>1287.7450980392157</v>
      </c>
      <c r="GF16" s="19">
        <v>2.25</v>
      </c>
      <c r="GG16" s="19">
        <f t="shared" si="8"/>
        <v>90.860294117647044</v>
      </c>
      <c r="GH16" s="19">
        <v>0.5</v>
      </c>
      <c r="GI16" s="19">
        <f t="shared" si="9"/>
        <v>32.32352941176471</v>
      </c>
      <c r="GJ16" s="19">
        <v>1.07</v>
      </c>
      <c r="GK16" s="19">
        <f t="shared" si="10"/>
        <v>20.00480392156863</v>
      </c>
      <c r="GL16" s="19">
        <v>3.24</v>
      </c>
      <c r="GM16" s="19">
        <f t="shared" si="11"/>
        <v>41.722941176470592</v>
      </c>
      <c r="GN16" s="18">
        <f t="shared" si="49"/>
        <v>184.91156862745098</v>
      </c>
      <c r="GO16" s="18">
        <f t="shared" si="50"/>
        <v>165.09961484593836</v>
      </c>
      <c r="GP16" s="25">
        <v>-9999</v>
      </c>
      <c r="GQ16" s="25">
        <v>-9999</v>
      </c>
      <c r="GR16" s="25">
        <v>-9999</v>
      </c>
      <c r="GS16" s="25">
        <v>-9999</v>
      </c>
      <c r="GT16" s="19">
        <v>19.2</v>
      </c>
      <c r="GU16" s="18">
        <v>5.14</v>
      </c>
      <c r="GV16" s="18">
        <f t="shared" si="51"/>
        <v>4.63</v>
      </c>
      <c r="GW16" s="19">
        <f t="shared" si="52"/>
        <v>3470.4143096809917</v>
      </c>
      <c r="GX16" s="19">
        <v>1.76</v>
      </c>
      <c r="GY16" s="19">
        <f t="shared" si="53"/>
        <v>0.38012958963282939</v>
      </c>
      <c r="GZ16" s="19">
        <f t="shared" si="54"/>
        <v>1319.2071673949342</v>
      </c>
      <c r="HA16" s="19">
        <f t="shared" si="55"/>
        <v>1477.5120274823264</v>
      </c>
      <c r="HB16" s="19">
        <v>2.2799999999999998</v>
      </c>
      <c r="HC16" s="19">
        <f t="shared" si="12"/>
        <v>0.49244060475161983</v>
      </c>
      <c r="HD16" s="19">
        <f t="shared" si="13"/>
        <v>1708.9729213979829</v>
      </c>
      <c r="HE16" s="19">
        <f t="shared" si="56"/>
        <v>1914.049671965741</v>
      </c>
      <c r="HF16" s="23">
        <v>-9999</v>
      </c>
      <c r="HG16" s="19">
        <v>4438</v>
      </c>
      <c r="HH16" s="19">
        <f t="shared" si="14"/>
        <v>1687.0151187904969</v>
      </c>
      <c r="HI16" s="19">
        <v>2.8</v>
      </c>
      <c r="HJ16" s="19">
        <v>4.08</v>
      </c>
      <c r="HK16" s="17">
        <f t="shared" si="15"/>
        <v>78.093226616202244</v>
      </c>
      <c r="HL16" s="18">
        <v>14</v>
      </c>
      <c r="HM16" s="18">
        <v>21</v>
      </c>
      <c r="HN16" s="19">
        <v>27.719937304075216</v>
      </c>
      <c r="HO16" s="19">
        <v>14.684388714733521</v>
      </c>
      <c r="HP16" s="19">
        <v>0.22897808717073201</v>
      </c>
      <c r="HQ16" s="19">
        <v>0.20101846906818199</v>
      </c>
      <c r="HR16" s="19">
        <v>0.180169057378049</v>
      </c>
      <c r="HS16" s="19">
        <v>0.14109532854878001</v>
      </c>
      <c r="HT16" s="19">
        <v>3.7480098585365801E-2</v>
      </c>
      <c r="HU16" s="19">
        <v>0.28769685389024402</v>
      </c>
      <c r="HV16" s="19">
        <v>0.31904151531707298</v>
      </c>
      <c r="HW16" s="19">
        <v>8.37247633409091E-2</v>
      </c>
      <c r="HX16" s="19">
        <v>0.59603295864634198</v>
      </c>
      <c r="HY16" s="19">
        <v>0.324547837414634</v>
      </c>
      <c r="HZ16" s="19">
        <v>0.325288057378049</v>
      </c>
      <c r="IA16" s="19">
        <v>0.29064165687499999</v>
      </c>
      <c r="IB16" s="19">
        <v>0.161465170109756</v>
      </c>
      <c r="IC16" s="19">
        <v>8.6712708585365894E-2</v>
      </c>
      <c r="ID16" s="19">
        <v>0.96211627258536603</v>
      </c>
      <c r="IE16" s="19">
        <v>0.298967693526066</v>
      </c>
      <c r="IF16" s="19">
        <v>0.26300499612206601</v>
      </c>
      <c r="IG16" s="19">
        <v>0.27841426685513998</v>
      </c>
      <c r="IH16" s="19">
        <v>0.24035257506635099</v>
      </c>
      <c r="II16" s="19">
        <v>3.7117236454976298E-2</v>
      </c>
      <c r="IJ16" s="19">
        <v>0.33856408662616799</v>
      </c>
      <c r="IK16" s="19">
        <v>0.37141209832227501</v>
      </c>
      <c r="IL16" s="19">
        <v>8.6345516638497599E-2</v>
      </c>
      <c r="IM16" s="19">
        <v>0.85803091407582899</v>
      </c>
      <c r="IN16" s="19">
        <v>0.26072766564953298</v>
      </c>
      <c r="IO16" s="19">
        <v>0.22963468977570101</v>
      </c>
      <c r="IP16" s="19">
        <v>0.13222659741314599</v>
      </c>
      <c r="IQ16" s="19">
        <v>0.116157253218009</v>
      </c>
      <c r="IR16" s="19">
        <v>9.1119642137440698E-2</v>
      </c>
      <c r="IS16" s="19">
        <v>0.38977794392523402</v>
      </c>
      <c r="IT16" s="19">
        <v>38.044487916666696</v>
      </c>
      <c r="IU16" s="19">
        <v>61.349297365740803</v>
      </c>
      <c r="IV16" s="19">
        <v>77</v>
      </c>
      <c r="IW16" s="19">
        <f t="shared" si="57"/>
        <v>15.650702634259197</v>
      </c>
      <c r="IX16" s="19">
        <v>0.23923933206060599</v>
      </c>
      <c r="IY16" s="19">
        <v>0.31790043293939402</v>
      </c>
      <c r="IZ16" s="19">
        <v>0.201951144090909</v>
      </c>
      <c r="JA16" s="19">
        <v>0.29520098963636399</v>
      </c>
      <c r="JB16" s="19">
        <v>0.74270871990909104</v>
      </c>
      <c r="JC16" s="19">
        <v>0.484319728</v>
      </c>
      <c r="JD16" s="19">
        <v>0.24811688315151501</v>
      </c>
      <c r="JE16" s="19">
        <v>0.66070810145454595</v>
      </c>
      <c r="JF16" s="19">
        <v>0.43609771190909102</v>
      </c>
      <c r="JG16" s="19">
        <v>0.21609771181818199</v>
      </c>
      <c r="JH16" s="19">
        <v>0.28291280169696997</v>
      </c>
      <c r="JI16" s="19">
        <v>0.20681818184848499</v>
      </c>
      <c r="JJ16" s="19">
        <v>0.453459778175758</v>
      </c>
      <c r="JK16" s="19">
        <v>0.42928443145454498</v>
      </c>
      <c r="JL16" s="19">
        <v>0.27457213638787897</v>
      </c>
      <c r="JM16" s="19">
        <v>0.24218118116363599</v>
      </c>
      <c r="JN16" s="19">
        <v>0.40027131043939401</v>
      </c>
      <c r="JO16" s="19">
        <v>0.39907355412727302</v>
      </c>
      <c r="JP16" s="19">
        <v>0.21341985317272699</v>
      </c>
      <c r="JQ16" s="19">
        <v>0.20742410300302999</v>
      </c>
      <c r="JR16" s="19">
        <v>0.204563614772727</v>
      </c>
      <c r="JS16" s="19">
        <v>0.209256166824242</v>
      </c>
      <c r="JT16" s="19">
        <v>0.52284349916666695</v>
      </c>
      <c r="JU16" s="19">
        <v>0.57087001382727298</v>
      </c>
      <c r="JV16" s="19">
        <v>0.50669404349697</v>
      </c>
      <c r="JW16" s="19">
        <v>0.510970166493939</v>
      </c>
      <c r="JX16" s="19">
        <v>9.07643822121212E-2</v>
      </c>
      <c r="JY16" s="19">
        <v>0.18759769422727299</v>
      </c>
      <c r="JZ16" s="19">
        <v>1.6672099275454599</v>
      </c>
      <c r="KA16" s="19">
        <v>1.52229299</v>
      </c>
      <c r="KB16" s="19">
        <v>0.51336272129393901</v>
      </c>
      <c r="KC16" s="19">
        <v>0.52190988795454596</v>
      </c>
      <c r="KD16" s="19">
        <v>0.59586678910303004</v>
      </c>
      <c r="KE16" s="19">
        <v>0.60242174971515206</v>
      </c>
      <c r="KF16" s="19">
        <v>0.54462405130000002</v>
      </c>
      <c r="KG16" s="19">
        <v>0.57184197562727301</v>
      </c>
      <c r="KH16" s="19">
        <v>0.45160897518181797</v>
      </c>
      <c r="KI16" s="19">
        <v>0.484780452127273</v>
      </c>
      <c r="KJ16" s="19">
        <v>-0.350579022878788</v>
      </c>
      <c r="KK16" s="19">
        <v>-0.34241471142424201</v>
      </c>
      <c r="KL16" s="19">
        <v>0.59586678910303004</v>
      </c>
      <c r="KM16" s="19">
        <v>0.60242174971515206</v>
      </c>
      <c r="KN16" s="19">
        <v>0.23071679119444399</v>
      </c>
      <c r="KO16" s="19">
        <v>0.24473639455555601</v>
      </c>
      <c r="KP16" s="19">
        <v>0.196905658222222</v>
      </c>
      <c r="KQ16" s="19">
        <v>0.24506709880555599</v>
      </c>
      <c r="KR16" s="19">
        <v>0.62966101699999999</v>
      </c>
      <c r="KS16" s="19">
        <v>0.47048245622222201</v>
      </c>
      <c r="KT16" s="19">
        <v>0.22587390758333301</v>
      </c>
      <c r="KU16" s="19">
        <v>0.625521179916667</v>
      </c>
      <c r="KV16" s="19">
        <v>0.46629629636111097</v>
      </c>
      <c r="KW16" s="19">
        <v>0.205180180138889</v>
      </c>
      <c r="KX16" s="19">
        <v>0.21432060891666699</v>
      </c>
      <c r="KY16" s="19">
        <v>0.18691565038888899</v>
      </c>
      <c r="KZ16" s="19">
        <v>38.983333333333299</v>
      </c>
      <c r="LA16" s="19">
        <v>37.567777777777799</v>
      </c>
      <c r="LB16" s="19">
        <v>11.7283333333333</v>
      </c>
      <c r="LC16" s="19">
        <v>34.767777777777802</v>
      </c>
      <c r="LD16" s="19">
        <v>33.669444444444501</v>
      </c>
      <c r="LE16" s="19">
        <v>39.891111111111101</v>
      </c>
      <c r="LF16" s="19">
        <v>39.940555555555598</v>
      </c>
      <c r="LG16" s="19">
        <v>-0.13078254</v>
      </c>
      <c r="LH16" s="19">
        <v>-0.145219866666667</v>
      </c>
      <c r="LI16" s="19">
        <v>48.706944444444403</v>
      </c>
      <c r="LJ16" s="19">
        <v>1650.95186111111</v>
      </c>
      <c r="LK16" s="19">
        <v>83</v>
      </c>
      <c r="LL16" s="19">
        <f t="shared" si="58"/>
        <v>34.293055555555597</v>
      </c>
      <c r="LM16" s="18">
        <v>39</v>
      </c>
      <c r="LN16" s="19">
        <v>0.46827119828611102</v>
      </c>
      <c r="LO16" s="19">
        <v>0.43812570379444399</v>
      </c>
      <c r="LP16" s="19">
        <v>0.34701633255833297</v>
      </c>
      <c r="LQ16" s="19">
        <v>0.31470960792222202</v>
      </c>
      <c r="LR16" s="19">
        <v>0.488793696683333</v>
      </c>
      <c r="LS16" s="19">
        <v>0.43891620346388899</v>
      </c>
      <c r="LT16" s="19">
        <v>0.37020689034999998</v>
      </c>
      <c r="LU16" s="19">
        <v>0.31578164131111103</v>
      </c>
      <c r="LV16" s="19">
        <v>0.14524098788888901</v>
      </c>
      <c r="LW16" s="19">
        <v>0.14366778351666701</v>
      </c>
      <c r="LX16" s="19">
        <v>0.53886235422777795</v>
      </c>
      <c r="LY16" s="19">
        <v>0.52215188663333301</v>
      </c>
      <c r="LZ16" s="19">
        <v>0.50512274413333302</v>
      </c>
      <c r="MA16" s="19">
        <v>0.46213045197777802</v>
      </c>
      <c r="MB16" s="19">
        <v>9.4280749866666694E-2</v>
      </c>
      <c r="MC16" s="19">
        <v>0.109073988186111</v>
      </c>
      <c r="MD16" s="19">
        <v>1.7756344638333299</v>
      </c>
      <c r="ME16" s="19">
        <v>1.5771872436555601</v>
      </c>
      <c r="MF16" s="19">
        <v>0.29709622214999998</v>
      </c>
      <c r="MG16" s="19">
        <v>0.325092584486111</v>
      </c>
      <c r="MH16" s="19">
        <v>0.38586038972499997</v>
      </c>
      <c r="MI16" s="19">
        <v>0.40783287162222198</v>
      </c>
      <c r="MJ16" s="19">
        <v>0.39693126195</v>
      </c>
      <c r="MK16" s="19">
        <v>0.40781117698888902</v>
      </c>
      <c r="ML16" s="19">
        <v>0.309737508683333</v>
      </c>
      <c r="MM16" s="19">
        <v>0.32516186984444501</v>
      </c>
      <c r="MN16" s="19">
        <v>-0.53957572705555601</v>
      </c>
      <c r="MO16" s="19">
        <v>-0.47870815022222202</v>
      </c>
      <c r="MP16" s="19">
        <v>0.38586038972499997</v>
      </c>
      <c r="MQ16" s="19">
        <v>0.40783287162222198</v>
      </c>
      <c r="MR16" s="18">
        <v>52</v>
      </c>
      <c r="MS16" s="19">
        <v>0.17034248099999999</v>
      </c>
      <c r="MT16" s="19">
        <v>0.145270125</v>
      </c>
      <c r="MU16" s="19">
        <v>0.13764774499999999</v>
      </c>
      <c r="MV16" s="19">
        <v>0.16927900500000001</v>
      </c>
      <c r="MW16" s="19">
        <v>0.54841563199999999</v>
      </c>
      <c r="MX16" s="19">
        <v>0.35521997300000002</v>
      </c>
      <c r="MY16" s="19">
        <v>0.158098776</v>
      </c>
      <c r="MZ16" s="19">
        <v>0.55391564699999996</v>
      </c>
      <c r="NA16" s="19">
        <v>0.38190513100000001</v>
      </c>
      <c r="NB16" s="19">
        <v>0.155630925</v>
      </c>
      <c r="NC16" s="19">
        <v>0.130540237</v>
      </c>
      <c r="ND16" s="19">
        <v>0.140531659</v>
      </c>
      <c r="NE16" s="19">
        <v>33.89</v>
      </c>
      <c r="NF16" s="19">
        <v>34.628684210000003</v>
      </c>
      <c r="NG16" s="19">
        <v>17.176052630000001</v>
      </c>
      <c r="NH16" s="19">
        <v>29.09342105</v>
      </c>
      <c r="NI16" s="19">
        <v>28.90894737</v>
      </c>
      <c r="NJ16" s="19">
        <v>35.85</v>
      </c>
      <c r="NK16" s="19">
        <v>35.93</v>
      </c>
      <c r="NL16" s="19">
        <v>-0.17010291599999999</v>
      </c>
      <c r="NM16" s="19">
        <v>-0.16091371300000001</v>
      </c>
      <c r="NN16" s="19">
        <v>53.94842105</v>
      </c>
      <c r="NO16" s="19">
        <v>1769.925211</v>
      </c>
      <c r="NP16" s="19">
        <v>99.9</v>
      </c>
      <c r="NQ16" s="19">
        <f t="shared" si="59"/>
        <v>45.951578950000005</v>
      </c>
      <c r="NR16" s="18">
        <v>52</v>
      </c>
      <c r="NS16" s="19">
        <v>0.55444235500000005</v>
      </c>
      <c r="NT16" s="19">
        <v>0.52593441900000004</v>
      </c>
      <c r="NU16" s="19">
        <v>0.41398849700000001</v>
      </c>
      <c r="NV16" s="19">
        <v>0.353236573</v>
      </c>
      <c r="NW16" s="19">
        <v>0.61761888499999995</v>
      </c>
      <c r="NX16" s="19">
        <v>0.57898790600000005</v>
      </c>
      <c r="NY16" s="19">
        <v>0.49041214999999999</v>
      </c>
      <c r="NZ16" s="19">
        <v>0.41842956599999998</v>
      </c>
      <c r="OA16" s="19">
        <v>0.18304899199999999</v>
      </c>
      <c r="OB16" s="19">
        <v>0.21256212099999999</v>
      </c>
      <c r="OC16" s="19">
        <v>0.59417143800000005</v>
      </c>
      <c r="OD16" s="19">
        <v>0.59640922200000002</v>
      </c>
      <c r="OE16" s="19">
        <v>0.56005024699999995</v>
      </c>
      <c r="OF16" s="19">
        <v>0.52363598099999997</v>
      </c>
      <c r="OG16" s="19">
        <v>5.8822742999999997E-2</v>
      </c>
      <c r="OH16" s="19">
        <v>0.103300661</v>
      </c>
      <c r="OI16" s="19">
        <v>2.5153961649999999</v>
      </c>
      <c r="OJ16" s="19">
        <v>2.2442584380000001</v>
      </c>
      <c r="OK16" s="19">
        <v>0.29635968000000001</v>
      </c>
      <c r="OL16" s="19">
        <v>0.36666091499999998</v>
      </c>
      <c r="OM16" s="19">
        <v>0.40478006</v>
      </c>
      <c r="ON16" s="19">
        <v>0.475876788</v>
      </c>
      <c r="OO16" s="19">
        <v>0.43305611900000002</v>
      </c>
      <c r="OP16" s="19">
        <v>0.50575390799999997</v>
      </c>
      <c r="OQ16" s="19">
        <v>0.32971413900000002</v>
      </c>
      <c r="OR16" s="19">
        <v>0.40289498800000001</v>
      </c>
      <c r="OS16" s="19">
        <v>-0.657379669</v>
      </c>
      <c r="OT16" s="19">
        <v>-0.58849037199999998</v>
      </c>
      <c r="OU16" s="19">
        <v>0.40478006</v>
      </c>
      <c r="OV16" s="19">
        <v>0.475876788</v>
      </c>
      <c r="OW16" s="19">
        <v>0.14088060089743601</v>
      </c>
      <c r="OX16" s="19">
        <v>8.1843241230769206E-2</v>
      </c>
      <c r="OY16" s="19">
        <v>0.10846076225641001</v>
      </c>
      <c r="OZ16" s="19">
        <v>0.118684257846154</v>
      </c>
      <c r="PA16" s="19">
        <v>0.531382839923077</v>
      </c>
      <c r="PB16" s="19">
        <v>0.32609633353846201</v>
      </c>
      <c r="PC16" s="19">
        <v>0.121746056205128</v>
      </c>
      <c r="PD16" s="19">
        <v>0.61319803387179495</v>
      </c>
      <c r="PE16" s="19">
        <v>0.40020566238461502</v>
      </c>
      <c r="PF16" s="19">
        <v>0.13348999948717899</v>
      </c>
      <c r="PG16" s="19">
        <v>7.7075608076923E-2</v>
      </c>
      <c r="PH16" s="19">
        <v>0.11734585625641</v>
      </c>
      <c r="PI16" s="19">
        <v>34.11</v>
      </c>
      <c r="PJ16" s="19">
        <v>30.7030769230769</v>
      </c>
      <c r="PK16" s="19">
        <v>15.8548717948718</v>
      </c>
      <c r="PL16" s="19">
        <v>27.354871794871801</v>
      </c>
      <c r="PM16" s="19">
        <v>27.145128205128199</v>
      </c>
      <c r="PN16" s="19">
        <v>33.384102564102598</v>
      </c>
      <c r="PO16" s="19">
        <v>33.644102564102603</v>
      </c>
      <c r="PP16" s="19">
        <v>-0.15098828717948701</v>
      </c>
      <c r="PQ16" s="19">
        <v>-0.148184007692308</v>
      </c>
      <c r="PR16" s="19">
        <v>53.415128205128198</v>
      </c>
      <c r="PS16" s="19">
        <v>52.145128205128202</v>
      </c>
      <c r="PT16" s="19">
        <v>1757.8234102564099</v>
      </c>
      <c r="PU16" s="19">
        <v>1729.0095128205101</v>
      </c>
      <c r="PV16" s="19">
        <v>120.7</v>
      </c>
      <c r="PW16" s="19">
        <f t="shared" si="60"/>
        <v>67.284871794871805</v>
      </c>
      <c r="PX16" s="19">
        <f t="shared" si="61"/>
        <v>68.554871794871801</v>
      </c>
      <c r="PY16" s="19">
        <f t="shared" si="62"/>
        <v>67.919871794871796</v>
      </c>
      <c r="PZ16" s="18">
        <v>52</v>
      </c>
      <c r="QA16" s="19">
        <v>0.66815980169230804</v>
      </c>
      <c r="QB16" s="19">
        <v>0.63220314853846205</v>
      </c>
      <c r="QC16" s="19">
        <v>0.53305317515641004</v>
      </c>
      <c r="QD16" s="19">
        <v>0.46422630648205099</v>
      </c>
      <c r="QE16" s="19">
        <v>0.77607639845897403</v>
      </c>
      <c r="QF16" s="19">
        <v>0.73098071034615397</v>
      </c>
      <c r="QG16" s="19">
        <f t="shared" si="63"/>
        <v>0.75352855440256405</v>
      </c>
      <c r="QH16" s="19">
        <v>0.67652052562051301</v>
      </c>
      <c r="QI16" s="19">
        <v>0.59746019831538399</v>
      </c>
      <c r="QJ16" s="19">
        <v>0.210079719761538</v>
      </c>
      <c r="QK16" s="19">
        <v>0.23834586361282101</v>
      </c>
      <c r="QL16" s="19">
        <v>0.67815963893333298</v>
      </c>
      <c r="QM16" s="19">
        <v>0.65867025227179499</v>
      </c>
      <c r="QN16" s="19">
        <v>0.64197154063589801</v>
      </c>
      <c r="QO16" s="19">
        <v>0.57833969334358903</v>
      </c>
      <c r="QP16" s="19">
        <v>1.85779586E-2</v>
      </c>
      <c r="QQ16" s="19">
        <v>4.5138304858974403E-2</v>
      </c>
      <c r="QR16" s="19">
        <v>4.0460337552384598</v>
      </c>
      <c r="QS16" s="19">
        <v>3.49640978334872</v>
      </c>
      <c r="QT16" s="19">
        <v>0.27079004235897403</v>
      </c>
      <c r="QU16" s="19">
        <v>0.325769456915385</v>
      </c>
      <c r="QV16" s="19">
        <v>0.39709899405897398</v>
      </c>
      <c r="QW16" s="19">
        <v>0.45329921791025601</v>
      </c>
      <c r="QX16" s="19">
        <v>0.43307095753076902</v>
      </c>
      <c r="QY16" s="19">
        <v>0.49377558761538498</v>
      </c>
      <c r="QZ16" s="19">
        <v>0.31432712212820502</v>
      </c>
      <c r="RA16" s="19">
        <v>0.37601226717948699</v>
      </c>
      <c r="RB16" s="19">
        <v>-0.80662179474358997</v>
      </c>
      <c r="RC16" s="19">
        <v>-0.74656629689743603</v>
      </c>
      <c r="RD16" s="19">
        <v>0.39709899405897398</v>
      </c>
      <c r="RE16" s="19">
        <v>0.45329921791025601</v>
      </c>
      <c r="RF16" s="19">
        <v>0.111415410388889</v>
      </c>
      <c r="RG16" s="19">
        <v>6.1066217722222198E-2</v>
      </c>
      <c r="RH16" s="19">
        <v>8.4680388277777796E-2</v>
      </c>
      <c r="RI16" s="19">
        <v>8.51647740555556E-2</v>
      </c>
      <c r="RJ16" s="19">
        <v>0.56139963800000003</v>
      </c>
      <c r="RK16" s="19">
        <v>0.32448307202777799</v>
      </c>
      <c r="RL16" s="19">
        <v>8.9275458388888895E-2</v>
      </c>
      <c r="RM16" s="19">
        <v>0.59026293061111101</v>
      </c>
      <c r="RN16" s="19">
        <v>0.35282890255555599</v>
      </c>
      <c r="RO16" s="19">
        <v>0.104240362833333</v>
      </c>
      <c r="RP16" s="19">
        <v>5.5513168250000001E-2</v>
      </c>
      <c r="RQ16" s="19">
        <v>8.79555333055555E-2</v>
      </c>
      <c r="RR16" s="19">
        <v>41.48</v>
      </c>
      <c r="RS16" s="19">
        <v>37.400277777777802</v>
      </c>
      <c r="RT16" s="19">
        <v>17.157777777777799</v>
      </c>
      <c r="RU16" s="19">
        <v>28.73</v>
      </c>
      <c r="RV16" s="19">
        <v>29.003333333333298</v>
      </c>
      <c r="RW16" s="19">
        <v>38.5544444444444</v>
      </c>
      <c r="RX16" s="19">
        <v>38.657222222222202</v>
      </c>
      <c r="RY16" s="19">
        <v>-0.24626675000000001</v>
      </c>
      <c r="RZ16" s="19">
        <v>-0.22060730000000001</v>
      </c>
      <c r="SA16" s="19">
        <v>55.919166666666698</v>
      </c>
      <c r="SB16" s="19">
        <v>54.028611111111097</v>
      </c>
      <c r="SC16" s="19">
        <v>1814.6599166666699</v>
      </c>
      <c r="SD16" s="19">
        <v>1771.76905555556</v>
      </c>
      <c r="SE16" s="19">
        <v>142</v>
      </c>
      <c r="SF16" s="19">
        <f t="shared" si="64"/>
        <v>86.080833333333302</v>
      </c>
      <c r="SG16" s="19">
        <f t="shared" si="65"/>
        <v>87.971388888888896</v>
      </c>
      <c r="SH16" s="18">
        <v>92</v>
      </c>
      <c r="SI16" s="19">
        <v>0.737121763166667</v>
      </c>
      <c r="SJ16" s="19">
        <v>0.73553790508333405</v>
      </c>
      <c r="SK16" s="19">
        <v>0.59611004577777804</v>
      </c>
      <c r="SL16" s="19">
        <v>0.58347239350000002</v>
      </c>
      <c r="SM16" s="19">
        <v>0.82763667908333305</v>
      </c>
      <c r="SN16" s="19">
        <v>0.80297350436111103</v>
      </c>
      <c r="SO16" s="19">
        <v>0.72773452258333304</v>
      </c>
      <c r="SP16" s="19">
        <v>0.68223750400000005</v>
      </c>
      <c r="SQ16" s="19">
        <v>0.25161168202777801</v>
      </c>
      <c r="SR16" s="19">
        <v>0.266882470222222</v>
      </c>
      <c r="SS16" s="19">
        <v>0.74023952194444498</v>
      </c>
      <c r="ST16" s="19">
        <v>0.73687808422222201</v>
      </c>
      <c r="SU16" s="19">
        <v>0.69954980700000002</v>
      </c>
      <c r="SV16" s="19">
        <v>0.66750793130555597</v>
      </c>
      <c r="SW16" s="19">
        <v>7.8514013055555592E-3</v>
      </c>
      <c r="SX16" s="19">
        <v>2.3568553611111099E-3</v>
      </c>
      <c r="SY16" s="19">
        <v>5.6212974245555598</v>
      </c>
      <c r="SZ16" s="19">
        <v>5.6292780378333296</v>
      </c>
      <c r="TA16" s="19">
        <v>0.30408316005555602</v>
      </c>
      <c r="TB16" s="19">
        <v>0.33219925177777798</v>
      </c>
      <c r="TC16" s="19">
        <v>0.44384086380555599</v>
      </c>
      <c r="TD16" s="19">
        <v>0.47144825311111099</v>
      </c>
      <c r="TE16" s="19">
        <v>0.47359375202777798</v>
      </c>
      <c r="TF16" s="19">
        <v>0.49521998944444501</v>
      </c>
      <c r="TG16" s="19">
        <v>0.34133402419444397</v>
      </c>
      <c r="TH16" s="19">
        <v>0.36228203311111101</v>
      </c>
      <c r="TI16" s="19">
        <v>-0.84214562880555499</v>
      </c>
      <c r="TJ16" s="19">
        <v>-0.81069596761111096</v>
      </c>
      <c r="TK16" s="19">
        <v>0.44384086380555599</v>
      </c>
      <c r="TL16" s="19">
        <v>0.47144825311111099</v>
      </c>
      <c r="TM16" s="19">
        <v>0.109176674512195</v>
      </c>
      <c r="TN16" s="19">
        <v>4.6485813829268301E-2</v>
      </c>
      <c r="TO16" s="19">
        <v>8.8964658975609803E-2</v>
      </c>
      <c r="TP16" s="19">
        <v>8.3801936463414606E-2</v>
      </c>
      <c r="TQ16" s="19">
        <v>0.59590484785365905</v>
      </c>
      <c r="TR16" s="19">
        <v>0.29722605717073203</v>
      </c>
      <c r="TS16" s="19">
        <v>8.4712203634146305E-2</v>
      </c>
      <c r="TT16" s="19">
        <v>0.64211749490243897</v>
      </c>
      <c r="TU16" s="19">
        <v>0.356316971097561</v>
      </c>
      <c r="TV16" s="19">
        <v>9.7744959097560993E-2</v>
      </c>
      <c r="TW16" s="19">
        <v>4.2555919926829298E-2</v>
      </c>
      <c r="TX16" s="19">
        <v>8.6408378999999993E-2</v>
      </c>
      <c r="TY16" s="19">
        <v>38.64</v>
      </c>
      <c r="TZ16" s="19">
        <v>37.913658536585402</v>
      </c>
      <c r="UA16" s="19">
        <v>25.242195121951202</v>
      </c>
      <c r="UB16" s="19">
        <v>29.0470731707317</v>
      </c>
      <c r="UC16" s="19">
        <v>29.065121951219499</v>
      </c>
      <c r="UD16" s="19">
        <v>39.2353658536585</v>
      </c>
      <c r="UE16" s="19">
        <v>39.229268292682903</v>
      </c>
      <c r="UF16" s="19">
        <v>-0.25533215121951203</v>
      </c>
      <c r="UG16" s="19">
        <v>-0.23198500243902401</v>
      </c>
      <c r="UH16" s="24">
        <v>54.528048780487794</v>
      </c>
      <c r="UI16" s="24">
        <v>53.871951219512205</v>
      </c>
      <c r="UJ16" s="24">
        <v>1783.0914634146341</v>
      </c>
      <c r="UK16" s="24">
        <v>1768.1918292682924</v>
      </c>
      <c r="UL16" s="19">
        <v>158</v>
      </c>
      <c r="UM16" s="19">
        <f t="shared" si="66"/>
        <v>103.47195121951221</v>
      </c>
      <c r="UN16" s="19">
        <f t="shared" si="67"/>
        <v>104.1280487804878</v>
      </c>
      <c r="UO16" s="19">
        <f t="shared" si="68"/>
        <v>103.80000000000001</v>
      </c>
      <c r="UP16" s="18">
        <v>98.5</v>
      </c>
      <c r="UQ16" s="19">
        <v>0.76673116174390299</v>
      </c>
      <c r="UR16" s="19">
        <v>0.75271016609512198</v>
      </c>
      <c r="US16" s="19">
        <v>0.61574059591951202</v>
      </c>
      <c r="UT16" s="19">
        <v>0.55934014921707298</v>
      </c>
      <c r="UU16" s="19">
        <v>0.87539621133170697</v>
      </c>
      <c r="UV16" s="19">
        <v>0.85466429234146302</v>
      </c>
      <c r="UW16" s="19">
        <f t="shared" si="69"/>
        <v>0.865030251836585</v>
      </c>
      <c r="UX16" s="19">
        <v>0.78629833091219503</v>
      </c>
      <c r="UY16" s="19">
        <v>0.72842819974390205</v>
      </c>
      <c r="UZ16" s="19">
        <v>0.28617626891707298</v>
      </c>
      <c r="VA16" s="19">
        <v>0.33345798882195099</v>
      </c>
      <c r="VB16" s="19">
        <v>0.76271716239512199</v>
      </c>
      <c r="VC16" s="19">
        <v>0.73888298761219495</v>
      </c>
      <c r="VD16" s="19">
        <v>0.73589351666341496</v>
      </c>
      <c r="VE16" s="19">
        <v>0.68904699208536602</v>
      </c>
      <c r="VF16" s="19">
        <v>-9.00183480243902E-3</v>
      </c>
      <c r="VG16" s="19">
        <v>-3.0369703351219499E-2</v>
      </c>
      <c r="VH16" s="19">
        <v>6.5912860512512204</v>
      </c>
      <c r="VI16" s="19">
        <v>6.1343866711024404</v>
      </c>
      <c r="VJ16" s="19">
        <v>0.32689543290975598</v>
      </c>
      <c r="VK16" s="19">
        <v>0.389923694387805</v>
      </c>
      <c r="VL16" s="19">
        <v>0.476470318063415</v>
      </c>
      <c r="VM16" s="19">
        <v>0.54071527211951198</v>
      </c>
      <c r="VN16" s="19">
        <v>0.51244267646585395</v>
      </c>
      <c r="VO16" s="19">
        <v>0.58007473075609794</v>
      </c>
      <c r="VP16" s="19">
        <v>0.37316484350731699</v>
      </c>
      <c r="VQ16" s="19">
        <v>0.44246217735853699</v>
      </c>
      <c r="VR16" s="19">
        <v>-0.88026011965853701</v>
      </c>
      <c r="VS16" s="19">
        <v>-0.84266275226829301</v>
      </c>
      <c r="VT16" s="19">
        <v>0.476470318063415</v>
      </c>
      <c r="VU16" s="19">
        <v>0.54071527211951198</v>
      </c>
      <c r="VV16" s="19">
        <v>0.86624999999999996</v>
      </c>
      <c r="VW16" s="19">
        <v>0.86950000000000005</v>
      </c>
      <c r="VX16" s="19">
        <v>1.2020249999999999</v>
      </c>
      <c r="VY16" s="19">
        <v>8.6124999999999993E-2</v>
      </c>
      <c r="VZ16" s="19">
        <f t="shared" si="70"/>
        <v>1.0037518037518038</v>
      </c>
      <c r="WA16" s="19">
        <v>0.119064551976744</v>
      </c>
      <c r="WB16" s="19">
        <v>5.0533292139534898E-2</v>
      </c>
      <c r="WC16" s="19">
        <v>9.5701125930232597E-2</v>
      </c>
      <c r="WD16" s="19">
        <v>8.6687730837209306E-2</v>
      </c>
      <c r="WE16" s="19">
        <v>0.726574133744186</v>
      </c>
      <c r="WF16" s="19">
        <v>0.390278074069768</v>
      </c>
      <c r="WG16" s="19">
        <v>9.0530733395348797E-2</v>
      </c>
      <c r="WH16" s="19">
        <v>0.73537272399999998</v>
      </c>
      <c r="WI16" s="19">
        <v>0.40828713374418601</v>
      </c>
      <c r="WJ16" s="19">
        <v>0.102979651069767</v>
      </c>
      <c r="WK16" s="19">
        <v>4.3139534883720902E-2</v>
      </c>
      <c r="WL16" s="19">
        <v>9.5886385930232507E-2</v>
      </c>
      <c r="WM16" s="19">
        <v>40.96</v>
      </c>
      <c r="WN16" s="19">
        <v>37.003488372093003</v>
      </c>
      <c r="WO16" s="19">
        <v>31.721860465116301</v>
      </c>
      <c r="WP16" s="19">
        <v>32.900930232558103</v>
      </c>
      <c r="WQ16" s="19">
        <v>33.529534883720899</v>
      </c>
      <c r="WR16" s="19">
        <v>40.99</v>
      </c>
      <c r="WS16" s="19">
        <v>41.397674418604701</v>
      </c>
      <c r="WT16" s="19">
        <v>-0.20542985813953499</v>
      </c>
      <c r="WU16" s="19">
        <v>-0.182120455813954</v>
      </c>
      <c r="WV16" s="19">
        <v>50.508604651162798</v>
      </c>
      <c r="WW16" s="19">
        <v>49.975116279069802</v>
      </c>
      <c r="WX16" s="19">
        <v>1691.8398837209299</v>
      </c>
      <c r="WY16" s="19">
        <v>1679.7312790697699</v>
      </c>
      <c r="WZ16" s="19">
        <v>164.3</v>
      </c>
      <c r="XA16" s="19">
        <f t="shared" si="71"/>
        <v>113.79139534883721</v>
      </c>
      <c r="XB16" s="19">
        <f t="shared" si="72"/>
        <v>114.32488372093022</v>
      </c>
      <c r="XC16" s="18">
        <v>130</v>
      </c>
      <c r="XD16" s="19">
        <v>0.78057209998139498</v>
      </c>
      <c r="XE16" s="19">
        <v>0.78622115330465103</v>
      </c>
      <c r="XF16" s="19">
        <v>0.63692286910232598</v>
      </c>
      <c r="XG16" s="19">
        <v>0.63565546914651205</v>
      </c>
      <c r="XH16" s="19">
        <v>0.88884136500232602</v>
      </c>
      <c r="XI16" s="19">
        <v>0.869234598702326</v>
      </c>
      <c r="XJ16" s="19">
        <v>0.80845833796511701</v>
      </c>
      <c r="XK16" s="19">
        <v>0.76979520463255802</v>
      </c>
      <c r="XL16" s="19">
        <v>0.28583193153720898</v>
      </c>
      <c r="XM16" s="19">
        <v>0.30060159809534898</v>
      </c>
      <c r="XN16" s="19">
        <v>0.76872552693488405</v>
      </c>
      <c r="XO16" s="19">
        <v>0.766268550555814</v>
      </c>
      <c r="XP16" s="19">
        <v>0.75406874485581399</v>
      </c>
      <c r="XQ16" s="19">
        <v>0.71718763583720901</v>
      </c>
      <c r="XR16" s="19">
        <v>-2.86554128325581E-2</v>
      </c>
      <c r="XS16" s="19">
        <v>-4.9750197086046499E-2</v>
      </c>
      <c r="XT16" s="19">
        <v>7.1293001606232496</v>
      </c>
      <c r="XU16" s="19">
        <v>7.4024536796255802</v>
      </c>
      <c r="XV16" s="19">
        <v>0.32156991485581399</v>
      </c>
      <c r="XW16" s="19">
        <v>0.34553770404418599</v>
      </c>
      <c r="XX16" s="19">
        <v>0.47215880933488402</v>
      </c>
      <c r="XY16" s="19">
        <v>0.49529235315116299</v>
      </c>
      <c r="XZ16" s="19">
        <v>0.50676832268372096</v>
      </c>
      <c r="YA16" s="19">
        <v>0.52325859644883699</v>
      </c>
      <c r="YB16" s="19">
        <v>0.36606908630930202</v>
      </c>
      <c r="YC16" s="19">
        <v>0.38199224200232601</v>
      </c>
      <c r="YD16" s="19">
        <v>-0.89399922383720898</v>
      </c>
      <c r="YE16" s="19">
        <v>-0.86979751506976699</v>
      </c>
      <c r="YF16" s="19">
        <v>0.47215880933488402</v>
      </c>
      <c r="YG16" s="19">
        <v>0.49529235315116299</v>
      </c>
      <c r="YH16" s="19">
        <v>0.130893055216216</v>
      </c>
      <c r="YI16" s="19">
        <v>5.9962665351351301E-2</v>
      </c>
      <c r="YJ16" s="19">
        <v>9.8314530729729704E-2</v>
      </c>
      <c r="YK16" s="19">
        <v>0.102061608756757</v>
      </c>
      <c r="YL16" s="19">
        <v>0.76029691654054099</v>
      </c>
      <c r="YM16" s="19">
        <v>0.32714285700000001</v>
      </c>
      <c r="YN16" s="19">
        <v>0.103503404945946</v>
      </c>
      <c r="YO16" s="19">
        <v>0.77613174051351297</v>
      </c>
      <c r="YP16" s="19">
        <v>0.43251970718918897</v>
      </c>
      <c r="YQ16" s="19">
        <v>0.120435602432432</v>
      </c>
      <c r="YR16" s="19">
        <v>5.4487353054054097E-2</v>
      </c>
      <c r="YS16" s="19">
        <v>0.112548648648649</v>
      </c>
      <c r="YT16" s="19">
        <v>41.15</v>
      </c>
      <c r="YU16" s="19">
        <v>40.471621621621601</v>
      </c>
      <c r="YV16" s="19">
        <v>18.279729729729699</v>
      </c>
      <c r="YW16" s="19">
        <v>27.916216216216199</v>
      </c>
      <c r="YX16" s="19">
        <v>28.0586486486486</v>
      </c>
      <c r="YY16" s="19">
        <v>43.277837837837801</v>
      </c>
      <c r="YZ16" s="19">
        <v>43.215945945945997</v>
      </c>
      <c r="ZA16" s="19">
        <v>-0.37960224594594599</v>
      </c>
      <c r="ZB16" s="19">
        <v>-0.34141686756756801</v>
      </c>
      <c r="ZC16" s="19">
        <v>48.402972972972997</v>
      </c>
      <c r="ZD16" s="19">
        <v>47.781351351351297</v>
      </c>
      <c r="ZE16" s="19">
        <v>1644.03637837838</v>
      </c>
      <c r="ZF16" s="19">
        <v>1629.9260810810799</v>
      </c>
      <c r="ZG16" s="19">
        <v>172</v>
      </c>
      <c r="ZH16" s="19">
        <f t="shared" si="73"/>
        <v>123.597027027027</v>
      </c>
      <c r="ZI16" s="19">
        <f t="shared" si="74"/>
        <v>124.2186486486487</v>
      </c>
      <c r="ZJ16" s="18">
        <v>123.5</v>
      </c>
      <c r="ZK16" s="19">
        <v>0.76468183975135096</v>
      </c>
      <c r="ZL16" s="19">
        <v>0.76285492516756803</v>
      </c>
      <c r="ZM16" s="19">
        <v>0.61348116571891897</v>
      </c>
      <c r="ZN16" s="19">
        <v>0.52478968746756804</v>
      </c>
      <c r="ZO16" s="19">
        <v>0.86841516518378403</v>
      </c>
      <c r="ZP16" s="19">
        <v>0.85329668504054001</v>
      </c>
      <c r="ZQ16" s="19">
        <v>0.77524877958108096</v>
      </c>
      <c r="ZR16" s="19">
        <v>0.69031600147297301</v>
      </c>
      <c r="ZS16" s="19">
        <v>0.28489729688108101</v>
      </c>
      <c r="ZT16" s="19">
        <v>0.39710041777837801</v>
      </c>
      <c r="ZU16" s="19">
        <v>0.74637968055945902</v>
      </c>
      <c r="ZV16" s="19">
        <v>0.77016260234864897</v>
      </c>
      <c r="ZW16" s="19">
        <v>0.73115006246216196</v>
      </c>
      <c r="ZX16" s="19">
        <v>0.705316284437838</v>
      </c>
      <c r="ZY16" s="19">
        <v>-4.14610677810811E-2</v>
      </c>
      <c r="ZZ16" s="19">
        <v>1.8740205767567599E-2</v>
      </c>
      <c r="AAA16" s="19">
        <v>6.51086949823243</v>
      </c>
      <c r="AAB16" s="19">
        <v>6.4703908689162102</v>
      </c>
      <c r="AAC16" s="19">
        <v>0.32817606631891899</v>
      </c>
      <c r="AAD16" s="19">
        <v>0.46512960342702703</v>
      </c>
      <c r="AAE16" s="19">
        <v>0.476891150132432</v>
      </c>
      <c r="AAF16" s="19">
        <v>0.616641459443243</v>
      </c>
      <c r="AAG16" s="19">
        <v>0.51137781732432397</v>
      </c>
      <c r="AAH16" s="19">
        <v>0.65614453820270302</v>
      </c>
      <c r="AAI16" s="19">
        <v>0.372468434054054</v>
      </c>
      <c r="AAJ16" s="19">
        <v>0.520342883808108</v>
      </c>
      <c r="AAK16" s="19">
        <v>-0.87320895824324296</v>
      </c>
      <c r="AAL16" s="19">
        <v>-0.81670800978378399</v>
      </c>
      <c r="AAM16" s="19">
        <v>0.476891150132432</v>
      </c>
      <c r="AAN16" s="19">
        <v>0.616641459443243</v>
      </c>
      <c r="AAO16" s="19">
        <v>0.13181378241463401</v>
      </c>
      <c r="AAP16" s="19">
        <v>6.8685758926829293E-2</v>
      </c>
      <c r="AAQ16" s="19">
        <v>0.12670537373170701</v>
      </c>
      <c r="AAR16" s="19">
        <v>0.113973374780488</v>
      </c>
      <c r="AAS16" s="19">
        <v>0.81118511012195105</v>
      </c>
      <c r="AAT16" s="19">
        <v>0.64423853414634102</v>
      </c>
      <c r="AAU16" s="19">
        <v>0.11298615692682901</v>
      </c>
      <c r="AAV16" s="19">
        <v>0.811706344317073</v>
      </c>
      <c r="AAW16" s="19">
        <v>0.456899605243902</v>
      </c>
      <c r="AAX16" s="19">
        <v>0.123868292682927</v>
      </c>
      <c r="AAY16" s="19">
        <v>6.1630578243902397E-2</v>
      </c>
      <c r="AAZ16" s="19">
        <v>0.142511130487805</v>
      </c>
      <c r="ABA16" s="19">
        <v>39.71</v>
      </c>
      <c r="ABB16" s="19">
        <v>35.610975609756103</v>
      </c>
      <c r="ABC16" s="19">
        <v>33.088780487804897</v>
      </c>
      <c r="ABD16" s="19">
        <v>30.532926829268298</v>
      </c>
      <c r="ABE16" s="19">
        <v>29.9068292682927</v>
      </c>
      <c r="ABF16" s="19">
        <v>39.011707317073203</v>
      </c>
      <c r="ABG16" s="19">
        <v>38.979999999999997</v>
      </c>
      <c r="ABH16" s="19">
        <v>-0.213886836585366</v>
      </c>
      <c r="ABI16" s="19">
        <v>-0.20784137804878</v>
      </c>
      <c r="ABJ16" s="19">
        <v>49.670243902438997</v>
      </c>
      <c r="ABK16" s="19">
        <v>50.456585365853698</v>
      </c>
      <c r="ABL16" s="19">
        <v>1672.80797560976</v>
      </c>
      <c r="ABM16" s="19">
        <v>1690.6403658536599</v>
      </c>
      <c r="ABN16" s="19">
        <v>178</v>
      </c>
      <c r="ABO16" s="19">
        <f t="shared" si="75"/>
        <v>128.32975609756102</v>
      </c>
      <c r="ABP16" s="19">
        <f t="shared" si="76"/>
        <v>127.5434146341463</v>
      </c>
      <c r="ABQ16" s="18">
        <v>139</v>
      </c>
      <c r="ABR16" s="19">
        <v>0.75569780999024405</v>
      </c>
      <c r="ABS16" s="19">
        <v>0.75330267903902404</v>
      </c>
      <c r="ABT16" s="19">
        <v>0.60374997000243902</v>
      </c>
      <c r="ABU16" s="19">
        <v>0.69944410269024404</v>
      </c>
      <c r="ABV16" s="19">
        <v>0.858542067934147</v>
      </c>
      <c r="ABW16" s="19">
        <v>0.84326050458536606</v>
      </c>
      <c r="ABX16" s="19">
        <v>0.76167348533902401</v>
      </c>
      <c r="ABY16" s="19">
        <v>0.807005993858537</v>
      </c>
      <c r="ABZ16" s="19">
        <v>0.27961138354878101</v>
      </c>
      <c r="ACA16" s="19">
        <v>0.113953338929268</v>
      </c>
      <c r="ACB16" s="19">
        <v>0.70048354193170703</v>
      </c>
      <c r="ACC16" s="19">
        <v>0.72884855200731702</v>
      </c>
      <c r="ACD16" s="19">
        <v>0.73507583998292703</v>
      </c>
      <c r="ACE16" s="19">
        <v>0.71947677746341399</v>
      </c>
      <c r="ACF16" s="19">
        <v>-0.115906748219512</v>
      </c>
      <c r="ACG16" s="19">
        <v>-5.3702352843902401E-2</v>
      </c>
      <c r="ACH16" s="19">
        <v>6.2001063648999999</v>
      </c>
      <c r="ACI16" s="19">
        <v>6.1421004057634097</v>
      </c>
      <c r="ACJ16" s="19">
        <v>0.325838027958537</v>
      </c>
      <c r="ACK16" s="19">
        <v>0.13485840277561001</v>
      </c>
      <c r="ACL16" s="19">
        <v>0.47290898938780501</v>
      </c>
      <c r="ACM16" s="19">
        <v>0.22201760731463399</v>
      </c>
      <c r="ACN16" s="19">
        <v>0.50735359559024396</v>
      </c>
      <c r="ACO16" s="19">
        <v>0.236356682539024</v>
      </c>
      <c r="ACP16" s="19">
        <v>0.36987904133414601</v>
      </c>
      <c r="ACQ16" s="19">
        <v>0.15091910959268301</v>
      </c>
      <c r="ACR16" s="19">
        <v>-0.86448862575609797</v>
      </c>
      <c r="ACS16" s="19">
        <v>-0.893140760609756</v>
      </c>
      <c r="ACT16" s="19">
        <v>0.47290898938780501</v>
      </c>
      <c r="ACU16" s="19">
        <v>0.22201760731463399</v>
      </c>
      <c r="ACV16" s="17">
        <v>4.87</v>
      </c>
      <c r="ACW16" s="18">
        <v>1.05</v>
      </c>
      <c r="ACX16" s="17">
        <v>79.900000000000006</v>
      </c>
      <c r="ACY16" s="17">
        <v>29.9</v>
      </c>
      <c r="ACZ16" s="17">
        <v>5.0999999999999996</v>
      </c>
      <c r="ADA16" s="17">
        <v>10.9</v>
      </c>
    </row>
    <row r="17" spans="1:781" x14ac:dyDescent="0.25">
      <c r="A17" s="19">
        <v>16</v>
      </c>
      <c r="B17" s="19">
        <v>4</v>
      </c>
      <c r="C17" s="19" t="s">
        <v>11</v>
      </c>
      <c r="D17" s="19">
        <v>100</v>
      </c>
      <c r="E17" s="19">
        <v>2</v>
      </c>
      <c r="F17" s="19">
        <v>1</v>
      </c>
      <c r="G17" s="23">
        <v>-9999</v>
      </c>
      <c r="H17" s="23">
        <v>-9999</v>
      </c>
      <c r="I17" s="23">
        <v>-9999</v>
      </c>
      <c r="J17" s="23">
        <v>-9999</v>
      </c>
      <c r="K17" s="23">
        <v>-9999</v>
      </c>
      <c r="L17" s="19">
        <v>158</v>
      </c>
      <c r="M17" s="19">
        <f t="shared" si="16"/>
        <v>141.07142857142856</v>
      </c>
      <c r="N17" s="19">
        <v>53.839999999999996</v>
      </c>
      <c r="O17" s="19">
        <v>20.72</v>
      </c>
      <c r="P17" s="19">
        <v>25.439999999999998</v>
      </c>
      <c r="Q17" s="19">
        <v>41.839999999999996</v>
      </c>
      <c r="R17" s="19">
        <v>20.72</v>
      </c>
      <c r="S17" s="19">
        <v>37.44</v>
      </c>
      <c r="T17" s="19">
        <f t="shared" si="17"/>
        <v>1.4716981132075473</v>
      </c>
      <c r="U17" s="19">
        <v>49.839999999999996</v>
      </c>
      <c r="V17" s="19">
        <v>20.72</v>
      </c>
      <c r="W17" s="19">
        <v>29.439999999999998</v>
      </c>
      <c r="X17" s="19">
        <v>57.839999999999989</v>
      </c>
      <c r="Y17" s="19">
        <v>16.720000000000013</v>
      </c>
      <c r="Z17" s="19">
        <v>25.439999999999998</v>
      </c>
      <c r="AA17" s="19" t="s">
        <v>55</v>
      </c>
      <c r="AB17" s="19">
        <v>8.9</v>
      </c>
      <c r="AC17" s="19">
        <v>7.2</v>
      </c>
      <c r="AD17" s="19">
        <v>1.75</v>
      </c>
      <c r="AE17" s="19" t="s">
        <v>40</v>
      </c>
      <c r="AF17" s="19">
        <v>2</v>
      </c>
      <c r="AG17" s="19">
        <v>0.8</v>
      </c>
      <c r="AH17" s="19">
        <v>2</v>
      </c>
      <c r="AI17" s="19">
        <v>4</v>
      </c>
      <c r="AJ17" s="19">
        <v>315</v>
      </c>
      <c r="AK17" s="19">
        <v>102</v>
      </c>
      <c r="AL17" s="19">
        <v>0.39</v>
      </c>
      <c r="AM17" s="19">
        <v>7.4</v>
      </c>
      <c r="AN17" s="19">
        <v>3.9</v>
      </c>
      <c r="AO17" s="19">
        <v>1.08</v>
      </c>
      <c r="AP17" s="19">
        <v>5576</v>
      </c>
      <c r="AQ17" s="19">
        <v>198</v>
      </c>
      <c r="AR17" s="19">
        <v>633</v>
      </c>
      <c r="AS17" s="19">
        <v>33.1</v>
      </c>
      <c r="AT17" s="19">
        <v>0</v>
      </c>
      <c r="AU17" s="19">
        <v>2</v>
      </c>
      <c r="AV17" s="19">
        <v>84</v>
      </c>
      <c r="AW17" s="19">
        <v>5</v>
      </c>
      <c r="AX17" s="19">
        <v>8</v>
      </c>
      <c r="AY17" s="19">
        <v>41</v>
      </c>
      <c r="AZ17" s="19">
        <v>1.7005433688870999</v>
      </c>
      <c r="BA17" s="19">
        <v>1.561486655026191</v>
      </c>
      <c r="BB17" s="19">
        <v>5.0143772385612673</v>
      </c>
      <c r="BC17" s="19">
        <v>9.2793335340760823</v>
      </c>
      <c r="BD17" s="19">
        <v>14.477130767680837</v>
      </c>
      <c r="BE17" s="19">
        <v>19.635851523991551</v>
      </c>
      <c r="BF17" s="23">
        <v>-9999</v>
      </c>
      <c r="BG17" s="17">
        <f t="shared" si="18"/>
        <v>13.048120095653164</v>
      </c>
      <c r="BH17" s="17">
        <f t="shared" si="19"/>
        <v>33.105629049898234</v>
      </c>
      <c r="BI17" s="17">
        <f t="shared" si="20"/>
        <v>70.222963186202563</v>
      </c>
      <c r="BJ17" s="17">
        <f t="shared" si="21"/>
        <v>128.13148625692591</v>
      </c>
      <c r="BK17" s="17">
        <f t="shared" si="22"/>
        <v>206.67489235289213</v>
      </c>
      <c r="BL17" s="19">
        <f t="shared" si="0"/>
        <v>37.117334136304329</v>
      </c>
      <c r="BM17" s="19">
        <f t="shared" si="1"/>
        <v>57.908523070723348</v>
      </c>
      <c r="BN17" s="19">
        <f t="shared" si="2"/>
        <v>78.543406095966205</v>
      </c>
      <c r="BO17" s="19">
        <f t="shared" si="23"/>
        <v>173.56926330299387</v>
      </c>
      <c r="BP17" s="19">
        <v>0.3572147313342724</v>
      </c>
      <c r="BQ17" s="19">
        <v>0.11973060613619356</v>
      </c>
      <c r="BR17" s="19">
        <v>0</v>
      </c>
      <c r="BS17" s="19">
        <v>0</v>
      </c>
      <c r="BT17" s="19">
        <v>0</v>
      </c>
      <c r="BU17" s="19">
        <v>0</v>
      </c>
      <c r="BV17" s="23">
        <v>-9999</v>
      </c>
      <c r="BW17" s="17">
        <f t="shared" si="24"/>
        <v>1.9077813498818639</v>
      </c>
      <c r="BX17" s="17">
        <f t="shared" si="25"/>
        <v>1.9077813498818639</v>
      </c>
      <c r="BY17" s="17">
        <f t="shared" si="26"/>
        <v>1.9077813498818639</v>
      </c>
      <c r="BZ17" s="17">
        <f t="shared" si="27"/>
        <v>1.9077813498818639</v>
      </c>
      <c r="CA17" s="19">
        <f t="shared" si="28"/>
        <v>0</v>
      </c>
      <c r="CB17" s="19">
        <f t="shared" si="29"/>
        <v>0</v>
      </c>
      <c r="CC17" s="19">
        <f t="shared" si="30"/>
        <v>0</v>
      </c>
      <c r="CD17" s="19">
        <f t="shared" ref="CD17:CE17" si="90">SUM(CA17:CC17)</f>
        <v>0</v>
      </c>
      <c r="CE17" s="19">
        <f t="shared" si="90"/>
        <v>0</v>
      </c>
      <c r="CF17" s="23">
        <v>-9999</v>
      </c>
      <c r="CG17" s="23">
        <v>-9999</v>
      </c>
      <c r="CH17" s="23">
        <v>-9999</v>
      </c>
      <c r="CI17" s="23">
        <v>-9999</v>
      </c>
      <c r="CJ17" s="23">
        <v>-9999</v>
      </c>
      <c r="CK17" s="23">
        <v>-9999</v>
      </c>
      <c r="CL17" s="23">
        <v>-9999</v>
      </c>
      <c r="CM17" s="17">
        <f t="shared" si="32"/>
        <v>-79992</v>
      </c>
      <c r="CN17" s="17">
        <f t="shared" si="33"/>
        <v>-119988</v>
      </c>
      <c r="CO17" s="17">
        <f t="shared" si="34"/>
        <v>-159984</v>
      </c>
      <c r="CP17" s="17">
        <f t="shared" si="35"/>
        <v>-199980</v>
      </c>
      <c r="CQ17" s="17">
        <f t="shared" si="36"/>
        <v>-239976</v>
      </c>
      <c r="CR17" s="19">
        <f t="shared" si="37"/>
        <v>-39996</v>
      </c>
      <c r="CS17" s="19">
        <f t="shared" si="38"/>
        <v>-39996</v>
      </c>
      <c r="CT17" s="19">
        <f t="shared" si="39"/>
        <v>-39996</v>
      </c>
      <c r="CU17" s="19">
        <f t="shared" si="40"/>
        <v>-119988</v>
      </c>
      <c r="CV17" s="25">
        <v>-9999</v>
      </c>
      <c r="CW17" s="23">
        <v>-9999</v>
      </c>
      <c r="CX17" s="25">
        <v>-9999</v>
      </c>
      <c r="CY17" s="23">
        <v>-9999</v>
      </c>
      <c r="CZ17" s="25">
        <v>-9999</v>
      </c>
      <c r="DA17" s="23">
        <v>-9999</v>
      </c>
      <c r="DB17" s="23">
        <v>-9999</v>
      </c>
      <c r="DC17" s="23">
        <v>-9999</v>
      </c>
      <c r="DD17" s="23">
        <v>-9999</v>
      </c>
      <c r="DE17" s="23">
        <v>-9999</v>
      </c>
      <c r="DF17" s="23">
        <v>-9999</v>
      </c>
      <c r="DG17" s="23">
        <v>-9999</v>
      </c>
      <c r="DH17" s="23">
        <v>-9999</v>
      </c>
      <c r="DI17" s="23">
        <v>-9999</v>
      </c>
      <c r="DJ17" s="23">
        <v>-9999</v>
      </c>
      <c r="DK17" s="23">
        <v>-9999</v>
      </c>
      <c r="DL17" s="23">
        <v>-9999</v>
      </c>
      <c r="DM17" s="23">
        <v>-9999</v>
      </c>
      <c r="DN17" s="23">
        <v>-9999</v>
      </c>
      <c r="DO17" s="23">
        <v>-9999</v>
      </c>
      <c r="DP17" s="23">
        <v>-9999</v>
      </c>
      <c r="DQ17" s="23">
        <v>-9999</v>
      </c>
      <c r="DR17" s="23">
        <v>-9999</v>
      </c>
      <c r="DS17" s="25">
        <v>-9999</v>
      </c>
      <c r="DT17" s="25">
        <v>-9999</v>
      </c>
      <c r="DU17" s="25">
        <v>-9999</v>
      </c>
      <c r="DV17" s="25">
        <v>-9999</v>
      </c>
      <c r="DW17" s="25">
        <v>-9999</v>
      </c>
      <c r="DX17" s="25">
        <v>-9999</v>
      </c>
      <c r="DY17" s="25">
        <v>-9999</v>
      </c>
      <c r="DZ17" s="25">
        <v>-9999</v>
      </c>
      <c r="EA17" s="25">
        <v>-9999</v>
      </c>
      <c r="EB17" s="23">
        <v>-9999</v>
      </c>
      <c r="EC17" s="23">
        <v>-9999</v>
      </c>
      <c r="ED17" s="23">
        <v>-9999</v>
      </c>
      <c r="EE17" s="23">
        <v>-9999</v>
      </c>
      <c r="EF17" s="23">
        <v>-9999</v>
      </c>
      <c r="EG17" s="23">
        <v>-9999</v>
      </c>
      <c r="EH17" s="23">
        <v>-9999</v>
      </c>
      <c r="EI17" s="23">
        <v>-9999</v>
      </c>
      <c r="EJ17" s="23">
        <v>-9999</v>
      </c>
      <c r="EK17" s="23">
        <v>-9999</v>
      </c>
      <c r="EL17" s="23">
        <v>-9999</v>
      </c>
      <c r="EM17" s="23">
        <v>-9999</v>
      </c>
      <c r="EN17" s="23">
        <v>-9999</v>
      </c>
      <c r="EO17" s="23">
        <v>-9999</v>
      </c>
      <c r="EP17" s="23">
        <v>-9999</v>
      </c>
      <c r="EQ17" s="23">
        <v>-9999</v>
      </c>
      <c r="ER17" s="23">
        <v>-9999</v>
      </c>
      <c r="ES17" s="23">
        <v>-9999</v>
      </c>
      <c r="ET17" s="23">
        <v>-9999</v>
      </c>
      <c r="EU17" s="23">
        <v>-9999</v>
      </c>
      <c r="EV17" s="23">
        <v>-9999</v>
      </c>
      <c r="EW17" s="23">
        <v>-9999</v>
      </c>
      <c r="EX17" s="23">
        <v>-9999</v>
      </c>
      <c r="EY17" s="23">
        <v>-9999</v>
      </c>
      <c r="EZ17" s="23">
        <v>-9999</v>
      </c>
      <c r="FA17" s="23">
        <v>-9999</v>
      </c>
      <c r="FB17" s="23">
        <v>-9999</v>
      </c>
      <c r="FC17" s="23">
        <v>-9999</v>
      </c>
      <c r="FD17" s="23">
        <v>-9999</v>
      </c>
      <c r="FE17" s="23">
        <v>-9999</v>
      </c>
      <c r="FF17" s="23">
        <v>-9999</v>
      </c>
      <c r="FG17" s="23">
        <v>-9999</v>
      </c>
      <c r="FH17" s="21">
        <v>381</v>
      </c>
      <c r="FI17" s="21">
        <v>67.5</v>
      </c>
      <c r="FJ17" s="18">
        <f t="shared" si="41"/>
        <v>313.5</v>
      </c>
      <c r="FK17" s="19">
        <v>13</v>
      </c>
      <c r="FL17" s="19">
        <v>598.29999999999995</v>
      </c>
      <c r="FM17" s="18">
        <v>31.5</v>
      </c>
      <c r="FN17" s="18">
        <f t="shared" si="42"/>
        <v>566.79999999999995</v>
      </c>
      <c r="FO17" s="19">
        <v>151</v>
      </c>
      <c r="FP17" s="19">
        <v>200.6</v>
      </c>
      <c r="FQ17" s="19">
        <v>31.5</v>
      </c>
      <c r="FR17" s="19">
        <f t="shared" si="43"/>
        <v>169.1</v>
      </c>
      <c r="FS17" s="19">
        <v>299.10000000000002</v>
      </c>
      <c r="FT17" s="19">
        <v>15.6</v>
      </c>
      <c r="FU17" s="19">
        <f t="shared" si="44"/>
        <v>283.5</v>
      </c>
      <c r="FV17" s="19">
        <v>141.65</v>
      </c>
      <c r="FW17" s="19">
        <v>134.41999999999999</v>
      </c>
      <c r="FX17" s="18">
        <f t="shared" si="45"/>
        <v>1317.8431372549016</v>
      </c>
      <c r="FY17" s="18">
        <f t="shared" si="46"/>
        <v>1176.645658263305</v>
      </c>
      <c r="FZ17" s="23">
        <f t="shared" si="4"/>
        <v>3073.5294117647059</v>
      </c>
      <c r="GA17" s="18">
        <f t="shared" si="5"/>
        <v>5556.8627450980393</v>
      </c>
      <c r="GB17" s="18">
        <f t="shared" si="6"/>
        <v>1657.8431372549019</v>
      </c>
      <c r="GC17" s="18">
        <f t="shared" si="7"/>
        <v>2779.4117647058824</v>
      </c>
      <c r="GD17" s="18">
        <f t="shared" si="47"/>
        <v>13067.64705882353</v>
      </c>
      <c r="GE17" s="18">
        <f t="shared" si="48"/>
        <v>1388.7254901960785</v>
      </c>
      <c r="GF17" s="19">
        <v>2.58</v>
      </c>
      <c r="GG17" s="19">
        <f t="shared" si="8"/>
        <v>79.297058823529412</v>
      </c>
      <c r="GH17" s="19">
        <v>0.55000000000000004</v>
      </c>
      <c r="GI17" s="19">
        <f t="shared" si="9"/>
        <v>30.562745098039219</v>
      </c>
      <c r="GJ17" s="19">
        <v>1.02</v>
      </c>
      <c r="GK17" s="19">
        <f t="shared" si="10"/>
        <v>16.91</v>
      </c>
      <c r="GL17" s="19">
        <v>3.01</v>
      </c>
      <c r="GM17" s="19">
        <f t="shared" si="11"/>
        <v>41.800637254901957</v>
      </c>
      <c r="GN17" s="18">
        <f t="shared" si="49"/>
        <v>168.57044117647058</v>
      </c>
      <c r="GO17" s="18">
        <f t="shared" si="50"/>
        <v>150.50932247899158</v>
      </c>
      <c r="GP17" s="25">
        <v>-9999</v>
      </c>
      <c r="GQ17" s="25">
        <v>-9999</v>
      </c>
      <c r="GR17" s="25">
        <v>-9999</v>
      </c>
      <c r="GS17" s="25">
        <v>-9999</v>
      </c>
      <c r="GT17" s="19">
        <v>19.2</v>
      </c>
      <c r="GU17" s="18">
        <v>4.97</v>
      </c>
      <c r="GV17" s="18">
        <f t="shared" si="51"/>
        <v>4.46</v>
      </c>
      <c r="GW17" s="19">
        <f t="shared" si="52"/>
        <v>3342.9908901030722</v>
      </c>
      <c r="GX17" s="19">
        <v>1.68</v>
      </c>
      <c r="GY17" s="19">
        <f t="shared" si="53"/>
        <v>0.37668161434977576</v>
      </c>
      <c r="GZ17" s="19">
        <f t="shared" si="54"/>
        <v>1259.2432052406191</v>
      </c>
      <c r="HA17" s="19">
        <f t="shared" si="55"/>
        <v>1410.3523898694934</v>
      </c>
      <c r="HB17" s="19">
        <v>2.19</v>
      </c>
      <c r="HC17" s="19">
        <f t="shared" si="12"/>
        <v>0.49103139013452912</v>
      </c>
      <c r="HD17" s="19">
        <f t="shared" si="13"/>
        <v>1641.5134639743783</v>
      </c>
      <c r="HE17" s="19">
        <f t="shared" si="56"/>
        <v>1838.4950796513037</v>
      </c>
      <c r="HF17" s="23">
        <v>-9999</v>
      </c>
      <c r="HG17" s="19">
        <v>4403.9375</v>
      </c>
      <c r="HH17" s="19">
        <f t="shared" si="14"/>
        <v>1658.8822869955156</v>
      </c>
      <c r="HI17" s="19">
        <v>2.8</v>
      </c>
      <c r="HJ17" s="19">
        <v>4.1100000000000003</v>
      </c>
      <c r="HK17" s="17">
        <f t="shared" si="15"/>
        <v>75.562147773668599</v>
      </c>
      <c r="HL17" s="23">
        <v>-9999</v>
      </c>
      <c r="HM17" s="23">
        <v>-9999</v>
      </c>
      <c r="HN17" s="19">
        <v>27.788056426332297</v>
      </c>
      <c r="HO17" s="19">
        <v>14.268495297805661</v>
      </c>
      <c r="HP17" s="19">
        <v>0.23656482911538501</v>
      </c>
      <c r="HQ17" s="19">
        <v>0.20339457134090899</v>
      </c>
      <c r="HR17" s="19">
        <v>0.171229276576923</v>
      </c>
      <c r="HS17" s="19">
        <v>0.121708121615385</v>
      </c>
      <c r="HT17" s="19">
        <v>4.8563183423076903E-2</v>
      </c>
      <c r="HU17" s="19">
        <v>0.29610194283333302</v>
      </c>
      <c r="HV17" s="19">
        <v>0.33839615547435897</v>
      </c>
      <c r="HW17" s="19">
        <v>8.3153105000000005E-2</v>
      </c>
      <c r="HX17" s="19">
        <v>0.62191511247435904</v>
      </c>
      <c r="HY17" s="19">
        <v>0.38379961903846199</v>
      </c>
      <c r="HZ17" s="19">
        <v>0.39297219562820501</v>
      </c>
      <c r="IA17" s="19">
        <v>0.41577198964772699</v>
      </c>
      <c r="IB17" s="19">
        <v>0.204347635474359</v>
      </c>
      <c r="IC17" s="19">
        <v>0.10959048638461499</v>
      </c>
      <c r="ID17" s="19">
        <v>1.0648958686538501</v>
      </c>
      <c r="IE17" s="19">
        <v>0.29917981817535499</v>
      </c>
      <c r="IF17" s="19">
        <v>0.26335604028037402</v>
      </c>
      <c r="IG17" s="19">
        <v>0.27478813685446002</v>
      </c>
      <c r="IH17" s="19">
        <v>0.23545037648815201</v>
      </c>
      <c r="II17" s="19">
        <v>3.7445565502369701E-2</v>
      </c>
      <c r="IJ17" s="19">
        <v>0.33493962503755798</v>
      </c>
      <c r="IK17" s="19">
        <v>0.367316842109005</v>
      </c>
      <c r="IL17" s="19">
        <v>8.2179024457943894E-2</v>
      </c>
      <c r="IM17" s="19">
        <v>0.85777431609952604</v>
      </c>
      <c r="IN17" s="19">
        <v>0.21403355378403799</v>
      </c>
      <c r="IO17" s="19">
        <v>0.20620841810798099</v>
      </c>
      <c r="IP17" s="19">
        <v>0.13921574800467301</v>
      </c>
      <c r="IQ17" s="19">
        <v>0.113657378090047</v>
      </c>
      <c r="IR17" s="19">
        <v>9.1435171554502301E-2</v>
      </c>
      <c r="IS17" s="19">
        <v>0.408223307389672</v>
      </c>
      <c r="IT17" s="19">
        <v>36.333664342592598</v>
      </c>
      <c r="IU17" s="19">
        <v>60.899945791666603</v>
      </c>
      <c r="IV17" s="19">
        <v>77</v>
      </c>
      <c r="IW17" s="19">
        <f t="shared" si="57"/>
        <v>16.100054208333397</v>
      </c>
      <c r="IX17" s="19">
        <v>0.23565369896874999</v>
      </c>
      <c r="IY17" s="19">
        <v>0.32524234687499998</v>
      </c>
      <c r="IZ17" s="19">
        <v>0.20201530612499999</v>
      </c>
      <c r="JA17" s="19">
        <v>0.29821747437500001</v>
      </c>
      <c r="JB17" s="19">
        <v>0.73275191325</v>
      </c>
      <c r="JC17" s="19">
        <v>0.47546556125</v>
      </c>
      <c r="JD17" s="19">
        <v>0.26464604587500001</v>
      </c>
      <c r="JE17" s="19">
        <v>0.69248724496875003</v>
      </c>
      <c r="JF17" s="19">
        <v>0.46141581628125</v>
      </c>
      <c r="JG17" s="19">
        <v>0.23552295912499999</v>
      </c>
      <c r="JH17" s="19">
        <v>0.31151785712500002</v>
      </c>
      <c r="JI17" s="19">
        <v>0.22473533162500001</v>
      </c>
      <c r="JJ17" s="19">
        <v>0.44639075415625001</v>
      </c>
      <c r="JK17" s="19">
        <v>0.41989903822812502</v>
      </c>
      <c r="JL17" s="19">
        <v>0.27095451596249998</v>
      </c>
      <c r="JM17" s="19">
        <v>0.22803955598125</v>
      </c>
      <c r="JN17" s="19">
        <v>0.37960109909375001</v>
      </c>
      <c r="JO17" s="19">
        <v>0.38428522911562502</v>
      </c>
      <c r="JP17" s="19">
        <v>0.19454288483125001</v>
      </c>
      <c r="JQ17" s="19">
        <v>0.18727785161562499</v>
      </c>
      <c r="JR17" s="19">
        <v>0.19997439380937501</v>
      </c>
      <c r="JS17" s="19">
        <v>0.21234992421875001</v>
      </c>
      <c r="JT17" s="19">
        <v>0.50956456054999999</v>
      </c>
      <c r="JU17" s="19">
        <v>0.56634555338125003</v>
      </c>
      <c r="JV17" s="19">
        <v>0.49191782525</v>
      </c>
      <c r="JW17" s="19">
        <v>0.511805682828125</v>
      </c>
      <c r="JX17" s="19">
        <v>8.1419635093749998E-2</v>
      </c>
      <c r="JY17" s="19">
        <v>0.19212591528125</v>
      </c>
      <c r="JZ17" s="19">
        <v>1.62441068383125</v>
      </c>
      <c r="KA17" s="19">
        <v>1.4630629798531201</v>
      </c>
      <c r="KB17" s="19">
        <v>0.52812871728437505</v>
      </c>
      <c r="KC17" s="19">
        <v>0.56037894187187498</v>
      </c>
      <c r="KD17" s="19">
        <v>0.60644484051562497</v>
      </c>
      <c r="KE17" s="19">
        <v>0.63469743554375002</v>
      </c>
      <c r="KF17" s="19">
        <v>0.54010118426249998</v>
      </c>
      <c r="KG17" s="19">
        <v>0.59034796818125002</v>
      </c>
      <c r="KH17" s="19">
        <v>0.44835420134999998</v>
      </c>
      <c r="KI17" s="19">
        <v>0.50587373434062499</v>
      </c>
      <c r="KJ17" s="19">
        <v>-0.32488779821875002</v>
      </c>
      <c r="KK17" s="19">
        <v>-0.31128347173437498</v>
      </c>
      <c r="KL17" s="19">
        <v>0.60644484051562497</v>
      </c>
      <c r="KM17" s="19">
        <v>0.63469743554375002</v>
      </c>
      <c r="KN17" s="19">
        <v>0.23012276533333301</v>
      </c>
      <c r="KO17" s="19">
        <v>0.25659013600000002</v>
      </c>
      <c r="KP17" s="19">
        <v>0.19635808799999999</v>
      </c>
      <c r="KQ17" s="19">
        <v>0.24899351758333299</v>
      </c>
      <c r="KR17" s="19">
        <v>0.60811852633333296</v>
      </c>
      <c r="KS17" s="19">
        <v>0.460178362583333</v>
      </c>
      <c r="KT17" s="19">
        <v>0.23903870161111099</v>
      </c>
      <c r="KU17" s="19">
        <v>0.64611055661111105</v>
      </c>
      <c r="KV17" s="19">
        <v>0.482132936527778</v>
      </c>
      <c r="KW17" s="19">
        <v>0.21831543086111099</v>
      </c>
      <c r="KX17" s="19">
        <v>0.23281072483333301</v>
      </c>
      <c r="KY17" s="19">
        <v>0.19984191513888899</v>
      </c>
      <c r="KZ17" s="19">
        <v>38.99</v>
      </c>
      <c r="LA17" s="19">
        <v>37.6169444444444</v>
      </c>
      <c r="LB17" s="19">
        <v>12.5908333333333</v>
      </c>
      <c r="LC17" s="19">
        <v>34.998333333333299</v>
      </c>
      <c r="LD17" s="19">
        <v>36.129166666666698</v>
      </c>
      <c r="LE17" s="19">
        <v>39.840000000000003</v>
      </c>
      <c r="LF17" s="19">
        <v>39.910833333333301</v>
      </c>
      <c r="LG17" s="19">
        <v>-0.12382252000000001</v>
      </c>
      <c r="LH17" s="19">
        <v>-8.7592792277777803E-2</v>
      </c>
      <c r="LI17" s="19">
        <v>50.013333333333399</v>
      </c>
      <c r="LJ17" s="19">
        <v>1680.60058333333</v>
      </c>
      <c r="LK17" s="19">
        <v>83</v>
      </c>
      <c r="LL17" s="19">
        <f t="shared" si="58"/>
        <v>32.986666666666601</v>
      </c>
      <c r="LM17" s="23">
        <v>-9999</v>
      </c>
      <c r="LN17" s="19">
        <v>0.45904412784444398</v>
      </c>
      <c r="LO17" s="19">
        <v>0.41693466281944402</v>
      </c>
      <c r="LP17" s="19">
        <v>0.336895525255555</v>
      </c>
      <c r="LQ17" s="19">
        <v>0.297015418325</v>
      </c>
      <c r="LR17" s="19">
        <v>0.47011965968333302</v>
      </c>
      <c r="LS17" s="19">
        <v>0.40485849725833301</v>
      </c>
      <c r="LT17" s="19">
        <v>0.34931181974444397</v>
      </c>
      <c r="LU17" s="19">
        <v>0.28375114812777802</v>
      </c>
      <c r="LV17" s="19">
        <v>0.14485703661944399</v>
      </c>
      <c r="LW17" s="19">
        <v>0.13733270418611099</v>
      </c>
      <c r="LX17" s="19">
        <v>0.52670763210277805</v>
      </c>
      <c r="LY17" s="19">
        <v>0.50968948509722201</v>
      </c>
      <c r="LZ17" s="19">
        <v>0.49406779352222202</v>
      </c>
      <c r="MA17" s="19">
        <v>0.44888255589166698</v>
      </c>
      <c r="MB17" s="19">
        <v>8.9220099019444402E-2</v>
      </c>
      <c r="MC17" s="19">
        <v>0.117941344827778</v>
      </c>
      <c r="MD17" s="19">
        <v>1.7093586509361101</v>
      </c>
      <c r="ME17" s="19">
        <v>1.45060060297222</v>
      </c>
      <c r="MF17" s="19">
        <v>0.308935869344444</v>
      </c>
      <c r="MG17" s="19">
        <v>0.33791209189999999</v>
      </c>
      <c r="MH17" s="19">
        <v>0.39605617584444403</v>
      </c>
      <c r="MI17" s="19">
        <v>0.41322125599722198</v>
      </c>
      <c r="MJ17" s="19">
        <v>0.401830468711111</v>
      </c>
      <c r="MK17" s="19">
        <v>0.40067605285000002</v>
      </c>
      <c r="ML17" s="19">
        <v>0.31547660707777803</v>
      </c>
      <c r="MM17" s="19">
        <v>0.32368521638888897</v>
      </c>
      <c r="MN17" s="19">
        <v>-0.516718658666667</v>
      </c>
      <c r="MO17" s="19">
        <v>-0.43930947861111103</v>
      </c>
      <c r="MP17" s="19">
        <v>0.39605617584444403</v>
      </c>
      <c r="MQ17" s="19">
        <v>0.41322125599722198</v>
      </c>
      <c r="MR17" s="23">
        <v>-9999</v>
      </c>
      <c r="MS17" s="19">
        <v>0.16827634299999999</v>
      </c>
      <c r="MT17" s="19">
        <v>0.15403312299999999</v>
      </c>
      <c r="MU17" s="19">
        <v>0.138498436</v>
      </c>
      <c r="MV17" s="19">
        <v>0.17188434699999999</v>
      </c>
      <c r="MW17" s="19">
        <v>0.53274935899999998</v>
      </c>
      <c r="MX17" s="19">
        <v>0.34381646399999999</v>
      </c>
      <c r="MY17" s="19">
        <v>0.16751595699999999</v>
      </c>
      <c r="MZ17" s="19">
        <v>0.56728163200000004</v>
      </c>
      <c r="NA17" s="19">
        <v>0.393039584</v>
      </c>
      <c r="NB17" s="19">
        <v>0.16445189099999999</v>
      </c>
      <c r="NC17" s="19">
        <v>0.14215612799999999</v>
      </c>
      <c r="ND17" s="19">
        <v>0.14999732800000001</v>
      </c>
      <c r="NE17" s="19">
        <v>33.92</v>
      </c>
      <c r="NF17" s="19">
        <v>34.303421049999997</v>
      </c>
      <c r="NG17" s="19">
        <v>18.45684211</v>
      </c>
      <c r="NH17" s="19">
        <v>29.965263159999999</v>
      </c>
      <c r="NI17" s="19">
        <v>29.290526320000001</v>
      </c>
      <c r="NJ17" s="19">
        <v>35.831052630000002</v>
      </c>
      <c r="NK17" s="19">
        <v>35.91105263</v>
      </c>
      <c r="NL17" s="19">
        <v>-0.147900859</v>
      </c>
      <c r="NM17" s="19">
        <v>-0.15175123200000001</v>
      </c>
      <c r="NN17" s="19">
        <v>55.956842109999997</v>
      </c>
      <c r="NO17" s="19">
        <v>1815.519237</v>
      </c>
      <c r="NP17" s="19">
        <v>99.9</v>
      </c>
      <c r="NQ17" s="19">
        <f t="shared" si="59"/>
        <v>43.943157890000009</v>
      </c>
      <c r="NR17" s="23">
        <v>-9999</v>
      </c>
      <c r="NS17" s="19">
        <v>0.54333780399999998</v>
      </c>
      <c r="NT17" s="19">
        <v>0.50884560400000001</v>
      </c>
      <c r="NU17" s="19">
        <v>0.40203355400000002</v>
      </c>
      <c r="NV17" s="19">
        <v>0.33199894400000002</v>
      </c>
      <c r="NW17" s="19">
        <v>0.59877780999999997</v>
      </c>
      <c r="NX17" s="19">
        <v>0.54846062100000004</v>
      </c>
      <c r="NY17" s="19">
        <v>0.46877215999999999</v>
      </c>
      <c r="NZ17" s="19">
        <v>0.38056453899999998</v>
      </c>
      <c r="OA17" s="19">
        <v>0.181057358</v>
      </c>
      <c r="OB17" s="19">
        <v>0.21355850900000001</v>
      </c>
      <c r="OC17" s="19">
        <v>0.58101993500000004</v>
      </c>
      <c r="OD17" s="19">
        <v>0.58460230899999999</v>
      </c>
      <c r="OE17" s="19">
        <v>0.54978473299999997</v>
      </c>
      <c r="OF17" s="19">
        <v>0.51674424900000004</v>
      </c>
      <c r="OG17" s="19">
        <v>5.5209507999999997E-2</v>
      </c>
      <c r="OH17" s="19">
        <v>0.10767948099999999</v>
      </c>
      <c r="OI17" s="19">
        <v>2.3896656169999999</v>
      </c>
      <c r="OJ17" s="19">
        <v>2.108226384</v>
      </c>
      <c r="OK17" s="19">
        <v>0.302896571</v>
      </c>
      <c r="OL17" s="19">
        <v>0.38771579699999997</v>
      </c>
      <c r="OM17" s="19">
        <v>0.40944317200000002</v>
      </c>
      <c r="ON17" s="19">
        <v>0.49241684899999999</v>
      </c>
      <c r="OO17" s="19">
        <v>0.43494866700000001</v>
      </c>
      <c r="OP17" s="19">
        <v>0.51618699099999998</v>
      </c>
      <c r="OQ17" s="19">
        <v>0.33298212300000002</v>
      </c>
      <c r="OR17" s="19">
        <v>0.41671735599999998</v>
      </c>
      <c r="OS17" s="19">
        <v>-0.63744732100000001</v>
      </c>
      <c r="OT17" s="19">
        <v>-0.54914703499999995</v>
      </c>
      <c r="OU17" s="19">
        <v>0.40944317200000002</v>
      </c>
      <c r="OV17" s="19">
        <v>0.49241684899999999</v>
      </c>
      <c r="OW17" s="19">
        <v>0.137158067162162</v>
      </c>
      <c r="OX17" s="19">
        <v>9.7900334405405395E-2</v>
      </c>
      <c r="OY17" s="19">
        <v>0.10677721118918899</v>
      </c>
      <c r="OZ17" s="19">
        <v>0.11891891883783801</v>
      </c>
      <c r="PA17" s="19">
        <v>0.48845709240540502</v>
      </c>
      <c r="PB17" s="19">
        <v>0.29800735318918897</v>
      </c>
      <c r="PC17" s="19">
        <v>0.128121107054054</v>
      </c>
      <c r="PD17" s="19">
        <v>0.61422924905405396</v>
      </c>
      <c r="PE17" s="19">
        <v>0.401635698135135</v>
      </c>
      <c r="PF17" s="19">
        <v>0.13697363354054101</v>
      </c>
      <c r="PG17" s="19">
        <v>8.3656271702702706E-2</v>
      </c>
      <c r="PH17" s="19">
        <v>0.12072981154054099</v>
      </c>
      <c r="PI17" s="19">
        <v>34.11</v>
      </c>
      <c r="PJ17" s="19">
        <v>30.619459459459399</v>
      </c>
      <c r="PK17" s="19">
        <v>14.7745945945946</v>
      </c>
      <c r="PL17" s="19">
        <v>30.155675675675699</v>
      </c>
      <c r="PM17" s="19">
        <v>29.155675675675699</v>
      </c>
      <c r="PN17" s="19">
        <v>33.42</v>
      </c>
      <c r="PO17" s="19">
        <v>33.659999999999997</v>
      </c>
      <c r="PP17" s="19">
        <v>-8.1665970810810798E-2</v>
      </c>
      <c r="PQ17" s="19">
        <v>-0.10293354135135099</v>
      </c>
      <c r="PR17" s="19">
        <v>57.797567567567597</v>
      </c>
      <c r="PS17" s="19">
        <v>53.430810810810797</v>
      </c>
      <c r="PT17" s="19">
        <v>1857.3115405405399</v>
      </c>
      <c r="PU17" s="19">
        <v>1758.1796486486501</v>
      </c>
      <c r="PV17" s="19">
        <v>120.7</v>
      </c>
      <c r="PW17" s="19">
        <f t="shared" si="60"/>
        <v>62.902432432432406</v>
      </c>
      <c r="PX17" s="19">
        <f t="shared" si="61"/>
        <v>67.269189189189206</v>
      </c>
      <c r="PY17" s="19">
        <f t="shared" si="62"/>
        <v>65.085810810810813</v>
      </c>
      <c r="PZ17" s="23">
        <v>-9999</v>
      </c>
      <c r="QA17" s="19">
        <v>0.65421847802972999</v>
      </c>
      <c r="QB17" s="19">
        <v>0.60257725219189195</v>
      </c>
      <c r="QC17" s="19">
        <v>0.51586602625675704</v>
      </c>
      <c r="QD17" s="19">
        <v>0.427175697943243</v>
      </c>
      <c r="QE17" s="19">
        <v>0.75953660691621605</v>
      </c>
      <c r="QF17" s="19">
        <v>0.66044597544324302</v>
      </c>
      <c r="QG17" s="19">
        <f t="shared" si="63"/>
        <v>0.70999129117972948</v>
      </c>
      <c r="QH17" s="19">
        <v>0.65469922341081099</v>
      </c>
      <c r="QI17" s="19">
        <v>0.50336619352432399</v>
      </c>
      <c r="QJ17" s="19">
        <v>0.20911174221891901</v>
      </c>
      <c r="QK17" s="19">
        <v>0.23784926330540501</v>
      </c>
      <c r="QL17" s="19">
        <v>0.67074654170000003</v>
      </c>
      <c r="QM17" s="19">
        <v>0.63565651862702699</v>
      </c>
      <c r="QN17" s="19">
        <v>0.63457786449189202</v>
      </c>
      <c r="QO17" s="19">
        <v>0.55575894246486501</v>
      </c>
      <c r="QP17" s="19">
        <v>2.9660311518918899E-2</v>
      </c>
      <c r="QQ17" s="19">
        <v>5.4070609316216198E-2</v>
      </c>
      <c r="QR17" s="19">
        <v>3.80216512825135</v>
      </c>
      <c r="QS17" s="19">
        <v>3.1124587042567602</v>
      </c>
      <c r="QT17" s="19">
        <v>0.27540779199729698</v>
      </c>
      <c r="QU17" s="19">
        <v>0.356445869589189</v>
      </c>
      <c r="QV17" s="19">
        <v>0.40052963997837798</v>
      </c>
      <c r="QW17" s="19">
        <v>0.47575255109729703</v>
      </c>
      <c r="QX17" s="19">
        <v>0.437061889456757</v>
      </c>
      <c r="QY17" s="19">
        <v>0.50324495266486502</v>
      </c>
      <c r="QZ17" s="19">
        <v>0.31958354727567601</v>
      </c>
      <c r="RA17" s="19">
        <v>0.39063980383783797</v>
      </c>
      <c r="RB17" s="19">
        <v>-0.79087170489189196</v>
      </c>
      <c r="RC17" s="19">
        <v>-0.66862999332432405</v>
      </c>
      <c r="RD17" s="19">
        <v>0.40052963997837798</v>
      </c>
      <c r="RE17" s="19">
        <v>0.47575255109729703</v>
      </c>
      <c r="RF17" s="19">
        <v>0.109946956972222</v>
      </c>
      <c r="RG17" s="19">
        <v>6.5157126805555604E-2</v>
      </c>
      <c r="RH17" s="19">
        <v>8.6788822000000002E-2</v>
      </c>
      <c r="RI17" s="19">
        <v>8.6147294638888899E-2</v>
      </c>
      <c r="RJ17" s="19">
        <v>0.54571735697222201</v>
      </c>
      <c r="RK17" s="19">
        <v>0.31453930922222201</v>
      </c>
      <c r="RL17" s="19">
        <v>9.0045836111111097E-2</v>
      </c>
      <c r="RM17" s="19">
        <v>0.59505183030555597</v>
      </c>
      <c r="RN17" s="19">
        <v>0.35972790274999999</v>
      </c>
      <c r="RO17" s="19">
        <v>0.107760770972222</v>
      </c>
      <c r="RP17" s="19">
        <v>5.7479936583333301E-2</v>
      </c>
      <c r="RQ17" s="19">
        <v>9.35500946388889E-2</v>
      </c>
      <c r="RR17" s="19">
        <v>41.48</v>
      </c>
      <c r="RS17" s="19">
        <v>37.297222222222203</v>
      </c>
      <c r="RT17" s="19">
        <v>17.346111111111099</v>
      </c>
      <c r="RU17" s="19">
        <v>28.557222222222201</v>
      </c>
      <c r="RV17" s="19">
        <v>28.809722222222199</v>
      </c>
      <c r="RW17" s="19">
        <v>38.65</v>
      </c>
      <c r="RX17" s="19">
        <v>38.735555555555599</v>
      </c>
      <c r="RY17" s="19">
        <v>-0.25274364166666702</v>
      </c>
      <c r="RZ17" s="19">
        <v>-0.22656725555555501</v>
      </c>
      <c r="SA17" s="19">
        <v>56.659444444444397</v>
      </c>
      <c r="SB17" s="19">
        <v>55.342500000000001</v>
      </c>
      <c r="SC17" s="19">
        <v>1831.47827777778</v>
      </c>
      <c r="SD17" s="19">
        <v>1801.56786111111</v>
      </c>
      <c r="SE17" s="19">
        <v>142</v>
      </c>
      <c r="SF17" s="19">
        <f t="shared" si="64"/>
        <v>85.340555555555596</v>
      </c>
      <c r="SG17" s="19">
        <f t="shared" si="65"/>
        <v>86.657499999999999</v>
      </c>
      <c r="SH17" s="23">
        <v>-9999</v>
      </c>
      <c r="SI17" s="19">
        <v>0.73679270886111103</v>
      </c>
      <c r="SJ17" s="19">
        <v>0.72504024513888898</v>
      </c>
      <c r="SK17" s="19">
        <v>0.599180467722222</v>
      </c>
      <c r="SL17" s="19">
        <v>0.56834544347222204</v>
      </c>
      <c r="SM17" s="19">
        <v>0.823277808666667</v>
      </c>
      <c r="SN17" s="19">
        <v>0.78419207752777798</v>
      </c>
      <c r="SO17" s="19">
        <v>0.72373511122222201</v>
      </c>
      <c r="SP17" s="19">
        <v>0.65441416158333299</v>
      </c>
      <c r="SQ17" s="19">
        <v>0.246459710333333</v>
      </c>
      <c r="SR17" s="19">
        <v>0.26731536216666701</v>
      </c>
      <c r="SS17" s="19">
        <v>0.72784558399999999</v>
      </c>
      <c r="ST17" s="19">
        <v>0.72317753202777801</v>
      </c>
      <c r="SU17" s="19">
        <v>0.69289801002777796</v>
      </c>
      <c r="SV17" s="19">
        <v>0.66236032869444394</v>
      </c>
      <c r="SW17" s="19">
        <v>-1.8626812055555601E-2</v>
      </c>
      <c r="SX17" s="19">
        <v>-3.25368952777778E-3</v>
      </c>
      <c r="SY17" s="19">
        <v>5.6106852059166696</v>
      </c>
      <c r="SZ17" s="19">
        <v>5.3495098818333302</v>
      </c>
      <c r="TA17" s="19">
        <v>0.29952605847222202</v>
      </c>
      <c r="TB17" s="19">
        <v>0.34040303230555602</v>
      </c>
      <c r="TC17" s="19">
        <v>0.43790270866666697</v>
      </c>
      <c r="TD17" s="19">
        <v>0.47769854894444402</v>
      </c>
      <c r="TE17" s="19">
        <v>0.46596586547222202</v>
      </c>
      <c r="TF17" s="19">
        <v>0.49929487880555601</v>
      </c>
      <c r="TG17" s="19">
        <v>0.334498849833333</v>
      </c>
      <c r="TH17" s="19">
        <v>0.36775900452777799</v>
      </c>
      <c r="TI17" s="19">
        <v>-0.83942087366666696</v>
      </c>
      <c r="TJ17" s="19">
        <v>-0.79042527669444496</v>
      </c>
      <c r="TK17" s="19">
        <v>0.43790270866666697</v>
      </c>
      <c r="TL17" s="19">
        <v>0.47769854894444402</v>
      </c>
      <c r="TM17" s="19">
        <v>0.10955800421951201</v>
      </c>
      <c r="TN17" s="19">
        <v>4.9193628560975602E-2</v>
      </c>
      <c r="TO17" s="19">
        <v>8.9870582292682896E-2</v>
      </c>
      <c r="TP17" s="19">
        <v>8.5919843170731702E-2</v>
      </c>
      <c r="TQ17" s="19">
        <v>0.61967780787804905</v>
      </c>
      <c r="TR17" s="19">
        <v>0.308610727609756</v>
      </c>
      <c r="TS17" s="19">
        <v>9.1302448219512194E-2</v>
      </c>
      <c r="TT17" s="19">
        <v>0.69068953960975599</v>
      </c>
      <c r="TU17" s="19">
        <v>0.38958056939024399</v>
      </c>
      <c r="TV17" s="19">
        <v>0.106683076073171</v>
      </c>
      <c r="TW17" s="19">
        <v>4.6205825121951198E-2</v>
      </c>
      <c r="TX17" s="19">
        <v>9.3643019975609795E-2</v>
      </c>
      <c r="TY17" s="19">
        <v>38.677073170731703</v>
      </c>
      <c r="TZ17" s="19">
        <v>37.751463414634102</v>
      </c>
      <c r="UA17" s="19">
        <v>24.239268292682901</v>
      </c>
      <c r="UB17" s="19">
        <v>28.809268292682901</v>
      </c>
      <c r="UC17" s="19">
        <v>29.087317073170698</v>
      </c>
      <c r="UD17" s="19">
        <v>39.268048780487803</v>
      </c>
      <c r="UE17" s="19">
        <v>39.263170731707298</v>
      </c>
      <c r="UF17" s="19">
        <v>-0.26193080000000002</v>
      </c>
      <c r="UG17" s="19">
        <v>-0.23235663658536601</v>
      </c>
      <c r="UH17" s="24">
        <v>53.360975609756103</v>
      </c>
      <c r="UI17" s="24">
        <v>51.40048780487804</v>
      </c>
      <c r="UJ17" s="24">
        <v>1756.5921219512195</v>
      </c>
      <c r="UK17" s="24">
        <v>1712.0931951219518</v>
      </c>
      <c r="UL17" s="19">
        <v>158</v>
      </c>
      <c r="UM17" s="19">
        <f t="shared" si="66"/>
        <v>104.63902439024389</v>
      </c>
      <c r="UN17" s="19">
        <f t="shared" si="67"/>
        <v>106.59951219512196</v>
      </c>
      <c r="UO17" s="19">
        <f t="shared" si="68"/>
        <v>105.61926829268293</v>
      </c>
      <c r="UP17" s="23">
        <v>-9999</v>
      </c>
      <c r="UQ17" s="19">
        <v>0.76645073685609699</v>
      </c>
      <c r="UR17" s="19">
        <v>0.75507078578048803</v>
      </c>
      <c r="US17" s="19">
        <v>0.62024265916097598</v>
      </c>
      <c r="UT17" s="19">
        <v>0.56353044220731696</v>
      </c>
      <c r="UU17" s="19">
        <v>0.87446527072195102</v>
      </c>
      <c r="UV17" s="19">
        <v>0.85165430875853698</v>
      </c>
      <c r="UW17" s="19">
        <f t="shared" si="69"/>
        <v>0.863059789740244</v>
      </c>
      <c r="UX17" s="19">
        <v>0.78771164545121897</v>
      </c>
      <c r="UY17" s="19">
        <v>0.72405746472195098</v>
      </c>
      <c r="UZ17" s="19">
        <v>0.278756995165854</v>
      </c>
      <c r="VA17" s="19">
        <v>0.33336504490000002</v>
      </c>
      <c r="VB17" s="19">
        <v>0.76118102098780505</v>
      </c>
      <c r="VC17" s="19">
        <v>0.74473191162195096</v>
      </c>
      <c r="VD17" s="19">
        <v>0.73230188195365797</v>
      </c>
      <c r="VE17" s="19">
        <v>0.69741008025121898</v>
      </c>
      <c r="VF17" s="19">
        <v>-1.15417609560976E-2</v>
      </c>
      <c r="VG17" s="19">
        <v>-2.2575560707317099E-2</v>
      </c>
      <c r="VH17" s="19">
        <v>6.5727204657609803</v>
      </c>
      <c r="VI17" s="19">
        <v>6.2127465387000003</v>
      </c>
      <c r="VJ17" s="19">
        <v>0.31882064843902402</v>
      </c>
      <c r="VK17" s="19">
        <v>0.39100029292926802</v>
      </c>
      <c r="VL17" s="19">
        <v>0.46713659548536601</v>
      </c>
      <c r="VM17" s="19">
        <v>0.541877437419512</v>
      </c>
      <c r="VN17" s="19">
        <v>0.50218472594390295</v>
      </c>
      <c r="VO17" s="19">
        <v>0.57925087000731701</v>
      </c>
      <c r="VP17" s="19">
        <v>0.36363309889024398</v>
      </c>
      <c r="VQ17" s="19">
        <v>0.440891807504878</v>
      </c>
      <c r="VR17" s="19">
        <v>-0.88114096304877998</v>
      </c>
      <c r="VS17" s="19">
        <v>-0.83976461712195105</v>
      </c>
      <c r="VT17" s="19">
        <v>0.46713659548536601</v>
      </c>
      <c r="VU17" s="19">
        <v>0.541877437419512</v>
      </c>
      <c r="VV17" s="19">
        <v>0.84950000000000003</v>
      </c>
      <c r="VW17" s="19">
        <v>0.84424999999999994</v>
      </c>
      <c r="VX17" s="19">
        <v>1.128625</v>
      </c>
      <c r="VY17" s="19">
        <v>9.1700000000000004E-2</v>
      </c>
      <c r="VZ17" s="19">
        <f t="shared" si="70"/>
        <v>0.99381989405532656</v>
      </c>
      <c r="WA17" s="19">
        <v>0.11691366741025599</v>
      </c>
      <c r="WB17" s="19">
        <v>5.22851679230769E-2</v>
      </c>
      <c r="WC17" s="19">
        <v>9.4916410820512803E-2</v>
      </c>
      <c r="WD17" s="19">
        <v>8.63572325128205E-2</v>
      </c>
      <c r="WE17" s="19">
        <v>0.69481351979487205</v>
      </c>
      <c r="WF17" s="19">
        <v>0.37550380302564101</v>
      </c>
      <c r="WG17" s="19">
        <v>9.8785694179487196E-2</v>
      </c>
      <c r="WH17" s="19">
        <v>0.791366030538462</v>
      </c>
      <c r="WI17" s="19">
        <v>0.43917070200000002</v>
      </c>
      <c r="WJ17" s="19">
        <v>0.11006255166666699</v>
      </c>
      <c r="WK17" s="19">
        <v>4.7110256410256401E-2</v>
      </c>
      <c r="WL17" s="19">
        <v>0.10323965948718</v>
      </c>
      <c r="WM17" s="19">
        <v>40.96</v>
      </c>
      <c r="WN17" s="19">
        <v>37.01</v>
      </c>
      <c r="WO17" s="19">
        <v>25.4507692307692</v>
      </c>
      <c r="WP17" s="19">
        <v>31.121538461538499</v>
      </c>
      <c r="WQ17" s="19">
        <v>31.537435897435898</v>
      </c>
      <c r="WR17" s="19">
        <v>40.99</v>
      </c>
      <c r="WS17" s="19">
        <v>41.4</v>
      </c>
      <c r="WT17" s="19">
        <v>-0.24870934615384599</v>
      </c>
      <c r="WU17" s="19">
        <v>-0.226516953846154</v>
      </c>
      <c r="WV17" s="19">
        <v>49.521025641025602</v>
      </c>
      <c r="WW17" s="19">
        <v>47.735128205128198</v>
      </c>
      <c r="WX17" s="19">
        <v>1669.4137435897401</v>
      </c>
      <c r="WY17" s="19">
        <v>1628.8715641025599</v>
      </c>
      <c r="WZ17" s="19">
        <v>164.3</v>
      </c>
      <c r="XA17" s="19">
        <f t="shared" si="71"/>
        <v>114.77897435897441</v>
      </c>
      <c r="XB17" s="19">
        <f t="shared" si="72"/>
        <v>116.56487179487181</v>
      </c>
      <c r="XC17" s="23">
        <v>-9999</v>
      </c>
      <c r="XD17" s="19">
        <v>0.77804408784102597</v>
      </c>
      <c r="XE17" s="19">
        <v>0.77798112558205101</v>
      </c>
      <c r="XF17" s="19">
        <v>0.632835072764103</v>
      </c>
      <c r="XG17" s="19">
        <v>0.62497980228205097</v>
      </c>
      <c r="XH17" s="19">
        <v>0.887488510979487</v>
      </c>
      <c r="XI17" s="19">
        <v>0.85934221298718005</v>
      </c>
      <c r="XJ17" s="19">
        <v>0.80604664080256405</v>
      </c>
      <c r="XK17" s="19">
        <v>0.75455708543076905</v>
      </c>
      <c r="XL17" s="19">
        <v>0.28618096724358999</v>
      </c>
      <c r="XM17" s="19">
        <v>0.29779164764871802</v>
      </c>
      <c r="XN17" s="19">
        <v>0.76884124841025603</v>
      </c>
      <c r="XO17" s="19">
        <v>0.75856936660769203</v>
      </c>
      <c r="XP17" s="19">
        <v>0.75558926711538499</v>
      </c>
      <c r="XQ17" s="19">
        <v>0.71076331447948704</v>
      </c>
      <c r="XR17" s="19">
        <v>-2.21573138589744E-2</v>
      </c>
      <c r="XS17" s="19">
        <v>-4.66887750179487E-2</v>
      </c>
      <c r="XT17" s="19">
        <v>7.0231629589179496</v>
      </c>
      <c r="XU17" s="19">
        <v>7.0516622444128201</v>
      </c>
      <c r="XV17" s="19">
        <v>0.322487840717949</v>
      </c>
      <c r="XW17" s="19">
        <v>0.34634794267948699</v>
      </c>
      <c r="XX17" s="19">
        <v>0.47310835549230801</v>
      </c>
      <c r="XY17" s="19">
        <v>0.49508352783589699</v>
      </c>
      <c r="XZ17" s="19">
        <v>0.50831237873333301</v>
      </c>
      <c r="YA17" s="19">
        <v>0.522817627915385</v>
      </c>
      <c r="YB17" s="19">
        <v>0.36775903268461502</v>
      </c>
      <c r="YC17" s="19">
        <v>0.38236374905384601</v>
      </c>
      <c r="YD17" s="19">
        <v>-0.89252291115384597</v>
      </c>
      <c r="YE17" s="19">
        <v>-0.85997573030769203</v>
      </c>
      <c r="YF17" s="19">
        <v>0.47310835549230801</v>
      </c>
      <c r="YG17" s="19">
        <v>0.49508352783589699</v>
      </c>
      <c r="YH17" s="19">
        <v>0.128314801378378</v>
      </c>
      <c r="YI17" s="19">
        <v>6.3179395702702701E-2</v>
      </c>
      <c r="YJ17" s="19">
        <v>9.9347996567567501E-2</v>
      </c>
      <c r="YK17" s="19">
        <v>0.10172643113513501</v>
      </c>
      <c r="YL17" s="19">
        <v>0.73711457937837799</v>
      </c>
      <c r="YM17" s="19">
        <v>0.32714285700000001</v>
      </c>
      <c r="YN17" s="19">
        <v>0.11225526708108099</v>
      </c>
      <c r="YO17" s="19">
        <v>0.84716902910810798</v>
      </c>
      <c r="YP17" s="19">
        <v>0.472390202648649</v>
      </c>
      <c r="YQ17" s="19">
        <v>0.13214002675675701</v>
      </c>
      <c r="YR17" s="19">
        <v>6.02150246216216E-2</v>
      </c>
      <c r="YS17" s="19">
        <v>0.121786486486486</v>
      </c>
      <c r="YT17" s="19">
        <v>41.19</v>
      </c>
      <c r="YU17" s="19">
        <v>40.239459459459503</v>
      </c>
      <c r="YV17" s="19">
        <v>16.4402702702703</v>
      </c>
      <c r="YW17" s="19">
        <v>27.883783783783802</v>
      </c>
      <c r="YX17" s="19">
        <v>27.917837837837801</v>
      </c>
      <c r="YY17" s="19">
        <v>43.188918918918901</v>
      </c>
      <c r="YZ17" s="19">
        <v>43.134864864864902</v>
      </c>
      <c r="ZA17" s="19">
        <v>-0.37814695675675702</v>
      </c>
      <c r="ZB17" s="19">
        <v>-0.34265248108108098</v>
      </c>
      <c r="ZC17" s="19">
        <v>49.008648648648602</v>
      </c>
      <c r="ZD17" s="19">
        <v>42.942702702702697</v>
      </c>
      <c r="ZE17" s="19">
        <v>1657.8142432432401</v>
      </c>
      <c r="ZF17" s="19">
        <v>1520.1094594594599</v>
      </c>
      <c r="ZG17" s="19">
        <v>172</v>
      </c>
      <c r="ZH17" s="19">
        <f t="shared" si="73"/>
        <v>122.9913513513514</v>
      </c>
      <c r="ZI17" s="19">
        <f t="shared" si="74"/>
        <v>129.05729729729731</v>
      </c>
      <c r="ZJ17" s="23">
        <v>-9999</v>
      </c>
      <c r="ZK17" s="19">
        <v>0.765976610918919</v>
      </c>
      <c r="ZL17" s="19">
        <v>0.75691662064053999</v>
      </c>
      <c r="ZM17" s="19">
        <v>0.61589576019729697</v>
      </c>
      <c r="ZN17" s="19">
        <v>0.52610006377297303</v>
      </c>
      <c r="ZO17" s="19">
        <v>0.86715476169189198</v>
      </c>
      <c r="ZP17" s="19">
        <v>0.841336990759459</v>
      </c>
      <c r="ZQ17" s="19">
        <v>0.77359943458918901</v>
      </c>
      <c r="ZR17" s="19">
        <v>0.67646993046216197</v>
      </c>
      <c r="ZS17" s="19">
        <v>0.28417367121891901</v>
      </c>
      <c r="ZT17" s="19">
        <v>0.383139326254054</v>
      </c>
      <c r="ZU17" s="19">
        <v>0.74852152640270297</v>
      </c>
      <c r="ZV17" s="19">
        <v>0.76141115622432398</v>
      </c>
      <c r="ZW17" s="19">
        <v>0.73009941612432405</v>
      </c>
      <c r="ZX17" s="19">
        <v>0.70230047703783804</v>
      </c>
      <c r="ZY17" s="19">
        <v>-4.0460746464864902E-2</v>
      </c>
      <c r="ZZ17" s="19">
        <v>1.13993235189189E-2</v>
      </c>
      <c r="AAA17" s="19">
        <v>6.5529737309378397</v>
      </c>
      <c r="AAB17" s="19">
        <v>6.2608602685973</v>
      </c>
      <c r="AAC17" s="19">
        <v>0.327719614291892</v>
      </c>
      <c r="AAD17" s="19">
        <v>0.45499844447837801</v>
      </c>
      <c r="AAE17" s="19">
        <v>0.47634013826486499</v>
      </c>
      <c r="AAF17" s="19">
        <v>0.605020281481081</v>
      </c>
      <c r="AAG17" s="19">
        <v>0.50999080012972997</v>
      </c>
      <c r="AAH17" s="19">
        <v>0.64174333138648598</v>
      </c>
      <c r="AAI17" s="19">
        <v>0.370927643235135</v>
      </c>
      <c r="AAJ17" s="19">
        <v>0.50588760836756697</v>
      </c>
      <c r="AAK17" s="19">
        <v>-0.87229389681081104</v>
      </c>
      <c r="AAL17" s="19">
        <v>-0.80687520962162196</v>
      </c>
      <c r="AAM17" s="19">
        <v>0.47634013826486499</v>
      </c>
      <c r="AAN17" s="19">
        <v>0.605020281481081</v>
      </c>
      <c r="AAO17" s="19">
        <v>0.12657036397561</v>
      </c>
      <c r="AAP17" s="19">
        <v>7.2111135463414605E-2</v>
      </c>
      <c r="AAQ17" s="19">
        <v>0.14194684675609801</v>
      </c>
      <c r="AAR17" s="19">
        <v>0.109911573292683</v>
      </c>
      <c r="AAS17" s="19">
        <v>0.791787588756098</v>
      </c>
      <c r="AAT17" s="19">
        <v>0.73849924139024403</v>
      </c>
      <c r="AAU17" s="19">
        <v>0.123377035560976</v>
      </c>
      <c r="AAV17" s="19">
        <v>0.90966126009756099</v>
      </c>
      <c r="AAW17" s="19">
        <v>0.51607883819512201</v>
      </c>
      <c r="AAX17" s="19">
        <v>0.13399512195121999</v>
      </c>
      <c r="AAY17" s="19">
        <v>6.6244684536585399E-2</v>
      </c>
      <c r="AAZ17" s="19">
        <v>0.17311265968292699</v>
      </c>
      <c r="ABA17" s="19">
        <v>39.730487804878102</v>
      </c>
      <c r="ABB17" s="19">
        <v>35.483658536585402</v>
      </c>
      <c r="ABC17" s="19">
        <v>38.203902439024397</v>
      </c>
      <c r="ABD17" s="19">
        <v>30.197073170731699</v>
      </c>
      <c r="ABE17" s="19">
        <v>30.9351219512195</v>
      </c>
      <c r="ABF17" s="19">
        <v>39.060731707316997</v>
      </c>
      <c r="ABG17" s="19">
        <v>39.0273170731707</v>
      </c>
      <c r="ABH17" s="19">
        <v>-0.22343376097560999</v>
      </c>
      <c r="ABI17" s="19">
        <v>-0.186170019512195</v>
      </c>
      <c r="ABJ17" s="19">
        <v>51.616097560975597</v>
      </c>
      <c r="ABK17" s="19">
        <v>43.452682926829297</v>
      </c>
      <c r="ABL17" s="19">
        <v>1717.0043170731699</v>
      </c>
      <c r="ABM17" s="19">
        <v>1531.68126829268</v>
      </c>
      <c r="ABN17" s="19">
        <v>178</v>
      </c>
      <c r="ABO17" s="19">
        <f t="shared" si="75"/>
        <v>126.38390243902441</v>
      </c>
      <c r="ABP17" s="19">
        <f t="shared" si="76"/>
        <v>134.54731707317069</v>
      </c>
      <c r="ABQ17" s="23">
        <v>-9999</v>
      </c>
      <c r="ABR17" s="19">
        <v>0.76125238863414602</v>
      </c>
      <c r="ABS17" s="19">
        <v>0.75570793666341496</v>
      </c>
      <c r="ABT17" s="19">
        <v>0.61442328038780503</v>
      </c>
      <c r="ABU17" s="19">
        <v>0.74095122794634105</v>
      </c>
      <c r="ABV17" s="19">
        <v>0.86424689595853699</v>
      </c>
      <c r="ABW17" s="19">
        <v>0.83251999781219499</v>
      </c>
      <c r="ABX17" s="19">
        <v>0.77256734645122005</v>
      </c>
      <c r="ABY17" s="19">
        <v>0.82198286873902404</v>
      </c>
      <c r="ABZ17" s="19">
        <v>0.27608377469512202</v>
      </c>
      <c r="ACA17" s="19">
        <v>3.4052008495122001E-2</v>
      </c>
      <c r="ACB17" s="19">
        <v>0.680052101070732</v>
      </c>
      <c r="ACC17" s="19">
        <v>0.69498692642438997</v>
      </c>
      <c r="ACD17" s="19">
        <v>0.74313942413170797</v>
      </c>
      <c r="ACE17" s="19">
        <v>0.72340204789268303</v>
      </c>
      <c r="ACF17" s="19">
        <v>-0.16814550129268299</v>
      </c>
      <c r="ACG17" s="19">
        <v>-0.12742097985365899</v>
      </c>
      <c r="ACH17" s="19">
        <v>6.3992528188902398</v>
      </c>
      <c r="ACI17" s="19">
        <v>6.2202923957170704</v>
      </c>
      <c r="ACJ17" s="19">
        <v>0.31949905429268299</v>
      </c>
      <c r="ACK17" s="19">
        <v>4.0520289143902398E-2</v>
      </c>
      <c r="ACL17" s="19">
        <v>0.46655847309756099</v>
      </c>
      <c r="ACM17" s="19">
        <v>7.0308596865853695E-2</v>
      </c>
      <c r="ACN17" s="19">
        <v>0.50034619465609698</v>
      </c>
      <c r="ACO17" s="19">
        <v>7.4026659578048798E-2</v>
      </c>
      <c r="ACP17" s="19">
        <v>0.36260257352195102</v>
      </c>
      <c r="ACQ17" s="19">
        <v>4.4460738882926801E-2</v>
      </c>
      <c r="ACR17" s="19">
        <v>-0.87152145485365895</v>
      </c>
      <c r="ACS17" s="19">
        <v>-0.90226245251219495</v>
      </c>
      <c r="ACT17" s="19">
        <v>0.46655847309756099</v>
      </c>
      <c r="ACU17" s="19">
        <v>7.0308596865853695E-2</v>
      </c>
      <c r="ACV17" s="17">
        <v>4.82</v>
      </c>
      <c r="ACW17" s="18">
        <v>1.05</v>
      </c>
      <c r="ACX17" s="17">
        <v>80.2</v>
      </c>
      <c r="ACY17" s="17">
        <v>28.3</v>
      </c>
      <c r="ACZ17" s="17">
        <v>5</v>
      </c>
      <c r="ADA17" s="17">
        <v>10.3</v>
      </c>
    </row>
    <row r="18" spans="1:781" x14ac:dyDescent="0.25">
      <c r="A18" s="19">
        <v>17</v>
      </c>
      <c r="B18" s="19">
        <v>5</v>
      </c>
      <c r="C18" s="19" t="s">
        <v>10</v>
      </c>
      <c r="D18" s="19">
        <v>70</v>
      </c>
      <c r="E18" s="19">
        <v>4</v>
      </c>
      <c r="F18" s="19">
        <v>1</v>
      </c>
      <c r="G18" s="19" t="s">
        <v>14</v>
      </c>
      <c r="H18" s="23">
        <v>-9999</v>
      </c>
      <c r="I18" s="23">
        <v>-9999</v>
      </c>
      <c r="J18" s="23">
        <v>-9999</v>
      </c>
      <c r="K18" s="23">
        <v>-9999</v>
      </c>
      <c r="L18" s="19">
        <v>175</v>
      </c>
      <c r="M18" s="19">
        <f t="shared" si="16"/>
        <v>156.24999999999997</v>
      </c>
      <c r="N18" s="19">
        <v>53.839999999999996</v>
      </c>
      <c r="O18" s="19">
        <v>18.72</v>
      </c>
      <c r="P18" s="19">
        <v>27.439999999999998</v>
      </c>
      <c r="Q18" s="19">
        <v>57.11999999999999</v>
      </c>
      <c r="R18" s="19">
        <v>15.440000000000012</v>
      </c>
      <c r="S18" s="19">
        <v>27.439999999999998</v>
      </c>
      <c r="T18" s="19">
        <f t="shared" si="17"/>
        <v>1</v>
      </c>
      <c r="U18" s="19">
        <v>47.12</v>
      </c>
      <c r="V18" s="19">
        <v>19.439999999999998</v>
      </c>
      <c r="W18" s="19">
        <v>33.44</v>
      </c>
      <c r="X18" s="19">
        <v>55.120000000000005</v>
      </c>
      <c r="Y18" s="19">
        <v>17.439999999999998</v>
      </c>
      <c r="Z18" s="19">
        <v>27.439999999999998</v>
      </c>
      <c r="AA18" s="19" t="s">
        <v>56</v>
      </c>
      <c r="AB18" s="19">
        <v>8.6999999999999993</v>
      </c>
      <c r="AC18" s="19">
        <v>7.2</v>
      </c>
      <c r="AD18" s="19">
        <v>1.45</v>
      </c>
      <c r="AE18" s="19" t="s">
        <v>40</v>
      </c>
      <c r="AF18" s="19">
        <v>2</v>
      </c>
      <c r="AG18" s="19">
        <v>1</v>
      </c>
      <c r="AH18" s="19">
        <v>1.8</v>
      </c>
      <c r="AI18" s="19">
        <v>3</v>
      </c>
      <c r="AJ18" s="19">
        <v>411</v>
      </c>
      <c r="AK18" s="19">
        <v>93</v>
      </c>
      <c r="AL18" s="19">
        <v>0.54</v>
      </c>
      <c r="AM18" s="19">
        <v>10</v>
      </c>
      <c r="AN18" s="19">
        <v>7.5</v>
      </c>
      <c r="AO18" s="19">
        <v>1.19</v>
      </c>
      <c r="AP18" s="19">
        <v>5604</v>
      </c>
      <c r="AQ18" s="19">
        <v>204</v>
      </c>
      <c r="AR18" s="19">
        <v>531</v>
      </c>
      <c r="AS18" s="19">
        <v>33.1</v>
      </c>
      <c r="AT18" s="19">
        <v>0</v>
      </c>
      <c r="AU18" s="19">
        <v>3</v>
      </c>
      <c r="AV18" s="19">
        <v>85</v>
      </c>
      <c r="AW18" s="19">
        <v>5</v>
      </c>
      <c r="AX18" s="19">
        <v>7</v>
      </c>
      <c r="AY18" s="19">
        <v>50</v>
      </c>
      <c r="AZ18" s="19">
        <v>1.600682422600231</v>
      </c>
      <c r="BA18" s="19">
        <v>0.86116256946878267</v>
      </c>
      <c r="BB18" s="19">
        <v>1.4724358007940097</v>
      </c>
      <c r="BC18" s="19">
        <v>4.9606534515389979</v>
      </c>
      <c r="BD18" s="19">
        <v>3.6904761904761907</v>
      </c>
      <c r="BE18" s="19">
        <v>3.8766256415366991</v>
      </c>
      <c r="BF18" s="19">
        <v>2.9888728107379867</v>
      </c>
      <c r="BG18" s="17">
        <f t="shared" si="18"/>
        <v>9.847379968276055</v>
      </c>
      <c r="BH18" s="17">
        <f t="shared" si="19"/>
        <v>15.737123171452094</v>
      </c>
      <c r="BI18" s="17">
        <f t="shared" si="20"/>
        <v>35.579736977608086</v>
      </c>
      <c r="BJ18" s="17">
        <f t="shared" si="21"/>
        <v>50.341641739512852</v>
      </c>
      <c r="BK18" s="17">
        <f t="shared" si="22"/>
        <v>65.848144305659645</v>
      </c>
      <c r="BL18" s="19">
        <f t="shared" si="0"/>
        <v>19.842613806155992</v>
      </c>
      <c r="BM18" s="19">
        <f t="shared" si="1"/>
        <v>14.761904761904763</v>
      </c>
      <c r="BN18" s="19">
        <f t="shared" si="2"/>
        <v>15.506502566146796</v>
      </c>
      <c r="BO18" s="19">
        <f t="shared" si="23"/>
        <v>50.111021134207547</v>
      </c>
      <c r="BP18" s="19">
        <v>1.8315018315018314</v>
      </c>
      <c r="BQ18" s="19">
        <v>0.69593951834977219</v>
      </c>
      <c r="BR18" s="19">
        <v>0.15578672295090207</v>
      </c>
      <c r="BS18" s="19">
        <v>3.4864030281900583E-2</v>
      </c>
      <c r="BT18" s="19">
        <v>0</v>
      </c>
      <c r="BU18" s="19">
        <v>5.9793711694653452E-2</v>
      </c>
      <c r="BV18" s="19">
        <v>0</v>
      </c>
      <c r="BW18" s="17">
        <f t="shared" si="24"/>
        <v>10.109765399406415</v>
      </c>
      <c r="BX18" s="17">
        <f t="shared" si="25"/>
        <v>10.732912291210024</v>
      </c>
      <c r="BY18" s="17">
        <f t="shared" si="26"/>
        <v>10.872368412337627</v>
      </c>
      <c r="BZ18" s="17">
        <f t="shared" si="27"/>
        <v>11.111543259116241</v>
      </c>
      <c r="CA18" s="19">
        <f t="shared" si="28"/>
        <v>0.13945612112760233</v>
      </c>
      <c r="CB18" s="19">
        <f t="shared" si="29"/>
        <v>0</v>
      </c>
      <c r="CC18" s="19">
        <f t="shared" si="30"/>
        <v>0.23917484677861381</v>
      </c>
      <c r="CD18" s="19">
        <f t="shared" ref="CD18:CE18" si="91">SUM(CA18:CC18)</f>
        <v>0.37863096790621614</v>
      </c>
      <c r="CE18" s="19">
        <f t="shared" si="91"/>
        <v>0.61780581468482998</v>
      </c>
      <c r="CF18" s="19">
        <v>5.6433070078976302</v>
      </c>
      <c r="CG18" s="19">
        <v>2.5106276569142287</v>
      </c>
      <c r="CH18" s="19">
        <v>2.1843207660083781</v>
      </c>
      <c r="CI18" s="19">
        <v>2.2628985215729664</v>
      </c>
      <c r="CJ18" s="19">
        <v>1.6355839234068017</v>
      </c>
      <c r="CK18" s="19">
        <v>1.9794537709847158</v>
      </c>
      <c r="CL18" s="19">
        <v>2.6183483498431981</v>
      </c>
      <c r="CM18" s="17">
        <f t="shared" si="32"/>
        <v>32.615738659247434</v>
      </c>
      <c r="CN18" s="17">
        <f t="shared" si="33"/>
        <v>41.353021723280946</v>
      </c>
      <c r="CO18" s="17">
        <f t="shared" si="34"/>
        <v>50.40461580957281</v>
      </c>
      <c r="CP18" s="17">
        <f t="shared" si="35"/>
        <v>56.946951503200019</v>
      </c>
      <c r="CQ18" s="17">
        <f t="shared" si="36"/>
        <v>64.864766587138888</v>
      </c>
      <c r="CR18" s="19">
        <f t="shared" si="37"/>
        <v>9.0515940862918658</v>
      </c>
      <c r="CS18" s="19">
        <f t="shared" si="38"/>
        <v>6.5423356936272068</v>
      </c>
      <c r="CT18" s="19">
        <f t="shared" si="39"/>
        <v>7.917815083938863</v>
      </c>
      <c r="CU18" s="19">
        <f t="shared" si="40"/>
        <v>23.511744863857935</v>
      </c>
      <c r="CV18" s="21">
        <v>16.100000000000001</v>
      </c>
      <c r="CW18" s="19">
        <v>22</v>
      </c>
      <c r="CX18" s="21">
        <v>14.6</v>
      </c>
      <c r="CY18" s="19">
        <v>26.6</v>
      </c>
      <c r="CZ18" s="22">
        <v>21.25</v>
      </c>
      <c r="DA18" s="19">
        <v>17.7</v>
      </c>
      <c r="DB18" s="18">
        <v>15.85</v>
      </c>
      <c r="DC18" s="18">
        <v>19.3</v>
      </c>
      <c r="DD18" s="18">
        <v>12.8</v>
      </c>
      <c r="DE18" s="19">
        <v>10.3</v>
      </c>
      <c r="DF18" s="19">
        <v>11.7</v>
      </c>
      <c r="DG18" s="18">
        <v>13</v>
      </c>
      <c r="DH18" s="19">
        <v>11.05</v>
      </c>
      <c r="DI18" s="18">
        <f t="shared" si="3"/>
        <v>11.65</v>
      </c>
      <c r="DJ18" s="19">
        <v>9.5</v>
      </c>
      <c r="DK18" s="19">
        <v>10.350000000000001</v>
      </c>
      <c r="DL18" s="19">
        <v>9.5</v>
      </c>
      <c r="DM18" s="19">
        <v>10.45</v>
      </c>
      <c r="DN18" s="19">
        <v>7.75</v>
      </c>
      <c r="DO18" s="19">
        <v>8.35</v>
      </c>
      <c r="DP18" s="19">
        <v>9.5500000000000007</v>
      </c>
      <c r="DQ18" s="19">
        <v>11.75</v>
      </c>
      <c r="DR18" s="19">
        <v>12.2</v>
      </c>
      <c r="DS18" s="21">
        <v>26.2</v>
      </c>
      <c r="DT18" s="21">
        <v>28.5</v>
      </c>
      <c r="DU18" s="21">
        <v>30.4</v>
      </c>
      <c r="DV18" s="21">
        <v>31.9</v>
      </c>
      <c r="DW18" s="21">
        <v>29.6</v>
      </c>
      <c r="DX18" s="21">
        <v>31.4</v>
      </c>
      <c r="DY18" s="21">
        <v>32.1</v>
      </c>
      <c r="DZ18" s="21">
        <v>33.6</v>
      </c>
      <c r="EA18" s="21">
        <v>35.5</v>
      </c>
      <c r="EB18" s="19">
        <v>37.4</v>
      </c>
      <c r="EC18" s="18">
        <v>16.5</v>
      </c>
      <c r="ED18" s="18">
        <v>23.5</v>
      </c>
      <c r="EE18" s="18">
        <v>40</v>
      </c>
      <c r="EF18" s="18">
        <v>51</v>
      </c>
      <c r="EG18" s="18">
        <v>51</v>
      </c>
      <c r="EH18" s="18">
        <v>91.5</v>
      </c>
      <c r="EI18" s="18">
        <v>86</v>
      </c>
      <c r="EJ18" s="18">
        <v>103</v>
      </c>
      <c r="EK18" s="18">
        <v>97.5</v>
      </c>
      <c r="EL18" s="18">
        <v>99.5</v>
      </c>
      <c r="EM18" s="19">
        <v>4012.3420796890182</v>
      </c>
      <c r="EN18" s="19">
        <v>3980.6599450045828</v>
      </c>
      <c r="EO18" s="19">
        <v>14855.004955401388</v>
      </c>
      <c r="EP18" s="19">
        <v>12873.319959879642</v>
      </c>
      <c r="EQ18" s="19">
        <v>8117.9718875502022</v>
      </c>
      <c r="ER18" s="19">
        <v>6422.2787385554429</v>
      </c>
      <c r="ES18" s="19">
        <v>7641.0230692076229</v>
      </c>
      <c r="ET18" s="19">
        <v>4344.7046843177195</v>
      </c>
      <c r="EU18" s="19">
        <v>525.72572572572562</v>
      </c>
      <c r="EV18" s="19">
        <v>29.629629629629626</v>
      </c>
      <c r="EW18" s="19">
        <v>4.0799000000000003</v>
      </c>
      <c r="EX18" s="19">
        <v>3.5941000000000001</v>
      </c>
      <c r="EY18" s="19">
        <v>4.3520000000000003</v>
      </c>
      <c r="EZ18" s="19">
        <v>4.37</v>
      </c>
      <c r="FA18" s="19">
        <v>4.3940999999999999</v>
      </c>
      <c r="FB18" s="19">
        <v>3.91</v>
      </c>
      <c r="FC18" s="19">
        <v>4.3794000000000004</v>
      </c>
      <c r="FD18" s="19">
        <v>4.1448999999999998</v>
      </c>
      <c r="FE18" s="19">
        <v>3.4853999999999998</v>
      </c>
      <c r="FF18" s="19">
        <v>3.2721</v>
      </c>
      <c r="FG18" s="19">
        <v>3.282</v>
      </c>
      <c r="FH18" s="21">
        <v>358.1</v>
      </c>
      <c r="FI18" s="21">
        <v>67.5</v>
      </c>
      <c r="FJ18" s="18">
        <f t="shared" si="41"/>
        <v>290.60000000000002</v>
      </c>
      <c r="FK18" s="19">
        <v>13</v>
      </c>
      <c r="FL18" s="19">
        <v>448.4</v>
      </c>
      <c r="FM18" s="18">
        <v>31.5</v>
      </c>
      <c r="FN18" s="18">
        <f t="shared" si="42"/>
        <v>416.9</v>
      </c>
      <c r="FO18" s="19">
        <v>122</v>
      </c>
      <c r="FP18" s="19">
        <v>169.5</v>
      </c>
      <c r="FQ18" s="19">
        <v>31.5</v>
      </c>
      <c r="FR18" s="19">
        <f t="shared" si="43"/>
        <v>138</v>
      </c>
      <c r="FS18" s="19">
        <v>330.5</v>
      </c>
      <c r="FT18" s="19">
        <v>15.6</v>
      </c>
      <c r="FU18" s="19">
        <f t="shared" si="44"/>
        <v>314.89999999999998</v>
      </c>
      <c r="FV18" s="19">
        <v>154.25</v>
      </c>
      <c r="FW18" s="19">
        <v>152.32</v>
      </c>
      <c r="FX18" s="18">
        <f t="shared" si="45"/>
        <v>1493.3333333333333</v>
      </c>
      <c r="FY18" s="18">
        <f t="shared" si="46"/>
        <v>1333.333333333333</v>
      </c>
      <c r="FZ18" s="23">
        <f t="shared" si="4"/>
        <v>2849.0196078431372</v>
      </c>
      <c r="GA18" s="18">
        <f t="shared" si="5"/>
        <v>4087.2549019607845</v>
      </c>
      <c r="GB18" s="18">
        <f t="shared" si="6"/>
        <v>1352.9411764705883</v>
      </c>
      <c r="GC18" s="18">
        <f t="shared" si="7"/>
        <v>3087.2549019607845</v>
      </c>
      <c r="GD18" s="18">
        <f t="shared" si="47"/>
        <v>11376.470588235296</v>
      </c>
      <c r="GE18" s="18">
        <f t="shared" si="48"/>
        <v>1512.2549019607843</v>
      </c>
      <c r="GF18" s="19">
        <v>2.68</v>
      </c>
      <c r="GG18" s="19">
        <f t="shared" si="8"/>
        <v>76.353725490196084</v>
      </c>
      <c r="GH18" s="19">
        <v>0.7</v>
      </c>
      <c r="GI18" s="19">
        <f t="shared" si="9"/>
        <v>28.610784313725489</v>
      </c>
      <c r="GJ18" s="19">
        <v>0.99</v>
      </c>
      <c r="GK18" s="19">
        <f t="shared" si="10"/>
        <v>13.394117647058822</v>
      </c>
      <c r="GL18" s="19">
        <v>3.51</v>
      </c>
      <c r="GM18" s="19">
        <f t="shared" si="11"/>
        <v>53.080147058823528</v>
      </c>
      <c r="GN18" s="18">
        <f t="shared" si="49"/>
        <v>171.43877450980392</v>
      </c>
      <c r="GO18" s="18">
        <f t="shared" si="50"/>
        <v>153.07033438375348</v>
      </c>
      <c r="GP18" s="25">
        <v>-9999</v>
      </c>
      <c r="GQ18" s="25">
        <v>-9999</v>
      </c>
      <c r="GR18" s="25">
        <v>-9999</v>
      </c>
      <c r="GS18" s="25">
        <v>-9999</v>
      </c>
      <c r="GT18" s="19">
        <v>19.2</v>
      </c>
      <c r="GU18" s="18">
        <v>4.74</v>
      </c>
      <c r="GV18" s="18">
        <f t="shared" si="51"/>
        <v>4.2300000000000004</v>
      </c>
      <c r="GW18" s="19">
        <f t="shared" si="52"/>
        <v>3170.5944989094164</v>
      </c>
      <c r="GX18" s="19">
        <v>1.34</v>
      </c>
      <c r="GY18" s="19">
        <f t="shared" si="53"/>
        <v>0.31678486997635935</v>
      </c>
      <c r="GZ18" s="19">
        <f t="shared" si="54"/>
        <v>1004.3963660847797</v>
      </c>
      <c r="HA18" s="19">
        <f t="shared" si="55"/>
        <v>1124.9239300149534</v>
      </c>
      <c r="HB18" s="19">
        <v>2.08</v>
      </c>
      <c r="HC18" s="19">
        <f t="shared" si="12"/>
        <v>0.49172576832151299</v>
      </c>
      <c r="HD18" s="19">
        <f t="shared" si="13"/>
        <v>1559.0630160121952</v>
      </c>
      <c r="HE18" s="19">
        <f t="shared" si="56"/>
        <v>1746.150577933659</v>
      </c>
      <c r="HF18" s="23">
        <v>-9999</v>
      </c>
      <c r="HG18" s="19">
        <v>3446.7624999999998</v>
      </c>
      <c r="HH18" s="19">
        <f t="shared" si="14"/>
        <v>1091.8822104018911</v>
      </c>
      <c r="HI18" s="19">
        <v>2.8</v>
      </c>
      <c r="HJ18" s="19">
        <v>4.24</v>
      </c>
      <c r="HK18" s="17">
        <f t="shared" si="15"/>
        <v>74.036784504387143</v>
      </c>
      <c r="HL18" s="18">
        <v>16.5</v>
      </c>
      <c r="HM18" s="18">
        <v>23.5</v>
      </c>
      <c r="HN18" s="19">
        <v>27.749561128526643</v>
      </c>
      <c r="HO18" s="19">
        <v>14.586865203761731</v>
      </c>
      <c r="HP18" s="19">
        <v>0.23469303652173901</v>
      </c>
      <c r="HQ18" s="19">
        <v>0.199987727597222</v>
      </c>
      <c r="HR18" s="19">
        <v>0.18010992060869599</v>
      </c>
      <c r="HS18" s="19">
        <v>0.138339102898551</v>
      </c>
      <c r="HT18" s="19">
        <v>4.0158681043478299E-2</v>
      </c>
      <c r="HU18" s="19">
        <v>0.28841812521739102</v>
      </c>
      <c r="HV18" s="19">
        <v>0.323877285695652</v>
      </c>
      <c r="HW18" s="19">
        <v>8.9412451888888897E-2</v>
      </c>
      <c r="HX18" s="19">
        <v>0.616448720884058</v>
      </c>
      <c r="HY18" s="19">
        <v>0.39331666211594202</v>
      </c>
      <c r="HZ18" s="19">
        <v>0.38505485744927498</v>
      </c>
      <c r="IA18" s="19">
        <v>0.25311511948611098</v>
      </c>
      <c r="IB18" s="19">
        <v>0.172818707057971</v>
      </c>
      <c r="IC18" s="19">
        <v>9.3695342057971004E-2</v>
      </c>
      <c r="ID18" s="19">
        <v>0.77227898830434805</v>
      </c>
      <c r="IE18" s="19">
        <v>0.29632122098113201</v>
      </c>
      <c r="IF18" s="19">
        <v>0.26039150332092997</v>
      </c>
      <c r="IG18" s="19">
        <v>0.27320901203286402</v>
      </c>
      <c r="IH18" s="19">
        <v>0.23415548993396201</v>
      </c>
      <c r="II18" s="19">
        <v>3.7755216759434003E-2</v>
      </c>
      <c r="IJ18" s="19">
        <v>0.33606595271831002</v>
      </c>
      <c r="IK18" s="19">
        <v>0.36970264533962299</v>
      </c>
      <c r="IL18" s="19">
        <v>8.7846796623255799E-2</v>
      </c>
      <c r="IM18" s="19">
        <v>0.84605095717924494</v>
      </c>
      <c r="IN18" s="19">
        <v>0.19273295528168999</v>
      </c>
      <c r="IO18" s="19">
        <v>0.19286289691549299</v>
      </c>
      <c r="IP18" s="19">
        <v>0.14564405575348799</v>
      </c>
      <c r="IQ18" s="19">
        <v>0.11723820427830201</v>
      </c>
      <c r="IR18" s="19">
        <v>9.1332186669811299E-2</v>
      </c>
      <c r="IS18" s="19">
        <v>0.39653743644131401</v>
      </c>
      <c r="IT18" s="19">
        <v>37.296132680555601</v>
      </c>
      <c r="IU18" s="19">
        <v>61.873246481481502</v>
      </c>
      <c r="IV18" s="19">
        <v>77</v>
      </c>
      <c r="IW18" s="19">
        <f t="shared" si="57"/>
        <v>15.126753518518498</v>
      </c>
      <c r="IX18" s="19">
        <v>0.22011337877777801</v>
      </c>
      <c r="IY18" s="19">
        <v>0.29430838999999998</v>
      </c>
      <c r="IZ18" s="19">
        <v>0.18499244133333301</v>
      </c>
      <c r="JA18" s="19">
        <v>0.27552532125925899</v>
      </c>
      <c r="JB18" s="19">
        <v>0.68975812544444404</v>
      </c>
      <c r="JC18" s="19">
        <v>0.46104308392592602</v>
      </c>
      <c r="JD18" s="19">
        <v>0.24652305381481501</v>
      </c>
      <c r="JE18" s="19">
        <v>0.63237339366666701</v>
      </c>
      <c r="JF18" s="19">
        <v>0.41763038548148201</v>
      </c>
      <c r="JG18" s="19">
        <v>0.21178382459259301</v>
      </c>
      <c r="JH18" s="19">
        <v>0.291715797407407</v>
      </c>
      <c r="JI18" s="19">
        <v>0.20444822362963</v>
      </c>
      <c r="JJ18" s="19">
        <v>0.43724683588888902</v>
      </c>
      <c r="JK18" s="19">
        <v>0.42816846516666701</v>
      </c>
      <c r="JL18" s="19">
        <v>0.25714753511481497</v>
      </c>
      <c r="JM18" s="19">
        <v>0.25107587223703698</v>
      </c>
      <c r="JN18" s="19">
        <v>0.36797114317037</v>
      </c>
      <c r="JO18" s="19">
        <v>0.40136261581851801</v>
      </c>
      <c r="JP18" s="19">
        <v>0.178242773777778</v>
      </c>
      <c r="JQ18" s="19">
        <v>0.220659754455556</v>
      </c>
      <c r="JR18" s="19">
        <v>0.20365739279259301</v>
      </c>
      <c r="JS18" s="19">
        <v>0.19845822241851899</v>
      </c>
      <c r="JT18" s="19">
        <v>0.50991652985555602</v>
      </c>
      <c r="JU18" s="19">
        <v>0.57631134311111099</v>
      </c>
      <c r="JV18" s="19">
        <v>0.496694397781481</v>
      </c>
      <c r="JW18" s="19">
        <v>0.51532162145185201</v>
      </c>
      <c r="JX18" s="19">
        <v>9.3122617011111103E-2</v>
      </c>
      <c r="JY18" s="19">
        <v>0.19690034213333299</v>
      </c>
      <c r="JZ18" s="19">
        <v>1.5741771763037</v>
      </c>
      <c r="KA18" s="19">
        <v>1.5074578348407399</v>
      </c>
      <c r="KB18" s="19">
        <v>0.55933327655925902</v>
      </c>
      <c r="KC18" s="19">
        <v>0.49653211050000001</v>
      </c>
      <c r="KD18" s="19">
        <v>0.63367614477407397</v>
      </c>
      <c r="KE18" s="19">
        <v>0.57809385986296302</v>
      </c>
      <c r="KF18" s="19">
        <v>0.55707478941481503</v>
      </c>
      <c r="KG18" s="19">
        <v>0.55029828852222196</v>
      </c>
      <c r="KH18" s="19">
        <v>0.46696562687037002</v>
      </c>
      <c r="KI18" s="19">
        <v>0.46310620134074099</v>
      </c>
      <c r="KJ18" s="19">
        <v>-0.299907383074074</v>
      </c>
      <c r="KK18" s="19">
        <v>-0.35918180440740699</v>
      </c>
      <c r="KL18" s="19">
        <v>0.63367614477407397</v>
      </c>
      <c r="KM18" s="19">
        <v>0.57809385986296302</v>
      </c>
      <c r="KN18" s="19">
        <v>0.206487037027027</v>
      </c>
      <c r="KO18" s="19">
        <v>0.216549917216216</v>
      </c>
      <c r="KP18" s="19">
        <v>0.17497363902702701</v>
      </c>
      <c r="KQ18" s="19">
        <v>0.220326980027027</v>
      </c>
      <c r="KR18" s="19">
        <v>0.59355817683783796</v>
      </c>
      <c r="KS18" s="19">
        <v>0.449140825081081</v>
      </c>
      <c r="KT18" s="19">
        <v>0.218190100189189</v>
      </c>
      <c r="KU18" s="19">
        <v>0.60415385448648695</v>
      </c>
      <c r="KV18" s="19">
        <v>0.448848133864865</v>
      </c>
      <c r="KW18" s="19">
        <v>0.19531943591891901</v>
      </c>
      <c r="KX18" s="19">
        <v>0.21118664678378399</v>
      </c>
      <c r="KY18" s="19">
        <v>0.178757416</v>
      </c>
      <c r="KZ18" s="19">
        <v>39.26</v>
      </c>
      <c r="LA18" s="19">
        <v>37.332972972973003</v>
      </c>
      <c r="LB18" s="19">
        <v>13.497027027027</v>
      </c>
      <c r="LC18" s="19">
        <v>35.642972972972998</v>
      </c>
      <c r="LD18" s="19">
        <v>34.605675675675698</v>
      </c>
      <c r="LE18" s="19">
        <v>39.659999999999997</v>
      </c>
      <c r="LF18" s="19">
        <v>39.768918918918899</v>
      </c>
      <c r="LG18" s="19">
        <v>-0.102660332918919</v>
      </c>
      <c r="LH18" s="19">
        <v>-0.11998386972973001</v>
      </c>
      <c r="LI18" s="19">
        <v>48.659189189189199</v>
      </c>
      <c r="LJ18" s="19">
        <v>1649.89508108108</v>
      </c>
      <c r="LK18" s="19">
        <v>83</v>
      </c>
      <c r="LL18" s="19">
        <f t="shared" si="58"/>
        <v>34.340810810810801</v>
      </c>
      <c r="LM18" s="18">
        <v>40</v>
      </c>
      <c r="LN18" s="19">
        <v>0.46791152324864899</v>
      </c>
      <c r="LO18" s="19">
        <v>0.456474925551351</v>
      </c>
      <c r="LP18" s="19">
        <v>0.34549435375946003</v>
      </c>
      <c r="LQ18" s="19">
        <v>0.34112560311621598</v>
      </c>
      <c r="LR18" s="19">
        <v>0.48192367833243199</v>
      </c>
      <c r="LS18" s="19">
        <v>0.46354936244054001</v>
      </c>
      <c r="LT18" s="19">
        <v>0.36126678332973</v>
      </c>
      <c r="LU18" s="19">
        <v>0.34892652952432401</v>
      </c>
      <c r="LV18" s="19">
        <v>0.14672480752702699</v>
      </c>
      <c r="LW18" s="19">
        <v>0.13711046825405401</v>
      </c>
      <c r="LX18" s="19">
        <v>0.54220440842162199</v>
      </c>
      <c r="LY18" s="19">
        <v>0.54270768377297296</v>
      </c>
      <c r="LZ18" s="19">
        <v>0.510098814313513</v>
      </c>
      <c r="MA18" s="19">
        <v>0.48181117696216202</v>
      </c>
      <c r="MB18" s="19">
        <v>9.9148596708108105E-2</v>
      </c>
      <c r="MC18" s="19">
        <v>0.114893519921622</v>
      </c>
      <c r="MD18" s="19">
        <v>1.7812194443621601</v>
      </c>
      <c r="ME18" s="19">
        <v>1.69745668438649</v>
      </c>
      <c r="MF18" s="19">
        <v>0.30615761969189198</v>
      </c>
      <c r="MG18" s="19">
        <v>0.29346860110810802</v>
      </c>
      <c r="MH18" s="19">
        <v>0.39441558154594603</v>
      </c>
      <c r="MI18" s="19">
        <v>0.37598126587297298</v>
      </c>
      <c r="MJ18" s="19">
        <v>0.40072326505405398</v>
      </c>
      <c r="MK18" s="19">
        <v>0.37912295834864901</v>
      </c>
      <c r="ML18" s="19">
        <v>0.31324078881081102</v>
      </c>
      <c r="MM18" s="19">
        <v>0.29700041455675702</v>
      </c>
      <c r="MN18" s="19">
        <v>-0.52885975829729703</v>
      </c>
      <c r="MO18" s="19">
        <v>-0.51651286372973004</v>
      </c>
      <c r="MP18" s="19">
        <v>0.39441558154594603</v>
      </c>
      <c r="MQ18" s="19">
        <v>0.37598126587297298</v>
      </c>
      <c r="MR18" s="18">
        <v>51</v>
      </c>
      <c r="MS18" s="19">
        <v>0.15399476300000001</v>
      </c>
      <c r="MT18" s="19">
        <v>0.127375618</v>
      </c>
      <c r="MU18" s="19">
        <v>0.121476047</v>
      </c>
      <c r="MV18" s="19">
        <v>0.15183592100000001</v>
      </c>
      <c r="MW18" s="19">
        <v>0.54972177600000005</v>
      </c>
      <c r="MX18" s="19">
        <v>0.34177875499999999</v>
      </c>
      <c r="MY18" s="19">
        <v>0.14845214400000001</v>
      </c>
      <c r="MZ18" s="19">
        <v>0.56443587299999998</v>
      </c>
      <c r="NA18" s="19">
        <v>0.37428871499999999</v>
      </c>
      <c r="NB18" s="19">
        <v>0.14768116000000001</v>
      </c>
      <c r="NC18" s="19">
        <v>0.120604563</v>
      </c>
      <c r="ND18" s="19">
        <v>0.132046411</v>
      </c>
      <c r="NE18" s="19">
        <v>34.15</v>
      </c>
      <c r="NF18" s="19">
        <v>34.173999999999999</v>
      </c>
      <c r="NG18" s="19">
        <v>19.29428571</v>
      </c>
      <c r="NH18" s="19">
        <v>29.765999999999998</v>
      </c>
      <c r="NI18" s="19">
        <v>28.67485714</v>
      </c>
      <c r="NJ18" s="19">
        <v>35.966000000000001</v>
      </c>
      <c r="NK18" s="19">
        <v>36.049999999999997</v>
      </c>
      <c r="NL18" s="19">
        <v>-0.15632882000000001</v>
      </c>
      <c r="NM18" s="19">
        <v>-0.16888932000000001</v>
      </c>
      <c r="NN18" s="19">
        <v>52.515714289999998</v>
      </c>
      <c r="NO18" s="19">
        <v>1737.3917140000001</v>
      </c>
      <c r="NP18" s="19">
        <v>99.9</v>
      </c>
      <c r="NQ18" s="19">
        <f t="shared" si="59"/>
        <v>47.384285710000007</v>
      </c>
      <c r="NR18" s="18">
        <v>51</v>
      </c>
      <c r="NS18" s="19">
        <v>0.58179952899999998</v>
      </c>
      <c r="NT18" s="19">
        <v>0.56618454399999996</v>
      </c>
      <c r="NU18" s="19">
        <v>0.43081187100000001</v>
      </c>
      <c r="NV18" s="19">
        <v>0.38336358799999998</v>
      </c>
      <c r="NW18" s="19">
        <v>0.64695206599999999</v>
      </c>
      <c r="NX18" s="19">
        <v>0.62275333300000002</v>
      </c>
      <c r="NY18" s="19">
        <v>0.51226909899999995</v>
      </c>
      <c r="NZ18" s="19">
        <v>0.45581592100000001</v>
      </c>
      <c r="OA18" s="19">
        <v>0.20203481100000001</v>
      </c>
      <c r="OB18" s="19">
        <v>0.23322258200000001</v>
      </c>
      <c r="OC18" s="19">
        <v>0.61963630000000003</v>
      </c>
      <c r="OD18" s="19">
        <v>0.636871992</v>
      </c>
      <c r="OE18" s="19">
        <v>0.58383084900000004</v>
      </c>
      <c r="OF18" s="19">
        <v>0.56125072099999995</v>
      </c>
      <c r="OG18" s="19">
        <v>5.8826170999999997E-2</v>
      </c>
      <c r="OH18" s="19">
        <v>0.11125088800000001</v>
      </c>
      <c r="OI18" s="19">
        <v>2.8084050299999999</v>
      </c>
      <c r="OJ18" s="19">
        <v>2.623963813</v>
      </c>
      <c r="OK18" s="19">
        <v>0.31247166399999998</v>
      </c>
      <c r="OL18" s="19">
        <v>0.373617225</v>
      </c>
      <c r="OM18" s="19">
        <v>0.42778378099999997</v>
      </c>
      <c r="ON18" s="19">
        <v>0.49018004100000001</v>
      </c>
      <c r="OO18" s="19">
        <v>0.45692661600000001</v>
      </c>
      <c r="OP18" s="19">
        <v>0.52037551999999998</v>
      </c>
      <c r="OQ18" s="19">
        <v>0.34746818600000001</v>
      </c>
      <c r="OR18" s="19">
        <v>0.41104191200000001</v>
      </c>
      <c r="OS18" s="19">
        <v>-0.67676824300000005</v>
      </c>
      <c r="OT18" s="19">
        <v>-0.62552872999999998</v>
      </c>
      <c r="OU18" s="19">
        <v>0.42778378099999997</v>
      </c>
      <c r="OV18" s="19">
        <v>0.49018004100000001</v>
      </c>
      <c r="OW18" s="19">
        <v>0.126178451214286</v>
      </c>
      <c r="OX18" s="19">
        <v>8.2447116761904804E-2</v>
      </c>
      <c r="OY18" s="19">
        <v>9.6814184785714297E-2</v>
      </c>
      <c r="OZ18" s="19">
        <v>0.104740411666667</v>
      </c>
      <c r="PA18" s="19">
        <v>0.48917903216666703</v>
      </c>
      <c r="PB18" s="19">
        <v>0.28551649107142901</v>
      </c>
      <c r="PC18" s="19">
        <v>0.11138228835714301</v>
      </c>
      <c r="PD18" s="19">
        <v>0.57042396014285701</v>
      </c>
      <c r="PE18" s="19">
        <v>0.36314732145238099</v>
      </c>
      <c r="PF18" s="19">
        <v>0.1191349045</v>
      </c>
      <c r="PG18" s="19">
        <v>7.6932844952380897E-2</v>
      </c>
      <c r="PH18" s="19">
        <v>0.106532602880952</v>
      </c>
      <c r="PI18" s="19">
        <v>34.19</v>
      </c>
      <c r="PJ18" s="19">
        <v>30.5483333333333</v>
      </c>
      <c r="PK18" s="19">
        <v>18.4909523809524</v>
      </c>
      <c r="PL18" s="19">
        <v>28.073333333333299</v>
      </c>
      <c r="PM18" s="19">
        <v>26.2590476190476</v>
      </c>
      <c r="PN18" s="19">
        <v>33.602857142857097</v>
      </c>
      <c r="PO18" s="19">
        <v>33.8509523809524</v>
      </c>
      <c r="PP18" s="19">
        <v>-0.13840475714285699</v>
      </c>
      <c r="PQ18" s="19">
        <v>-0.17265929523809501</v>
      </c>
      <c r="PR18" s="19">
        <v>55.235238095238103</v>
      </c>
      <c r="PS18" s="19">
        <v>53.319523809523801</v>
      </c>
      <c r="PT18" s="19">
        <v>1799.13261904762</v>
      </c>
      <c r="PU18" s="19">
        <v>1755.64664285714</v>
      </c>
      <c r="PV18" s="19">
        <v>120.7</v>
      </c>
      <c r="PW18" s="19">
        <f t="shared" si="60"/>
        <v>65.4647619047619</v>
      </c>
      <c r="PX18" s="19">
        <f t="shared" si="61"/>
        <v>67.380476190476202</v>
      </c>
      <c r="PY18" s="19">
        <f t="shared" si="62"/>
        <v>66.422619047619051</v>
      </c>
      <c r="PZ18" s="18">
        <v>51</v>
      </c>
      <c r="QA18" s="19">
        <v>0.67192206670476196</v>
      </c>
      <c r="QB18" s="19">
        <v>0.64383389366666699</v>
      </c>
      <c r="QC18" s="19">
        <v>0.52944168522857105</v>
      </c>
      <c r="QD18" s="19">
        <v>0.46033435000238099</v>
      </c>
      <c r="QE18" s="19">
        <v>0.76140635345952401</v>
      </c>
      <c r="QF18" s="19">
        <v>0.70794286160714304</v>
      </c>
      <c r="QG18" s="19">
        <f t="shared" si="63"/>
        <v>0.73467460753333347</v>
      </c>
      <c r="QH18" s="19">
        <v>0.649586304295238</v>
      </c>
      <c r="QI18" s="19">
        <v>0.54847289549761902</v>
      </c>
      <c r="QJ18" s="19">
        <v>0.221517857769048</v>
      </c>
      <c r="QK18" s="19">
        <v>0.26104688049047597</v>
      </c>
      <c r="QL18" s="19">
        <v>0.68414319384285704</v>
      </c>
      <c r="QM18" s="19">
        <v>0.66616816349761898</v>
      </c>
      <c r="QN18" s="19">
        <v>0.65343091278571397</v>
      </c>
      <c r="QO18" s="19">
        <v>0.58614021144523798</v>
      </c>
      <c r="QP18" s="19">
        <v>2.2714267645238099E-2</v>
      </c>
      <c r="QQ18" s="19">
        <v>3.9436925611904802E-2</v>
      </c>
      <c r="QR18" s="19">
        <v>4.1224639457309502</v>
      </c>
      <c r="QS18" s="19">
        <v>3.6754640906880902</v>
      </c>
      <c r="QT18" s="19">
        <v>0.29097811239999999</v>
      </c>
      <c r="QU18" s="19">
        <v>0.36798399464999998</v>
      </c>
      <c r="QV18" s="19">
        <v>0.41922943030952398</v>
      </c>
      <c r="QW18" s="19">
        <v>0.49542594505476201</v>
      </c>
      <c r="QX18" s="19">
        <v>0.45085493356428602</v>
      </c>
      <c r="QY18" s="19">
        <v>0.52383130081904805</v>
      </c>
      <c r="QZ18" s="19">
        <v>0.32959272988809502</v>
      </c>
      <c r="RA18" s="19">
        <v>0.40385544770238102</v>
      </c>
      <c r="RB18" s="19">
        <v>-0.78725769059523798</v>
      </c>
      <c r="RC18" s="19">
        <v>-0.70692644638095203</v>
      </c>
      <c r="RD18" s="19">
        <v>0.41922943030952398</v>
      </c>
      <c r="RE18" s="19">
        <v>0.49542594505476201</v>
      </c>
      <c r="RF18" s="19">
        <v>9.3545990782608696E-2</v>
      </c>
      <c r="RG18" s="19">
        <v>6.4710144869565195E-2</v>
      </c>
      <c r="RH18" s="19">
        <v>7.4731534804347799E-2</v>
      </c>
      <c r="RI18" s="19">
        <v>7.7751154478260906E-2</v>
      </c>
      <c r="RJ18" s="19">
        <v>0.47634153902173898</v>
      </c>
      <c r="RK18" s="19">
        <v>0.25946474610869602</v>
      </c>
      <c r="RL18" s="19">
        <v>8.1184631304347804E-2</v>
      </c>
      <c r="RM18" s="19">
        <v>0.48245658515217399</v>
      </c>
      <c r="RN18" s="19">
        <v>0.28797012539130401</v>
      </c>
      <c r="RO18" s="19">
        <v>8.4893522608695607E-2</v>
      </c>
      <c r="RP18" s="19">
        <v>5.5685788695652202E-2</v>
      </c>
      <c r="RQ18" s="19">
        <v>7.8345907304347803E-2</v>
      </c>
      <c r="RR18" s="19">
        <v>41.48</v>
      </c>
      <c r="RS18" s="19">
        <v>36.786304347826103</v>
      </c>
      <c r="RT18" s="19">
        <v>23.191304347826101</v>
      </c>
      <c r="RU18" s="19">
        <v>28.8041304347826</v>
      </c>
      <c r="RV18" s="19">
        <v>27.740217391304402</v>
      </c>
      <c r="RW18" s="19">
        <v>38.792826086956502</v>
      </c>
      <c r="RX18" s="19">
        <v>38.8582608695652</v>
      </c>
      <c r="RY18" s="19">
        <v>-0.250318297826087</v>
      </c>
      <c r="RZ18" s="19">
        <v>-0.25268125434782601</v>
      </c>
      <c r="SA18" s="19">
        <v>62.723478260869499</v>
      </c>
      <c r="SB18" s="19">
        <v>60.680217391304303</v>
      </c>
      <c r="SC18" s="19">
        <v>1969.1092173913</v>
      </c>
      <c r="SD18" s="19">
        <v>1922.73780434783</v>
      </c>
      <c r="SE18" s="19">
        <v>142</v>
      </c>
      <c r="SF18" s="19">
        <f t="shared" si="64"/>
        <v>79.276521739130501</v>
      </c>
      <c r="SG18" s="19">
        <f t="shared" si="65"/>
        <v>81.319782608695704</v>
      </c>
      <c r="SH18" s="18">
        <v>91.5</v>
      </c>
      <c r="SI18" s="19">
        <v>0.71104694339130403</v>
      </c>
      <c r="SJ18" s="19">
        <v>0.71807323676086998</v>
      </c>
      <c r="SK18" s="19">
        <v>0.55944051647826099</v>
      </c>
      <c r="SL18" s="19">
        <v>0.53707940184782599</v>
      </c>
      <c r="SM18" s="19">
        <v>0.79222502441304299</v>
      </c>
      <c r="SN18" s="19">
        <v>0.75966358232608699</v>
      </c>
      <c r="SO18" s="19">
        <v>0.67510422652173896</v>
      </c>
      <c r="SP18" s="19">
        <v>0.59910853532608699</v>
      </c>
      <c r="SQ18" s="19">
        <v>0.25218058067391302</v>
      </c>
      <c r="SR18" s="19">
        <v>0.29434961304347801</v>
      </c>
      <c r="SS18" s="19">
        <v>0.71968005176086902</v>
      </c>
      <c r="ST18" s="19">
        <v>0.72733353939130396</v>
      </c>
      <c r="SU18" s="19">
        <v>0.70001435580434801</v>
      </c>
      <c r="SV18" s="19">
        <v>0.67006701349999997</v>
      </c>
      <c r="SW18" s="19">
        <v>1.79073685217391E-2</v>
      </c>
      <c r="SX18" s="19">
        <v>1.9825710586956501E-2</v>
      </c>
      <c r="SY18" s="19">
        <v>4.9534363090869604</v>
      </c>
      <c r="SZ18" s="19">
        <v>5.1410212903695696</v>
      </c>
      <c r="TA18" s="19">
        <v>0.31832233895652201</v>
      </c>
      <c r="TB18" s="19">
        <v>0.38728185686956501</v>
      </c>
      <c r="TC18" s="19">
        <v>0.45527791134782603</v>
      </c>
      <c r="TD18" s="19">
        <v>0.52513388806521699</v>
      </c>
      <c r="TE18" s="19">
        <v>0.48419573654347797</v>
      </c>
      <c r="TF18" s="19">
        <v>0.54242528715217397</v>
      </c>
      <c r="TG18" s="19">
        <v>0.35451206706521698</v>
      </c>
      <c r="TH18" s="19">
        <v>0.40970805519565201</v>
      </c>
      <c r="TI18" s="19">
        <v>-0.80573672769565297</v>
      </c>
      <c r="TJ18" s="19">
        <v>-0.74875214276086999</v>
      </c>
      <c r="TK18" s="19">
        <v>0.45527791134782603</v>
      </c>
      <c r="TL18" s="19">
        <v>0.52513388806521699</v>
      </c>
      <c r="TM18" s="19">
        <v>7.2476734375000004E-2</v>
      </c>
      <c r="TN18" s="19">
        <v>4.9791666645833302E-2</v>
      </c>
      <c r="TO18" s="19">
        <v>6.2699829916666699E-2</v>
      </c>
      <c r="TP18" s="19">
        <v>6.5448073708333401E-2</v>
      </c>
      <c r="TQ18" s="19">
        <v>0.35535408097916699</v>
      </c>
      <c r="TR18" s="19">
        <v>0.17405005235416701</v>
      </c>
      <c r="TS18" s="19">
        <v>6.4627089770833299E-2</v>
      </c>
      <c r="TT18" s="19">
        <v>0.396570072083333</v>
      </c>
      <c r="TU18" s="19">
        <v>0.211634850166667</v>
      </c>
      <c r="TV18" s="19">
        <v>5.7309717937499997E-2</v>
      </c>
      <c r="TW18" s="19">
        <v>4.3431917791666698E-2</v>
      </c>
      <c r="TX18" s="19">
        <v>5.8791004000000001E-2</v>
      </c>
      <c r="TY18" s="19">
        <v>38.770000000000003</v>
      </c>
      <c r="TZ18" s="19">
        <v>37.7425</v>
      </c>
      <c r="UA18" s="19">
        <v>25.9114583333333</v>
      </c>
      <c r="UB18" s="19">
        <v>32.027916666666698</v>
      </c>
      <c r="UC18" s="19">
        <v>31.331250000000001</v>
      </c>
      <c r="UD18" s="19">
        <v>39.430624999999999</v>
      </c>
      <c r="UE18" s="19">
        <v>39.454583333333403</v>
      </c>
      <c r="UF18" s="19">
        <v>-0.18768753125000001</v>
      </c>
      <c r="UG18" s="19">
        <v>-0.18707379166666699</v>
      </c>
      <c r="UH18" s="24">
        <v>73.085625000000007</v>
      </c>
      <c r="UI18" s="24">
        <v>71.162291666666675</v>
      </c>
      <c r="UJ18" s="24">
        <v>2204.3662083333334</v>
      </c>
      <c r="UK18" s="24">
        <v>2160.6627499999995</v>
      </c>
      <c r="UL18" s="19">
        <v>158</v>
      </c>
      <c r="UM18" s="19">
        <f t="shared" si="66"/>
        <v>84.914374999999993</v>
      </c>
      <c r="UN18" s="19">
        <f t="shared" si="67"/>
        <v>86.837708333333325</v>
      </c>
      <c r="UO18" s="19">
        <f t="shared" si="68"/>
        <v>85.876041666666652</v>
      </c>
      <c r="UP18" s="18">
        <v>86</v>
      </c>
      <c r="UQ18" s="19">
        <v>0.71908925983750005</v>
      </c>
      <c r="UR18" s="19">
        <v>0.68676655637083395</v>
      </c>
      <c r="US18" s="19">
        <v>0.53143479406666605</v>
      </c>
      <c r="UT18" s="19">
        <v>0.45140119142291701</v>
      </c>
      <c r="UU18" s="19">
        <v>0.80221001537916703</v>
      </c>
      <c r="UV18" s="19">
        <v>0.75256755218750004</v>
      </c>
      <c r="UW18" s="19">
        <f t="shared" si="69"/>
        <v>0.77738878378333354</v>
      </c>
      <c r="UX18" s="19">
        <v>0.65900041334791704</v>
      </c>
      <c r="UY18" s="19">
        <v>0.55286628643750002</v>
      </c>
      <c r="UZ18" s="19">
        <v>0.303899127741667</v>
      </c>
      <c r="VA18" s="19">
        <v>0.34082784120833298</v>
      </c>
      <c r="VB18" s="19">
        <v>0.74159335906666701</v>
      </c>
      <c r="VC18" s="19">
        <v>0.69814073870833304</v>
      </c>
      <c r="VD18" s="19">
        <v>0.747253022152083</v>
      </c>
      <c r="VE18" s="19">
        <v>0.65899702491250001</v>
      </c>
      <c r="VF18" s="19">
        <v>4.8533635047916697E-2</v>
      </c>
      <c r="VG18" s="19">
        <v>2.22254033479167E-2</v>
      </c>
      <c r="VH18" s="19">
        <v>5.14413784855833</v>
      </c>
      <c r="VI18" s="19">
        <v>4.44651815974792</v>
      </c>
      <c r="VJ18" s="19">
        <v>0.37890402354583302</v>
      </c>
      <c r="VK18" s="19">
        <v>0.45201891030625002</v>
      </c>
      <c r="VL18" s="19">
        <v>0.52343944938749998</v>
      </c>
      <c r="VM18" s="19">
        <v>0.58817350872916696</v>
      </c>
      <c r="VN18" s="19">
        <v>0.55700567940208301</v>
      </c>
      <c r="VO18" s="19">
        <v>0.61995216796666697</v>
      </c>
      <c r="VP18" s="19">
        <v>0.42266114823958301</v>
      </c>
      <c r="VQ18" s="19">
        <v>0.49451258331458398</v>
      </c>
      <c r="VR18" s="19">
        <v>-0.79421731987499999</v>
      </c>
      <c r="VS18" s="19">
        <v>-0.71104695200000001</v>
      </c>
      <c r="VT18" s="19">
        <v>0.52343944938749998</v>
      </c>
      <c r="VU18" s="19">
        <v>0.58817350872916696</v>
      </c>
      <c r="VV18" s="19">
        <v>0.79066666666666696</v>
      </c>
      <c r="VW18" s="19">
        <v>0.73199999999999998</v>
      </c>
      <c r="VX18" s="19">
        <v>0.75656666666666705</v>
      </c>
      <c r="VY18" s="19">
        <v>8.8400000000000006E-2</v>
      </c>
      <c r="VZ18" s="19">
        <f t="shared" si="70"/>
        <v>0.92580101180438412</v>
      </c>
      <c r="WA18" s="19">
        <v>7.4071950375000001E-2</v>
      </c>
      <c r="WB18" s="19">
        <v>5.62116956666667E-2</v>
      </c>
      <c r="WC18" s="19">
        <v>6.8997355916666697E-2</v>
      </c>
      <c r="WD18" s="19">
        <v>6.68602231458333E-2</v>
      </c>
      <c r="WE18" s="19">
        <v>0.32967514822916699</v>
      </c>
      <c r="WF18" s="19">
        <v>0.18727913691666701</v>
      </c>
      <c r="WG18" s="19">
        <v>7.1207211645833296E-2</v>
      </c>
      <c r="WH18" s="19">
        <v>0.34746850774999999</v>
      </c>
      <c r="WI18" s="19">
        <v>0.18378912964583299</v>
      </c>
      <c r="WJ18" s="19">
        <v>5.66532258541666E-2</v>
      </c>
      <c r="WK18" s="19">
        <v>5.0618749999999997E-2</v>
      </c>
      <c r="WL18" s="19">
        <v>6.4109941229166703E-2</v>
      </c>
      <c r="WM18" s="19">
        <v>41.19</v>
      </c>
      <c r="WN18" s="19">
        <v>37.827083333333299</v>
      </c>
      <c r="WO18" s="19">
        <v>20.964166666666699</v>
      </c>
      <c r="WP18" s="19">
        <v>38.0497916666667</v>
      </c>
      <c r="WQ18" s="19">
        <v>36.714583333333302</v>
      </c>
      <c r="WR18" s="19">
        <v>41.512083333333301</v>
      </c>
      <c r="WS18" s="19">
        <v>41.780625000000001</v>
      </c>
      <c r="WT18" s="19">
        <v>-8.9008494374999997E-2</v>
      </c>
      <c r="WU18" s="19">
        <v>-0.118257068958333</v>
      </c>
      <c r="WV18" s="19">
        <v>75.77</v>
      </c>
      <c r="WW18" s="19">
        <v>76.993125000000006</v>
      </c>
      <c r="WX18" s="19">
        <v>2265.1779375000001</v>
      </c>
      <c r="WY18" s="19">
        <v>2293.0791666666701</v>
      </c>
      <c r="WZ18" s="19">
        <v>164.3</v>
      </c>
      <c r="XA18" s="19">
        <f t="shared" si="71"/>
        <v>88.530000000000015</v>
      </c>
      <c r="XB18" s="19">
        <f t="shared" si="72"/>
        <v>87.306875000000005</v>
      </c>
      <c r="XC18" s="18">
        <v>103</v>
      </c>
      <c r="XD18" s="19">
        <v>0.65771411292708304</v>
      </c>
      <c r="XE18" s="19">
        <v>0.65745187992083298</v>
      </c>
      <c r="XF18" s="19">
        <v>0.44039838805208298</v>
      </c>
      <c r="XG18" s="19">
        <v>0.471682725314583</v>
      </c>
      <c r="XH18" s="19">
        <v>0.74387085456458302</v>
      </c>
      <c r="XI18" s="19">
        <v>0.7033245077875</v>
      </c>
      <c r="XJ18" s="19">
        <v>0.56711411087291697</v>
      </c>
      <c r="XK18" s="19">
        <v>0.53547605399374998</v>
      </c>
      <c r="XL18" s="19">
        <v>0.30676161487291698</v>
      </c>
      <c r="XM18" s="19">
        <v>0.27090308884583297</v>
      </c>
      <c r="XN18" s="19">
        <v>0.68653120716875005</v>
      </c>
      <c r="XO18" s="19">
        <v>0.64821589027500004</v>
      </c>
      <c r="XP18" s="19">
        <v>0.71802301391666701</v>
      </c>
      <c r="XQ18" s="19">
        <v>0.62720040499791696</v>
      </c>
      <c r="XR18" s="19">
        <v>5.3542175183333297E-2</v>
      </c>
      <c r="XS18" s="19">
        <v>-1.5458541289583299E-2</v>
      </c>
      <c r="XT18" s="19">
        <v>3.88986564960208</v>
      </c>
      <c r="XU18" s="19">
        <v>3.9624458613416702</v>
      </c>
      <c r="XV18" s="19">
        <v>0.41215094812708303</v>
      </c>
      <c r="XW18" s="19">
        <v>0.38099462302708298</v>
      </c>
      <c r="XX18" s="19">
        <v>0.54949404327916695</v>
      </c>
      <c r="XY18" s="19">
        <v>0.50523995297708302</v>
      </c>
      <c r="XZ18" s="19">
        <v>0.59083478518541699</v>
      </c>
      <c r="YA18" s="19">
        <v>0.524970620677083</v>
      </c>
      <c r="YB18" s="19">
        <v>0.46613216020624998</v>
      </c>
      <c r="YC18" s="19">
        <v>0.406266512408333</v>
      </c>
      <c r="YD18" s="19">
        <v>-0.72314923791666696</v>
      </c>
      <c r="YE18" s="19">
        <v>-0.69594364918749996</v>
      </c>
      <c r="YF18" s="19">
        <v>0.54949404327916695</v>
      </c>
      <c r="YG18" s="19">
        <v>0.50523995297708302</v>
      </c>
      <c r="YH18" s="19">
        <v>7.3619073590909107E-2</v>
      </c>
      <c r="YI18" s="19">
        <v>5.1603876613636399E-2</v>
      </c>
      <c r="YJ18" s="19">
        <v>5.7600782568181803E-2</v>
      </c>
      <c r="YK18" s="19">
        <v>6.3692286977272694E-2</v>
      </c>
      <c r="YL18" s="19">
        <v>0.39566581309090898</v>
      </c>
      <c r="YM18" s="19">
        <v>0.32714285700000001</v>
      </c>
      <c r="YN18" s="19">
        <v>6.4511005795454504E-2</v>
      </c>
      <c r="YO18" s="19">
        <v>0.39400331211363598</v>
      </c>
      <c r="YP18" s="19">
        <v>0.205982481045455</v>
      </c>
      <c r="YQ18" s="19">
        <v>5.83279713181818E-2</v>
      </c>
      <c r="YR18" s="19">
        <v>4.5789305886363603E-2</v>
      </c>
      <c r="YS18" s="19">
        <v>6.4870454545454495E-2</v>
      </c>
      <c r="YT18" s="19">
        <v>41.48</v>
      </c>
      <c r="YU18" s="19">
        <v>39.295909090909099</v>
      </c>
      <c r="YV18" s="19">
        <v>17.447500000000002</v>
      </c>
      <c r="YW18" s="19">
        <v>30.184772727272701</v>
      </c>
      <c r="YX18" s="19">
        <v>27.429545454545501</v>
      </c>
      <c r="YY18" s="19">
        <v>42.719772727272698</v>
      </c>
      <c r="YZ18" s="19">
        <v>42.771590909090897</v>
      </c>
      <c r="ZA18" s="19">
        <v>-0.31290085000000001</v>
      </c>
      <c r="ZB18" s="19">
        <v>-0.34502679545454501</v>
      </c>
      <c r="ZC18" s="19">
        <v>82.134545454545503</v>
      </c>
      <c r="ZD18" s="19">
        <v>79.836818181818202</v>
      </c>
      <c r="ZE18" s="19">
        <v>2409.7063409090902</v>
      </c>
      <c r="ZF18" s="19">
        <v>2357.61790909091</v>
      </c>
      <c r="ZG18" s="19">
        <v>172</v>
      </c>
      <c r="ZH18" s="19">
        <f t="shared" si="73"/>
        <v>89.865454545454497</v>
      </c>
      <c r="ZI18" s="19">
        <f t="shared" si="74"/>
        <v>92.163181818181798</v>
      </c>
      <c r="ZJ18" s="18">
        <v>97.5</v>
      </c>
      <c r="ZK18" s="19">
        <v>0.71778195629545505</v>
      </c>
      <c r="ZL18" s="19">
        <v>0.72084215760000003</v>
      </c>
      <c r="ZM18" s="19">
        <v>0.52284920355909104</v>
      </c>
      <c r="ZN18" s="19">
        <v>0.67429862262045404</v>
      </c>
      <c r="ZO18" s="19">
        <v>0.79128953342045505</v>
      </c>
      <c r="ZP18" s="19">
        <v>0.767667247577273</v>
      </c>
      <c r="ZQ18" s="19">
        <v>0.63672288982954495</v>
      </c>
      <c r="ZR18" s="19">
        <v>0.72765236967954605</v>
      </c>
      <c r="ZS18" s="19">
        <v>0.31281185615000001</v>
      </c>
      <c r="ZT18" s="19">
        <v>9.2029360438636396E-2</v>
      </c>
      <c r="ZU18" s="19">
        <v>0.71651874249772696</v>
      </c>
      <c r="ZV18" s="19">
        <v>0.74428491724318202</v>
      </c>
      <c r="ZW18" s="19">
        <v>0.74135050091590904</v>
      </c>
      <c r="ZX18" s="19">
        <v>0.684654506238636</v>
      </c>
      <c r="ZY18" s="19">
        <v>-2.4268147545454498E-3</v>
      </c>
      <c r="ZZ18" s="19">
        <v>5.0967788529545401E-2</v>
      </c>
      <c r="AAA18" s="19">
        <v>5.1382820501113597</v>
      </c>
      <c r="AAB18" s="19">
        <v>5.2386981867295397</v>
      </c>
      <c r="AAC18" s="19">
        <v>0.39508654109772701</v>
      </c>
      <c r="AAD18" s="19">
        <v>0.118361074359091</v>
      </c>
      <c r="AAE18" s="19">
        <v>0.53871837826136404</v>
      </c>
      <c r="AAF18" s="19">
        <v>0.18811900558181799</v>
      </c>
      <c r="AAG18" s="19">
        <v>0.56948394903181798</v>
      </c>
      <c r="AAH18" s="19">
        <v>0.19458133107727299</v>
      </c>
      <c r="AAI18" s="19">
        <v>0.43547261675454502</v>
      </c>
      <c r="AAJ18" s="19">
        <v>0.125567493827273</v>
      </c>
      <c r="AAK18" s="19">
        <v>-0.77758629054545503</v>
      </c>
      <c r="AAL18" s="19">
        <v>-0.84225889240909102</v>
      </c>
      <c r="AAM18" s="19">
        <v>0.53871837826136404</v>
      </c>
      <c r="AAN18" s="19">
        <v>0.18811900558181799</v>
      </c>
      <c r="AAO18" s="19">
        <v>7.2873112682926802E-2</v>
      </c>
      <c r="AAP18" s="19">
        <v>5.02087453170732E-2</v>
      </c>
      <c r="AAQ18" s="19">
        <v>5.8947138292682902E-2</v>
      </c>
      <c r="AAR18" s="19">
        <v>6.4077835024390295E-2</v>
      </c>
      <c r="AAS18" s="19">
        <v>0.41706214429268301</v>
      </c>
      <c r="AAT18" s="19">
        <v>0.23982261641463401</v>
      </c>
      <c r="AAU18" s="19">
        <v>6.4742791487804902E-2</v>
      </c>
      <c r="AAV18" s="19">
        <v>0.39285071612195099</v>
      </c>
      <c r="AAW18" s="19">
        <v>0.19566339441463401</v>
      </c>
      <c r="AAX18" s="19">
        <v>6.1273170731707301E-2</v>
      </c>
      <c r="AAY18" s="19">
        <v>4.4545187975609801E-2</v>
      </c>
      <c r="AAZ18" s="19">
        <v>6.0939314707317102E-2</v>
      </c>
      <c r="ABA18" s="19">
        <v>39.89</v>
      </c>
      <c r="ABB18" s="19">
        <v>35.908780487804897</v>
      </c>
      <c r="ABC18" s="19">
        <v>38.611707317073197</v>
      </c>
      <c r="ABD18" s="19">
        <v>34.327073170731701</v>
      </c>
      <c r="ABE18" s="19">
        <v>33.223170731707299</v>
      </c>
      <c r="ABF18" s="19">
        <v>39.4580487804878</v>
      </c>
      <c r="ABG18" s="19">
        <v>39.426585365853697</v>
      </c>
      <c r="ABH18" s="19">
        <v>-0.13100807365853701</v>
      </c>
      <c r="ABI18" s="19">
        <v>-0.14367694878048801</v>
      </c>
      <c r="ABJ18" s="19">
        <v>84.633414634146405</v>
      </c>
      <c r="ABK18" s="19">
        <v>84.570975609756104</v>
      </c>
      <c r="ABL18" s="19">
        <v>2466.4610487804898</v>
      </c>
      <c r="ABM18" s="19">
        <v>2464.99443902439</v>
      </c>
      <c r="ABN18" s="19">
        <v>178</v>
      </c>
      <c r="ABO18" s="19">
        <f t="shared" si="75"/>
        <v>93.366585365853595</v>
      </c>
      <c r="ABP18" s="19">
        <f t="shared" si="76"/>
        <v>93.429024390243896</v>
      </c>
      <c r="ABQ18" s="18">
        <v>99.5</v>
      </c>
      <c r="ABR18" s="19">
        <v>0.71664400276829299</v>
      </c>
      <c r="ABS18" s="19">
        <v>0.73223623000731697</v>
      </c>
      <c r="ABT18" s="19">
        <v>0.50268433206829299</v>
      </c>
      <c r="ABU18" s="19">
        <v>0.57683450632439004</v>
      </c>
      <c r="ABV18" s="19">
        <v>0.795835474365854</v>
      </c>
      <c r="ABW18" s="19">
        <v>0.78399676809999996</v>
      </c>
      <c r="ABX18" s="19">
        <v>0.62900205316829305</v>
      </c>
      <c r="ABY18" s="19">
        <v>0.65239510505853704</v>
      </c>
      <c r="ABZ18" s="19">
        <v>0.33470475737561001</v>
      </c>
      <c r="ACA18" s="19">
        <v>0.268779288041463</v>
      </c>
      <c r="ACB18" s="19">
        <v>0.73109669199024396</v>
      </c>
      <c r="ACC18" s="19">
        <v>0.75105954088048799</v>
      </c>
      <c r="ACD18" s="19">
        <v>0.72979994700975603</v>
      </c>
      <c r="ACE18" s="19">
        <v>0.70080699729756102</v>
      </c>
      <c r="ACF18" s="19">
        <v>3.1275380658536599E-2</v>
      </c>
      <c r="ACG18" s="19">
        <v>4.3002838397561E-2</v>
      </c>
      <c r="ACH18" s="19">
        <v>5.0821317015682901</v>
      </c>
      <c r="ACI18" s="19">
        <v>5.5265457699463401</v>
      </c>
      <c r="ACJ18" s="19">
        <v>0.42046814140731698</v>
      </c>
      <c r="ACK18" s="19">
        <v>0.34215712587073199</v>
      </c>
      <c r="ACL18" s="19">
        <v>0.56550527270975603</v>
      </c>
      <c r="ACM18" s="19">
        <v>0.47845211697804901</v>
      </c>
      <c r="ACN18" s="19">
        <v>0.60029361581463403</v>
      </c>
      <c r="ACO18" s="19">
        <v>0.49715068904390203</v>
      </c>
      <c r="ACP18" s="19">
        <v>0.46691526061463401</v>
      </c>
      <c r="ACQ18" s="19">
        <v>0.365929134407317</v>
      </c>
      <c r="ACR18" s="19">
        <v>-0.77197706158536605</v>
      </c>
      <c r="ACS18" s="19">
        <v>-0.78916815568292698</v>
      </c>
      <c r="ACT18" s="19">
        <v>0.56550527270975603</v>
      </c>
      <c r="ACU18" s="19">
        <v>0.47845211697804901</v>
      </c>
      <c r="ACV18" s="17">
        <v>5.46</v>
      </c>
      <c r="ACW18" s="18">
        <v>0.94</v>
      </c>
      <c r="ACX18" s="17">
        <v>77.3</v>
      </c>
      <c r="ACY18" s="17">
        <v>24.7</v>
      </c>
      <c r="ACZ18" s="17">
        <v>5.5</v>
      </c>
      <c r="ADA18" s="17">
        <v>14.4</v>
      </c>
    </row>
    <row r="19" spans="1:781" x14ac:dyDescent="0.25">
      <c r="A19" s="19">
        <v>18</v>
      </c>
      <c r="B19" s="19">
        <v>5</v>
      </c>
      <c r="C19" s="19" t="s">
        <v>10</v>
      </c>
      <c r="D19" s="19">
        <v>70</v>
      </c>
      <c r="E19" s="19">
        <v>4</v>
      </c>
      <c r="F19" s="19">
        <v>1</v>
      </c>
      <c r="G19" s="23">
        <v>-9999</v>
      </c>
      <c r="H19" s="23">
        <v>-9999</v>
      </c>
      <c r="I19" s="23">
        <v>-9999</v>
      </c>
      <c r="J19" s="23">
        <v>-9999</v>
      </c>
      <c r="K19" s="23">
        <v>-9999</v>
      </c>
      <c r="L19" s="19">
        <v>175</v>
      </c>
      <c r="M19" s="19">
        <f t="shared" si="16"/>
        <v>156.24999999999997</v>
      </c>
      <c r="N19" s="19">
        <v>57.839999999999989</v>
      </c>
      <c r="O19" s="19">
        <v>20.720000000000013</v>
      </c>
      <c r="P19" s="19">
        <v>21.439999999999998</v>
      </c>
      <c r="Q19" s="19">
        <v>49.839999999999996</v>
      </c>
      <c r="R19" s="19">
        <v>20.72</v>
      </c>
      <c r="S19" s="19">
        <v>29.439999999999998</v>
      </c>
      <c r="T19" s="19">
        <f t="shared" si="17"/>
        <v>1.3731343283582089</v>
      </c>
      <c r="U19" s="19">
        <v>51.839999999999996</v>
      </c>
      <c r="V19" s="19">
        <v>20.72</v>
      </c>
      <c r="W19" s="19">
        <v>27.439999999999998</v>
      </c>
      <c r="X19" s="19">
        <v>57.839999999999989</v>
      </c>
      <c r="Y19" s="19">
        <v>14.720000000000013</v>
      </c>
      <c r="Z19" s="19">
        <v>27.439999999999998</v>
      </c>
      <c r="AA19" s="19" t="s">
        <v>57</v>
      </c>
      <c r="AB19" s="19">
        <v>8.6</v>
      </c>
      <c r="AC19" s="19">
        <v>7.2</v>
      </c>
      <c r="AD19" s="19">
        <v>1.75</v>
      </c>
      <c r="AE19" s="19" t="s">
        <v>40</v>
      </c>
      <c r="AF19" s="19">
        <v>2</v>
      </c>
      <c r="AG19" s="19">
        <v>1.4</v>
      </c>
      <c r="AH19" s="19">
        <v>1.9</v>
      </c>
      <c r="AI19" s="19">
        <v>3</v>
      </c>
      <c r="AJ19" s="19">
        <v>590</v>
      </c>
      <c r="AK19" s="19">
        <v>101</v>
      </c>
      <c r="AL19" s="19">
        <v>0.84</v>
      </c>
      <c r="AM19" s="19">
        <v>9.5</v>
      </c>
      <c r="AN19" s="19">
        <v>10.6</v>
      </c>
      <c r="AO19" s="19">
        <v>1.1299999999999999</v>
      </c>
      <c r="AP19" s="19">
        <v>5601</v>
      </c>
      <c r="AQ19" s="19">
        <v>209</v>
      </c>
      <c r="AR19" s="19">
        <v>451</v>
      </c>
      <c r="AS19" s="19">
        <v>33.200000000000003</v>
      </c>
      <c r="AT19" s="19">
        <v>0</v>
      </c>
      <c r="AU19" s="19">
        <v>5</v>
      </c>
      <c r="AV19" s="19">
        <v>84</v>
      </c>
      <c r="AW19" s="19">
        <v>5</v>
      </c>
      <c r="AX19" s="19">
        <v>6</v>
      </c>
      <c r="AY19" s="19">
        <v>73</v>
      </c>
      <c r="AZ19" s="19">
        <v>1.2655695062778249</v>
      </c>
      <c r="BA19" s="19">
        <v>0.77326016462958336</v>
      </c>
      <c r="BB19" s="19">
        <v>1.1480940631451735</v>
      </c>
      <c r="BC19" s="19">
        <v>3.2466880770774789</v>
      </c>
      <c r="BD19" s="19">
        <v>4.2793702058942262</v>
      </c>
      <c r="BE19" s="19">
        <v>4.1283262869932846</v>
      </c>
      <c r="BF19" s="19">
        <v>9.7542552120052388</v>
      </c>
      <c r="BG19" s="17">
        <f t="shared" si="18"/>
        <v>8.1553186836296341</v>
      </c>
      <c r="BH19" s="17">
        <f t="shared" si="19"/>
        <v>12.747694936210328</v>
      </c>
      <c r="BI19" s="17">
        <f t="shared" si="20"/>
        <v>25.734447244520243</v>
      </c>
      <c r="BJ19" s="17">
        <f t="shared" si="21"/>
        <v>42.851928068097152</v>
      </c>
      <c r="BK19" s="17">
        <f t="shared" si="22"/>
        <v>59.365233216070294</v>
      </c>
      <c r="BL19" s="19">
        <f t="shared" si="0"/>
        <v>12.986752308309915</v>
      </c>
      <c r="BM19" s="19">
        <f t="shared" si="1"/>
        <v>17.117480823576905</v>
      </c>
      <c r="BN19" s="19">
        <f t="shared" si="2"/>
        <v>16.513305147973139</v>
      </c>
      <c r="BO19" s="19">
        <f t="shared" si="23"/>
        <v>46.617538279859957</v>
      </c>
      <c r="BP19" s="19">
        <v>2.7612425591516181</v>
      </c>
      <c r="BQ19" s="19">
        <v>0.38912446994262906</v>
      </c>
      <c r="BR19" s="19">
        <v>0.10574550581600282</v>
      </c>
      <c r="BS19" s="19">
        <v>0</v>
      </c>
      <c r="BT19" s="19">
        <v>0</v>
      </c>
      <c r="BU19" s="19">
        <v>2.4869435463814971E-2</v>
      </c>
      <c r="BV19" s="19">
        <v>0</v>
      </c>
      <c r="BW19" s="17">
        <f t="shared" si="24"/>
        <v>12.601468116376989</v>
      </c>
      <c r="BX19" s="17">
        <f t="shared" si="25"/>
        <v>13.024450139640999</v>
      </c>
      <c r="BY19" s="17">
        <f t="shared" si="26"/>
        <v>13.024450139640999</v>
      </c>
      <c r="BZ19" s="17">
        <f t="shared" si="27"/>
        <v>13.123927881496259</v>
      </c>
      <c r="CA19" s="19">
        <f t="shared" si="28"/>
        <v>0</v>
      </c>
      <c r="CB19" s="19">
        <f t="shared" si="29"/>
        <v>0</v>
      </c>
      <c r="CC19" s="19">
        <f t="shared" si="30"/>
        <v>9.9477741855259885E-2</v>
      </c>
      <c r="CD19" s="19">
        <f t="shared" ref="CD19:CE19" si="92">SUM(CA19:CC19)</f>
        <v>9.9477741855259885E-2</v>
      </c>
      <c r="CE19" s="19">
        <f t="shared" si="92"/>
        <v>0.19895548371051977</v>
      </c>
      <c r="CF19" s="19">
        <v>6.529739407201113</v>
      </c>
      <c r="CG19" s="19">
        <v>2.2264188450452242</v>
      </c>
      <c r="CH19" s="19">
        <v>2.4163568773234201</v>
      </c>
      <c r="CI19" s="19">
        <v>4.3682762071553665</v>
      </c>
      <c r="CJ19" s="19">
        <v>4.2971887550200805</v>
      </c>
      <c r="CK19" s="19">
        <v>5.0904353925547365</v>
      </c>
      <c r="CL19" s="19">
        <v>12.297041538001791</v>
      </c>
      <c r="CM19" s="17">
        <f t="shared" si="32"/>
        <v>35.024633008985347</v>
      </c>
      <c r="CN19" s="17">
        <f t="shared" si="33"/>
        <v>44.690060518279026</v>
      </c>
      <c r="CO19" s="17">
        <f t="shared" si="34"/>
        <v>62.163165346900492</v>
      </c>
      <c r="CP19" s="17">
        <f t="shared" si="35"/>
        <v>79.351920366980806</v>
      </c>
      <c r="CQ19" s="17">
        <f t="shared" si="36"/>
        <v>99.71366193719976</v>
      </c>
      <c r="CR19" s="19">
        <f t="shared" si="37"/>
        <v>17.473104828621466</v>
      </c>
      <c r="CS19" s="19">
        <f t="shared" si="38"/>
        <v>17.188755020080322</v>
      </c>
      <c r="CT19" s="19">
        <f t="shared" si="39"/>
        <v>20.361741570218946</v>
      </c>
      <c r="CU19" s="19">
        <f t="shared" si="40"/>
        <v>55.023601418920734</v>
      </c>
      <c r="CV19" s="25">
        <v>-9999</v>
      </c>
      <c r="CW19" s="23">
        <v>-9999</v>
      </c>
      <c r="CX19" s="25">
        <v>-9999</v>
      </c>
      <c r="CY19" s="23">
        <v>-9999</v>
      </c>
      <c r="CZ19" s="25">
        <v>-9999</v>
      </c>
      <c r="DA19" s="23">
        <v>-9999</v>
      </c>
      <c r="DB19" s="23">
        <v>-9999</v>
      </c>
      <c r="DC19" s="23">
        <v>-9999</v>
      </c>
      <c r="DD19" s="23">
        <v>-9999</v>
      </c>
      <c r="DE19" s="23">
        <v>-9999</v>
      </c>
      <c r="DF19" s="23">
        <v>-9999</v>
      </c>
      <c r="DG19" s="23">
        <v>-9999</v>
      </c>
      <c r="DH19" s="23">
        <v>-9999</v>
      </c>
      <c r="DI19" s="23">
        <v>-9999</v>
      </c>
      <c r="DJ19" s="23">
        <v>-9999</v>
      </c>
      <c r="DK19" s="23">
        <v>-9999</v>
      </c>
      <c r="DL19" s="23">
        <v>-9999</v>
      </c>
      <c r="DM19" s="23">
        <v>-9999</v>
      </c>
      <c r="DN19" s="23">
        <v>-9999</v>
      </c>
      <c r="DO19" s="23">
        <v>-9999</v>
      </c>
      <c r="DP19" s="23">
        <v>-9999</v>
      </c>
      <c r="DQ19" s="23">
        <v>-9999</v>
      </c>
      <c r="DR19" s="23">
        <v>-9999</v>
      </c>
      <c r="DS19" s="25">
        <v>-9999</v>
      </c>
      <c r="DT19" s="25">
        <v>-9999</v>
      </c>
      <c r="DU19" s="25">
        <v>-9999</v>
      </c>
      <c r="DV19" s="25">
        <v>-9999</v>
      </c>
      <c r="DW19" s="25">
        <v>-9999</v>
      </c>
      <c r="DX19" s="25">
        <v>-9999</v>
      </c>
      <c r="DY19" s="25">
        <v>-9999</v>
      </c>
      <c r="DZ19" s="25">
        <v>-9999</v>
      </c>
      <c r="EA19" s="25">
        <v>-9999</v>
      </c>
      <c r="EB19" s="23">
        <v>-9999</v>
      </c>
      <c r="EC19" s="23">
        <v>-9999</v>
      </c>
      <c r="ED19" s="23">
        <v>-9999</v>
      </c>
      <c r="EE19" s="23">
        <v>-9999</v>
      </c>
      <c r="EF19" s="23">
        <v>-9999</v>
      </c>
      <c r="EG19" s="23">
        <v>-9999</v>
      </c>
      <c r="EH19" s="23">
        <v>-9999</v>
      </c>
      <c r="EI19" s="23">
        <v>-9999</v>
      </c>
      <c r="EJ19" s="23">
        <v>-9999</v>
      </c>
      <c r="EK19" s="23">
        <v>-9999</v>
      </c>
      <c r="EL19" s="23">
        <v>-9999</v>
      </c>
      <c r="EM19" s="23">
        <v>-9999</v>
      </c>
      <c r="EN19" s="23">
        <v>-9999</v>
      </c>
      <c r="EO19" s="23">
        <v>-9999</v>
      </c>
      <c r="EP19" s="23">
        <v>-9999</v>
      </c>
      <c r="EQ19" s="23">
        <v>-9999</v>
      </c>
      <c r="ER19" s="23">
        <v>-9999</v>
      </c>
      <c r="ES19" s="23">
        <v>-9999</v>
      </c>
      <c r="ET19" s="23">
        <v>-9999</v>
      </c>
      <c r="EU19" s="23">
        <v>-9999</v>
      </c>
      <c r="EV19" s="23">
        <v>-9999</v>
      </c>
      <c r="EW19" s="23">
        <v>-9999</v>
      </c>
      <c r="EX19" s="23">
        <v>-9999</v>
      </c>
      <c r="EY19" s="23">
        <v>-9999</v>
      </c>
      <c r="EZ19" s="23">
        <v>-9999</v>
      </c>
      <c r="FA19" s="23">
        <v>-9999</v>
      </c>
      <c r="FB19" s="23">
        <v>-9999</v>
      </c>
      <c r="FC19" s="23">
        <v>-9999</v>
      </c>
      <c r="FD19" s="23">
        <v>-9999</v>
      </c>
      <c r="FE19" s="23">
        <v>-9999</v>
      </c>
      <c r="FF19" s="23">
        <v>-9999</v>
      </c>
      <c r="FG19" s="23">
        <v>-9999</v>
      </c>
      <c r="FH19" s="21">
        <v>319.39999999999998</v>
      </c>
      <c r="FI19" s="21">
        <v>67.5</v>
      </c>
      <c r="FJ19" s="18">
        <f t="shared" si="41"/>
        <v>251.89999999999998</v>
      </c>
      <c r="FK19" s="19">
        <v>11</v>
      </c>
      <c r="FL19" s="19">
        <v>402.8</v>
      </c>
      <c r="FM19" s="18">
        <v>31.5</v>
      </c>
      <c r="FN19" s="18">
        <f t="shared" si="42"/>
        <v>371.3</v>
      </c>
      <c r="FO19" s="19">
        <v>96</v>
      </c>
      <c r="FP19" s="19">
        <v>142.5</v>
      </c>
      <c r="FQ19" s="19">
        <v>31.5</v>
      </c>
      <c r="FR19" s="19">
        <f t="shared" si="43"/>
        <v>111</v>
      </c>
      <c r="FS19" s="19">
        <v>198.4</v>
      </c>
      <c r="FT19" s="19">
        <v>15.6</v>
      </c>
      <c r="FU19" s="19">
        <f t="shared" si="44"/>
        <v>182.8</v>
      </c>
      <c r="FV19" s="19">
        <v>91.65</v>
      </c>
      <c r="FW19" s="19">
        <v>88.22</v>
      </c>
      <c r="FX19" s="18">
        <f t="shared" si="45"/>
        <v>864.9019607843137</v>
      </c>
      <c r="FY19" s="18">
        <f t="shared" si="46"/>
        <v>772.2338935574229</v>
      </c>
      <c r="FZ19" s="23">
        <f t="shared" si="4"/>
        <v>2469.6078431372548</v>
      </c>
      <c r="GA19" s="18">
        <f t="shared" si="5"/>
        <v>3640.1960784313724</v>
      </c>
      <c r="GB19" s="18">
        <f t="shared" si="6"/>
        <v>1088.2352941176471</v>
      </c>
      <c r="GC19" s="18">
        <f t="shared" si="7"/>
        <v>1792.1568627450981</v>
      </c>
      <c r="GD19" s="18">
        <f t="shared" si="47"/>
        <v>8990.1960784313724</v>
      </c>
      <c r="GE19" s="18">
        <f t="shared" si="48"/>
        <v>898.52941176470586</v>
      </c>
      <c r="GF19" s="19">
        <v>2.77</v>
      </c>
      <c r="GG19" s="19">
        <f t="shared" si="8"/>
        <v>68.408137254901959</v>
      </c>
      <c r="GH19" s="19">
        <v>0.78</v>
      </c>
      <c r="GI19" s="19">
        <f t="shared" si="9"/>
        <v>28.393529411764707</v>
      </c>
      <c r="GJ19" s="19">
        <v>1.17</v>
      </c>
      <c r="GK19" s="19">
        <f t="shared" si="10"/>
        <v>12.732352941176469</v>
      </c>
      <c r="GL19" s="19">
        <v>3.66</v>
      </c>
      <c r="GM19" s="19">
        <f t="shared" si="11"/>
        <v>32.886176470588232</v>
      </c>
      <c r="GN19" s="18">
        <f t="shared" si="49"/>
        <v>142.42019607843136</v>
      </c>
      <c r="GO19" s="18">
        <f t="shared" si="50"/>
        <v>127.16088935574227</v>
      </c>
      <c r="GP19" s="25">
        <v>-9999</v>
      </c>
      <c r="GQ19" s="25">
        <v>-9999</v>
      </c>
      <c r="GR19" s="25">
        <v>-9999</v>
      </c>
      <c r="GS19" s="25">
        <v>-9999</v>
      </c>
      <c r="GT19" s="19">
        <v>19.2</v>
      </c>
      <c r="GU19" s="18">
        <v>3.92</v>
      </c>
      <c r="GV19" s="18">
        <f t="shared" si="51"/>
        <v>3.41</v>
      </c>
      <c r="GW19" s="19">
        <f t="shared" si="52"/>
        <v>2555.9638868276852</v>
      </c>
      <c r="GX19" s="19">
        <v>1.36</v>
      </c>
      <c r="GY19" s="19">
        <f t="shared" si="53"/>
        <v>0.3988269794721408</v>
      </c>
      <c r="GZ19" s="19">
        <f t="shared" si="54"/>
        <v>1019.3873566233584</v>
      </c>
      <c r="HA19" s="19">
        <f t="shared" si="55"/>
        <v>1141.7138394181616</v>
      </c>
      <c r="HB19" s="19">
        <v>1.73</v>
      </c>
      <c r="HC19" s="19">
        <f t="shared" si="12"/>
        <v>0.50733137829912023</v>
      </c>
      <c r="HD19" s="19">
        <f t="shared" si="13"/>
        <v>1296.7206815870661</v>
      </c>
      <c r="HE19" s="19">
        <f t="shared" si="56"/>
        <v>1452.3271633775141</v>
      </c>
      <c r="HF19" s="23">
        <v>-9999</v>
      </c>
      <c r="HG19" s="19">
        <v>2973.7285714285699</v>
      </c>
      <c r="HH19" s="19">
        <f t="shared" si="14"/>
        <v>1186.0031839128608</v>
      </c>
      <c r="HI19" s="19">
        <v>3</v>
      </c>
      <c r="HJ19" s="19">
        <v>3.91</v>
      </c>
      <c r="HK19" s="17">
        <f t="shared" si="15"/>
        <v>56.785992088060809</v>
      </c>
      <c r="HL19" s="23">
        <v>-9999</v>
      </c>
      <c r="HM19" s="23">
        <v>-9999</v>
      </c>
      <c r="HN19" s="19">
        <v>27.972351097178723</v>
      </c>
      <c r="HO19" s="19">
        <v>14.872037617554854</v>
      </c>
      <c r="HP19" s="19">
        <v>0.23343343281481499</v>
      </c>
      <c r="HQ19" s="19">
        <v>0.20083043449999999</v>
      </c>
      <c r="HR19" s="19">
        <v>0.177238861851852</v>
      </c>
      <c r="HS19" s="19">
        <v>0.129223668092593</v>
      </c>
      <c r="HT19" s="19">
        <v>4.7019748851851902E-2</v>
      </c>
      <c r="HU19" s="19">
        <v>0.29117802951851901</v>
      </c>
      <c r="HV19" s="19">
        <v>0.33556207162962998</v>
      </c>
      <c r="HW19" s="19">
        <v>8.7309194333333298E-2</v>
      </c>
      <c r="HX19" s="19">
        <v>0.61017054737037002</v>
      </c>
      <c r="HY19" s="19">
        <v>0.35707562574074098</v>
      </c>
      <c r="HZ19" s="19">
        <v>0.3641492335</v>
      </c>
      <c r="IA19" s="19">
        <v>0.38514580251666602</v>
      </c>
      <c r="IB19" s="19">
        <v>0.19706596457407399</v>
      </c>
      <c r="IC19" s="19">
        <v>0.107102999314815</v>
      </c>
      <c r="ID19" s="19">
        <v>0.92678356298113196</v>
      </c>
      <c r="IE19" s="19">
        <v>0.29821844753809501</v>
      </c>
      <c r="IF19" s="19">
        <v>0.26074486785915502</v>
      </c>
      <c r="IG19" s="19">
        <v>0.27941183330985903</v>
      </c>
      <c r="IH19" s="19">
        <v>0.239337611966667</v>
      </c>
      <c r="II19" s="19">
        <v>3.9132773047619002E-2</v>
      </c>
      <c r="IJ19" s="19">
        <v>0.33580243889671402</v>
      </c>
      <c r="IK19" s="19">
        <v>0.36924887386190502</v>
      </c>
      <c r="IL19" s="19">
        <v>8.5556023727699604E-2</v>
      </c>
      <c r="IM19" s="19">
        <v>0.85356361459047603</v>
      </c>
      <c r="IN19" s="19">
        <v>0.231239272497653</v>
      </c>
      <c r="IO19" s="19">
        <v>0.214896345826291</v>
      </c>
      <c r="IP19" s="19">
        <v>0.14166768785915501</v>
      </c>
      <c r="IQ19" s="19">
        <v>0.11662232476666699</v>
      </c>
      <c r="IR19" s="19">
        <v>9.5539703761904807E-2</v>
      </c>
      <c r="IS19" s="19">
        <v>0.382563625159624</v>
      </c>
      <c r="IT19" s="19">
        <v>36.000237870370299</v>
      </c>
      <c r="IU19" s="19">
        <v>60.803734842592597</v>
      </c>
      <c r="IV19" s="19">
        <v>77</v>
      </c>
      <c r="IW19" s="19">
        <f t="shared" si="57"/>
        <v>16.196265157407403</v>
      </c>
      <c r="IX19" s="19">
        <v>0.23873393803703699</v>
      </c>
      <c r="IY19" s="19">
        <v>0.314055177703704</v>
      </c>
      <c r="IZ19" s="19">
        <v>0.20176114888888899</v>
      </c>
      <c r="JA19" s="19">
        <v>0.29388133029629598</v>
      </c>
      <c r="JB19" s="19">
        <v>0.769928193481481</v>
      </c>
      <c r="JC19" s="19">
        <v>0.49758881337036998</v>
      </c>
      <c r="JD19" s="19">
        <v>0.25660241874074102</v>
      </c>
      <c r="JE19" s="19">
        <v>0.65505290996296295</v>
      </c>
      <c r="JF19" s="19">
        <v>0.43888133033333299</v>
      </c>
      <c r="JG19" s="19">
        <v>0.22233182162963</v>
      </c>
      <c r="JH19" s="19">
        <v>0.297059712740741</v>
      </c>
      <c r="JI19" s="19">
        <v>0.21376795166666701</v>
      </c>
      <c r="JJ19" s="19">
        <v>0.43583757321851802</v>
      </c>
      <c r="JK19" s="19">
        <v>0.44650341271111099</v>
      </c>
      <c r="JL19" s="19">
        <v>0.26157185645185199</v>
      </c>
      <c r="JM19" s="19">
        <v>0.25673974498518498</v>
      </c>
      <c r="JN19" s="19">
        <v>0.37499097636666701</v>
      </c>
      <c r="JO19" s="19">
        <v>0.41981611378518502</v>
      </c>
      <c r="JP19" s="19">
        <v>0.19257360252962999</v>
      </c>
      <c r="JQ19" s="19">
        <v>0.22584362414444401</v>
      </c>
      <c r="JR19" s="19">
        <v>0.19708452267036999</v>
      </c>
      <c r="JS19" s="19">
        <v>0.214446643648148</v>
      </c>
      <c r="JT19" s="19">
        <v>0.50703094499259205</v>
      </c>
      <c r="JU19" s="19">
        <v>0.58385181804444397</v>
      </c>
      <c r="JV19" s="19">
        <v>0.49236196348148198</v>
      </c>
      <c r="JW19" s="19">
        <v>0.52573017505925901</v>
      </c>
      <c r="JX19" s="19">
        <v>9.1086591144444506E-2</v>
      </c>
      <c r="JY19" s="19">
        <v>0.18579986947407401</v>
      </c>
      <c r="JZ19" s="19">
        <v>1.55641708894444</v>
      </c>
      <c r="KA19" s="19">
        <v>1.62373440118519</v>
      </c>
      <c r="KB19" s="19">
        <v>0.52825414017036998</v>
      </c>
      <c r="KC19" s="19">
        <v>0.51158804344074105</v>
      </c>
      <c r="KD19" s="19">
        <v>0.60591363850370406</v>
      </c>
      <c r="KE19" s="19">
        <v>0.59654243459259204</v>
      </c>
      <c r="KF19" s="19">
        <v>0.542703390792593</v>
      </c>
      <c r="KG19" s="19">
        <v>0.57052383922592598</v>
      </c>
      <c r="KH19" s="19">
        <v>0.452715189003704</v>
      </c>
      <c r="KI19" s="19">
        <v>0.47994884111481501</v>
      </c>
      <c r="KJ19" s="19">
        <v>-0.32157023474074098</v>
      </c>
      <c r="KK19" s="19">
        <v>-0.366914544148148</v>
      </c>
      <c r="KL19" s="19">
        <v>0.60591363850370406</v>
      </c>
      <c r="KM19" s="19">
        <v>0.59654243459259204</v>
      </c>
      <c r="KN19" s="19">
        <v>0.22184193539024399</v>
      </c>
      <c r="KO19" s="19">
        <v>0.23077152817073199</v>
      </c>
      <c r="KP19" s="19">
        <v>0.18838583663414599</v>
      </c>
      <c r="KQ19" s="19">
        <v>0.23466060863414601</v>
      </c>
      <c r="KR19" s="19">
        <v>0.63447964039024396</v>
      </c>
      <c r="KS19" s="19">
        <v>0.477335044902439</v>
      </c>
      <c r="KT19" s="19">
        <v>0.22663195395121999</v>
      </c>
      <c r="KU19" s="19">
        <v>0.63242782734146297</v>
      </c>
      <c r="KV19" s="19">
        <v>0.46478222997560997</v>
      </c>
      <c r="KW19" s="19">
        <v>0.20315906907317099</v>
      </c>
      <c r="KX19" s="19">
        <v>0.212726320585366</v>
      </c>
      <c r="KY19" s="19">
        <v>0.18898968868292701</v>
      </c>
      <c r="KZ19" s="19">
        <v>39.299999999999997</v>
      </c>
      <c r="LA19" s="19">
        <v>37.300487804878003</v>
      </c>
      <c r="LB19" s="19">
        <v>12.6424390243902</v>
      </c>
      <c r="LC19" s="19">
        <v>33.771219512195103</v>
      </c>
      <c r="LD19" s="19">
        <v>33.348780487804902</v>
      </c>
      <c r="LE19" s="19">
        <v>39.669756097560999</v>
      </c>
      <c r="LF19" s="19">
        <v>39.785121951219502</v>
      </c>
      <c r="LG19" s="19">
        <v>-0.150347785365854</v>
      </c>
      <c r="LH19" s="19">
        <v>-0.14907595414634101</v>
      </c>
      <c r="LI19" s="19">
        <v>46.552926829268301</v>
      </c>
      <c r="LJ19" s="19">
        <v>1602.0542926829301</v>
      </c>
      <c r="LK19" s="19">
        <v>83</v>
      </c>
      <c r="LL19" s="19">
        <f t="shared" si="58"/>
        <v>36.447073170731699</v>
      </c>
      <c r="LM19" s="23">
        <v>-9999</v>
      </c>
      <c r="LN19" s="19">
        <v>0.47113536472438999</v>
      </c>
      <c r="LO19" s="19">
        <v>0.45779608327073201</v>
      </c>
      <c r="LP19" s="19">
        <v>0.343961297929268</v>
      </c>
      <c r="LQ19" s="19">
        <v>0.34025743659024399</v>
      </c>
      <c r="LR19" s="19">
        <v>0.49571826943658498</v>
      </c>
      <c r="LS19" s="19">
        <v>0.46467701770487801</v>
      </c>
      <c r="LT19" s="19">
        <v>0.37186651578048802</v>
      </c>
      <c r="LU19" s="19">
        <v>0.34804630359512201</v>
      </c>
      <c r="LV19" s="19">
        <v>0.15219201215609801</v>
      </c>
      <c r="LW19" s="19">
        <v>0.13972722945853699</v>
      </c>
      <c r="LX19" s="19">
        <v>0.53885515035122</v>
      </c>
      <c r="LY19" s="19">
        <v>0.54001304657561</v>
      </c>
      <c r="LZ19" s="19">
        <v>0.51273408677317101</v>
      </c>
      <c r="MA19" s="19">
        <v>0.479557585190244</v>
      </c>
      <c r="MB19" s="19">
        <v>9.0596933146341402E-2</v>
      </c>
      <c r="MC19" s="19">
        <v>0.109344601480488</v>
      </c>
      <c r="MD19" s="19">
        <v>1.7946987890073201</v>
      </c>
      <c r="ME19" s="19">
        <v>1.7093364299365901</v>
      </c>
      <c r="MF19" s="19">
        <v>0.30700783056585401</v>
      </c>
      <c r="MG19" s="19">
        <v>0.29708728646585397</v>
      </c>
      <c r="MH19" s="19">
        <v>0.39802308405609699</v>
      </c>
      <c r="MI19" s="19">
        <v>0.37934455361219499</v>
      </c>
      <c r="MJ19" s="19">
        <v>0.41143076478292701</v>
      </c>
      <c r="MK19" s="19">
        <v>0.38268034475365897</v>
      </c>
      <c r="ML19" s="19">
        <v>0.32238381575853697</v>
      </c>
      <c r="MM19" s="19">
        <v>0.30088512938780498</v>
      </c>
      <c r="MN19" s="19">
        <v>-0.54137128219512198</v>
      </c>
      <c r="MO19" s="19">
        <v>-0.51496481195121901</v>
      </c>
      <c r="MP19" s="19">
        <v>0.39802308405609699</v>
      </c>
      <c r="MQ19" s="19">
        <v>0.37934455361219499</v>
      </c>
      <c r="MR19" s="23">
        <v>-9999</v>
      </c>
      <c r="MS19" s="19">
        <v>0.159840544</v>
      </c>
      <c r="MT19" s="19">
        <v>0.130574735</v>
      </c>
      <c r="MU19" s="19">
        <v>0.127251738</v>
      </c>
      <c r="MV19" s="19">
        <v>0.15617051300000001</v>
      </c>
      <c r="MW19" s="19">
        <v>0.57398602399999998</v>
      </c>
      <c r="MX19" s="19">
        <v>0.34885053199999999</v>
      </c>
      <c r="MY19" s="19">
        <v>0.15615332400000001</v>
      </c>
      <c r="MZ19" s="19">
        <v>0.58505538999999995</v>
      </c>
      <c r="NA19" s="19">
        <v>0.388796372</v>
      </c>
      <c r="NB19" s="19">
        <v>0.15788011900000001</v>
      </c>
      <c r="NC19" s="19">
        <v>0.12911445799999999</v>
      </c>
      <c r="ND19" s="19">
        <v>0.14113160799999999</v>
      </c>
      <c r="NE19" s="19">
        <v>34.19</v>
      </c>
      <c r="NF19" s="19">
        <v>34.116829269999997</v>
      </c>
      <c r="NG19" s="19">
        <v>18.090487799999998</v>
      </c>
      <c r="NH19" s="19">
        <v>32.361219509999998</v>
      </c>
      <c r="NI19" s="19">
        <v>30.004878049999999</v>
      </c>
      <c r="NJ19" s="19">
        <v>35.858048779999997</v>
      </c>
      <c r="NK19" s="19">
        <v>35.97</v>
      </c>
      <c r="NL19" s="19">
        <v>-8.8477179000000003E-2</v>
      </c>
      <c r="NM19" s="19">
        <v>-0.13695748799999999</v>
      </c>
      <c r="NN19" s="19">
        <v>51.422195119999998</v>
      </c>
      <c r="NO19" s="19">
        <v>1712.577415</v>
      </c>
      <c r="NP19" s="19">
        <v>99.9</v>
      </c>
      <c r="NQ19" s="19">
        <f t="shared" si="59"/>
        <v>48.477804880000008</v>
      </c>
      <c r="NR19" s="23">
        <v>-9999</v>
      </c>
      <c r="NS19" s="19">
        <v>0.57801518500000004</v>
      </c>
      <c r="NT19" s="19">
        <v>0.57059883300000003</v>
      </c>
      <c r="NU19" s="19">
        <v>0.42634622100000003</v>
      </c>
      <c r="NV19" s="19">
        <v>0.38003599100000002</v>
      </c>
      <c r="NW19" s="19">
        <v>0.637878536</v>
      </c>
      <c r="NX19" s="19">
        <v>0.627723696</v>
      </c>
      <c r="NY19" s="19">
        <v>0.50101873600000002</v>
      </c>
      <c r="NZ19" s="19">
        <v>0.45394046700000001</v>
      </c>
      <c r="OA19" s="19">
        <v>0.201394765</v>
      </c>
      <c r="OB19" s="19">
        <v>0.24331530300000001</v>
      </c>
      <c r="OC19" s="19">
        <v>0.61058315799999996</v>
      </c>
      <c r="OD19" s="19">
        <v>0.63563011300000005</v>
      </c>
      <c r="OE19" s="19">
        <v>0.57450267799999999</v>
      </c>
      <c r="OF19" s="19">
        <v>0.56278151200000004</v>
      </c>
      <c r="OG19" s="19">
        <v>5.0492462000000002E-2</v>
      </c>
      <c r="OH19" s="19">
        <v>0.102125417</v>
      </c>
      <c r="OI19" s="19">
        <v>2.7490371709999999</v>
      </c>
      <c r="OJ19" s="19">
        <v>2.679573907</v>
      </c>
      <c r="OK19" s="19">
        <v>0.31597059</v>
      </c>
      <c r="OL19" s="19">
        <v>0.38699866100000002</v>
      </c>
      <c r="OM19" s="19">
        <v>0.43044699400000003</v>
      </c>
      <c r="ON19" s="19">
        <v>0.50495145200000002</v>
      </c>
      <c r="OO19" s="19">
        <v>0.45755067599999999</v>
      </c>
      <c r="OP19" s="19">
        <v>0.53585669199999997</v>
      </c>
      <c r="OQ19" s="19">
        <v>0.34854541500000003</v>
      </c>
      <c r="OR19" s="19">
        <v>0.425537783</v>
      </c>
      <c r="OS19" s="19">
        <v>-0.66706528600000004</v>
      </c>
      <c r="OT19" s="19">
        <v>-0.62339629799999996</v>
      </c>
      <c r="OU19" s="19">
        <v>0.43044699400000003</v>
      </c>
      <c r="OV19" s="19">
        <v>0.50495145200000002</v>
      </c>
      <c r="OW19" s="19">
        <v>0.136393200317073</v>
      </c>
      <c r="OX19" s="19">
        <v>8.2889724439024398E-2</v>
      </c>
      <c r="OY19" s="19">
        <v>0.10416430807317099</v>
      </c>
      <c r="OZ19" s="19">
        <v>0.110930352097561</v>
      </c>
      <c r="PA19" s="19">
        <v>0.54828622519512205</v>
      </c>
      <c r="PB19" s="19">
        <v>0.30877846158536598</v>
      </c>
      <c r="PC19" s="19">
        <v>0.11569480431707301</v>
      </c>
      <c r="PD19" s="19">
        <v>0.59348067100000002</v>
      </c>
      <c r="PE19" s="19">
        <v>0.377876016219512</v>
      </c>
      <c r="PF19" s="19">
        <v>0.12342903982926801</v>
      </c>
      <c r="PG19" s="19">
        <v>7.9269543463414596E-2</v>
      </c>
      <c r="PH19" s="19">
        <v>0.110373852512195</v>
      </c>
      <c r="PI19" s="19">
        <v>34.19</v>
      </c>
      <c r="PJ19" s="19">
        <v>30.4580487804878</v>
      </c>
      <c r="PK19" s="19">
        <v>18.410487804878102</v>
      </c>
      <c r="PL19" s="19">
        <v>27.106829268292699</v>
      </c>
      <c r="PM19" s="19">
        <v>24.870243902439</v>
      </c>
      <c r="PN19" s="19">
        <v>33.479268292682903</v>
      </c>
      <c r="PO19" s="19">
        <v>33.714634146341503</v>
      </c>
      <c r="PP19" s="19">
        <v>-0.15951131804878099</v>
      </c>
      <c r="PQ19" s="19">
        <v>-0.20035743414634199</v>
      </c>
      <c r="PR19" s="19">
        <v>51.600731707317102</v>
      </c>
      <c r="PS19" s="19">
        <v>52.590731707317097</v>
      </c>
      <c r="PT19" s="19">
        <v>1716.64297560976</v>
      </c>
      <c r="PU19" s="19">
        <v>1739.1163902439</v>
      </c>
      <c r="PV19" s="19">
        <v>120.7</v>
      </c>
      <c r="PW19" s="19">
        <f t="shared" si="60"/>
        <v>69.099268292682893</v>
      </c>
      <c r="PX19" s="19">
        <f t="shared" si="61"/>
        <v>68.109268292682913</v>
      </c>
      <c r="PY19" s="19">
        <f t="shared" si="62"/>
        <v>68.604268292682903</v>
      </c>
      <c r="PZ19" s="23">
        <v>-9999</v>
      </c>
      <c r="QA19" s="19">
        <v>0.67235803794634097</v>
      </c>
      <c r="QB19" s="19">
        <v>0.66207646013170696</v>
      </c>
      <c r="QC19" s="19">
        <v>0.53006357726097497</v>
      </c>
      <c r="QD19" s="19">
        <v>0.469737267148781</v>
      </c>
      <c r="QE19" s="19">
        <v>0.762978147039024</v>
      </c>
      <c r="QF19" s="19">
        <v>0.73622026984877997</v>
      </c>
      <c r="QG19" s="19">
        <f t="shared" si="63"/>
        <v>0.74959920844390204</v>
      </c>
      <c r="QH19" s="19">
        <v>0.65209152453658503</v>
      </c>
      <c r="QI19" s="19">
        <v>0.57518187350731698</v>
      </c>
      <c r="QJ19" s="19">
        <v>0.22145279996341499</v>
      </c>
      <c r="QK19" s="19">
        <v>0.27895539973170702</v>
      </c>
      <c r="QL19" s="19">
        <v>0.68510035555121995</v>
      </c>
      <c r="QM19" s="19">
        <v>0.67922983311463403</v>
      </c>
      <c r="QN19" s="19">
        <v>0.65444963987317095</v>
      </c>
      <c r="QO19" s="19">
        <v>0.59990803443414598</v>
      </c>
      <c r="QP19" s="19">
        <v>2.4051869121951199E-2</v>
      </c>
      <c r="QQ19" s="19">
        <v>3.19430735853658E-2</v>
      </c>
      <c r="QR19" s="19">
        <v>4.1297469112707299</v>
      </c>
      <c r="QS19" s="19">
        <v>3.9508520257195099</v>
      </c>
      <c r="QT19" s="19">
        <v>0.29026744759756101</v>
      </c>
      <c r="QU19" s="19">
        <v>0.37856033477804901</v>
      </c>
      <c r="QV19" s="19">
        <v>0.41877101123902399</v>
      </c>
      <c r="QW19" s="19">
        <v>0.51203917431219503</v>
      </c>
      <c r="QX19" s="19">
        <v>0.45076822699512198</v>
      </c>
      <c r="QY19" s="19">
        <v>0.54485560875609795</v>
      </c>
      <c r="QZ19" s="19">
        <v>0.32936456944634102</v>
      </c>
      <c r="RA19" s="19">
        <v>0.42057327192682897</v>
      </c>
      <c r="RB19" s="19">
        <v>-0.78897647690243899</v>
      </c>
      <c r="RC19" s="19">
        <v>-0.72962312136585405</v>
      </c>
      <c r="RD19" s="19">
        <v>0.41877101123902399</v>
      </c>
      <c r="RE19" s="19">
        <v>0.51203917431219503</v>
      </c>
      <c r="RF19" s="19">
        <v>0.10133433123404301</v>
      </c>
      <c r="RG19" s="19">
        <v>6.3999570170212794E-2</v>
      </c>
      <c r="RH19" s="19">
        <v>7.8219260085106407E-2</v>
      </c>
      <c r="RI19" s="19">
        <v>7.9631603702127698E-2</v>
      </c>
      <c r="RJ19" s="19">
        <v>0.52048359842553205</v>
      </c>
      <c r="RK19" s="19">
        <v>0.28141669927659602</v>
      </c>
      <c r="RL19" s="19">
        <v>8.4992174638297904E-2</v>
      </c>
      <c r="RM19" s="19">
        <v>0.49843061842553199</v>
      </c>
      <c r="RN19" s="19">
        <v>0.30086585729787202</v>
      </c>
      <c r="RO19" s="19">
        <v>8.9687364276595793E-2</v>
      </c>
      <c r="RP19" s="19">
        <v>5.7295296595744699E-2</v>
      </c>
      <c r="RQ19" s="19">
        <v>8.1531829510638296E-2</v>
      </c>
      <c r="RR19" s="19">
        <v>41.48</v>
      </c>
      <c r="RS19" s="19">
        <v>36.575319148936202</v>
      </c>
      <c r="RT19" s="19">
        <v>20.876170212765999</v>
      </c>
      <c r="RU19" s="19">
        <v>29.005319148936199</v>
      </c>
      <c r="RV19" s="19">
        <v>27.4448936170213</v>
      </c>
      <c r="RW19" s="19">
        <v>38.637446808510603</v>
      </c>
      <c r="RX19" s="19">
        <v>38.709787234042601</v>
      </c>
      <c r="RY19" s="19">
        <v>-0.24148700638297901</v>
      </c>
      <c r="RZ19" s="19">
        <v>-0.255809506382979</v>
      </c>
      <c r="SA19" s="19">
        <v>59.385957446808497</v>
      </c>
      <c r="SB19" s="19">
        <v>60.3748936170213</v>
      </c>
      <c r="SC19" s="19">
        <v>1893.3692765957501</v>
      </c>
      <c r="SD19" s="19">
        <v>1915.81474468085</v>
      </c>
      <c r="SE19" s="19">
        <v>142</v>
      </c>
      <c r="SF19" s="19">
        <f t="shared" si="64"/>
        <v>82.614042553191496</v>
      </c>
      <c r="SG19" s="19">
        <f t="shared" si="65"/>
        <v>81.6251063829787</v>
      </c>
      <c r="SH19" s="23">
        <v>-9999</v>
      </c>
      <c r="SI19" s="19">
        <v>0.70738404919148901</v>
      </c>
      <c r="SJ19" s="19">
        <v>0.73307878446808505</v>
      </c>
      <c r="SK19" s="19">
        <v>0.55860171108510603</v>
      </c>
      <c r="SL19" s="19">
        <v>0.55741700625531898</v>
      </c>
      <c r="SM19" s="19">
        <v>0.79269434810638295</v>
      </c>
      <c r="SN19" s="19">
        <v>0.77951576206383</v>
      </c>
      <c r="SO19" s="19">
        <v>0.67916571572340401</v>
      </c>
      <c r="SP19" s="19">
        <v>0.62805407312766004</v>
      </c>
      <c r="SQ19" s="19">
        <v>0.24653322106382999</v>
      </c>
      <c r="SR19" s="19">
        <v>0.29711015870212798</v>
      </c>
      <c r="SS19" s="19">
        <v>0.71789255355319104</v>
      </c>
      <c r="ST19" s="19">
        <v>0.737216546574468</v>
      </c>
      <c r="SU19" s="19">
        <v>0.69386781461702096</v>
      </c>
      <c r="SV19" s="19">
        <v>0.67226280487234003</v>
      </c>
      <c r="SW19" s="19">
        <v>2.1346764936170201E-2</v>
      </c>
      <c r="SX19" s="19">
        <v>9.2043958723404297E-3</v>
      </c>
      <c r="SY19" s="19">
        <v>4.8729784631489403</v>
      </c>
      <c r="SZ19" s="19">
        <v>5.5543310425744696</v>
      </c>
      <c r="TA19" s="19">
        <v>0.31100947499999998</v>
      </c>
      <c r="TB19" s="19">
        <v>0.38056790670212798</v>
      </c>
      <c r="TC19" s="19">
        <v>0.44697549468085102</v>
      </c>
      <c r="TD19" s="19">
        <v>0.52062242436170203</v>
      </c>
      <c r="TE19" s="19">
        <v>0.47698144844680901</v>
      </c>
      <c r="TF19" s="19">
        <v>0.53915432106382999</v>
      </c>
      <c r="TG19" s="19">
        <v>0.34839106442553203</v>
      </c>
      <c r="TH19" s="19">
        <v>0.404667760595745</v>
      </c>
      <c r="TI19" s="19">
        <v>-0.80856625308510699</v>
      </c>
      <c r="TJ19" s="19">
        <v>-0.77109731374468105</v>
      </c>
      <c r="TK19" s="19">
        <v>0.44697549468085102</v>
      </c>
      <c r="TL19" s="19">
        <v>0.52062242436170203</v>
      </c>
      <c r="TM19" s="19">
        <v>7.6233502499999994E-2</v>
      </c>
      <c r="TN19" s="19">
        <v>4.9716836724999998E-2</v>
      </c>
      <c r="TO19" s="19">
        <v>6.5663265324999998E-2</v>
      </c>
      <c r="TP19" s="19">
        <v>6.6685929574999997E-2</v>
      </c>
      <c r="TQ19" s="19">
        <v>0.39493312754999998</v>
      </c>
      <c r="TR19" s="19">
        <v>0.175414046125</v>
      </c>
      <c r="TS19" s="19">
        <v>6.7145006699999996E-2</v>
      </c>
      <c r="TT19" s="19">
        <v>0.39918713172499998</v>
      </c>
      <c r="TU19" s="19">
        <v>0.21553347287499999</v>
      </c>
      <c r="TV19" s="19">
        <v>5.7910295575E-2</v>
      </c>
      <c r="TW19" s="19">
        <v>4.6463599575E-2</v>
      </c>
      <c r="TX19" s="19">
        <v>5.9749006E-2</v>
      </c>
      <c r="TY19" s="19">
        <v>38.82</v>
      </c>
      <c r="TZ19" s="19">
        <v>37.6</v>
      </c>
      <c r="UA19" s="19">
        <v>27.176749999999998</v>
      </c>
      <c r="UB19" s="19">
        <v>32.6235</v>
      </c>
      <c r="UC19" s="19">
        <v>31.3705</v>
      </c>
      <c r="UD19" s="19">
        <v>39.264000000000003</v>
      </c>
      <c r="UE19" s="19">
        <v>39.317250000000001</v>
      </c>
      <c r="UF19" s="19">
        <v>-0.16871772500000001</v>
      </c>
      <c r="UG19" s="19">
        <v>-0.1829567175</v>
      </c>
      <c r="UH19" s="24">
        <v>69.713999999999984</v>
      </c>
      <c r="UI19" s="24">
        <v>69.49799999999999</v>
      </c>
      <c r="UJ19" s="24">
        <v>2127.801125</v>
      </c>
      <c r="UK19" s="24">
        <v>2122.9154250000001</v>
      </c>
      <c r="UL19" s="19">
        <v>158</v>
      </c>
      <c r="UM19" s="19">
        <f t="shared" si="66"/>
        <v>88.286000000000016</v>
      </c>
      <c r="UN19" s="19">
        <f t="shared" si="67"/>
        <v>88.50200000000001</v>
      </c>
      <c r="UO19" s="19">
        <f t="shared" si="68"/>
        <v>88.394000000000005</v>
      </c>
      <c r="UP19" s="23">
        <v>-9999</v>
      </c>
      <c r="UQ19" s="19">
        <v>0.70999487961249996</v>
      </c>
      <c r="UR19" s="19">
        <v>0.70857827615750002</v>
      </c>
      <c r="US19" s="19">
        <v>0.52401527996249997</v>
      </c>
      <c r="UT19" s="19">
        <v>0.44555302533750002</v>
      </c>
      <c r="UU19" s="19">
        <v>0.78969713590250001</v>
      </c>
      <c r="UV19" s="19">
        <v>0.77392071974249999</v>
      </c>
      <c r="UW19" s="19">
        <f t="shared" si="69"/>
        <v>0.7818089278225</v>
      </c>
      <c r="UX19" s="19">
        <v>0.64413951047749995</v>
      </c>
      <c r="UY19" s="19">
        <v>0.55472662375500004</v>
      </c>
      <c r="UZ19" s="19">
        <v>0.29728765947250002</v>
      </c>
      <c r="VA19" s="19">
        <v>0.38236376427500002</v>
      </c>
      <c r="VB19" s="19">
        <v>0.73790159798249999</v>
      </c>
      <c r="VC19" s="19">
        <v>0.71217496071749997</v>
      </c>
      <c r="VD19" s="19">
        <v>0.74526701359000003</v>
      </c>
      <c r="VE19" s="19">
        <v>0.67332764871999995</v>
      </c>
      <c r="VF19" s="19">
        <v>5.9030391757500002E-2</v>
      </c>
      <c r="VG19" s="19">
        <v>8.5135173074999994E-3</v>
      </c>
      <c r="VH19" s="19">
        <v>4.9534997272599997</v>
      </c>
      <c r="VI19" s="19">
        <v>4.9394991814924998</v>
      </c>
      <c r="VJ19" s="19">
        <v>0.37630655672750002</v>
      </c>
      <c r="VK19" s="19">
        <v>0.49220765398249999</v>
      </c>
      <c r="VL19" s="19">
        <v>0.51853949275</v>
      </c>
      <c r="VM19" s="19">
        <v>0.62788295285249995</v>
      </c>
      <c r="VN19" s="19">
        <v>0.55079299461999998</v>
      </c>
      <c r="VO19" s="19">
        <v>0.6602659393925</v>
      </c>
      <c r="VP19" s="19">
        <v>0.41805589644000002</v>
      </c>
      <c r="VQ19" s="19">
        <v>0.53708353126749997</v>
      </c>
      <c r="VR19" s="19">
        <v>-0.78297476880000005</v>
      </c>
      <c r="VS19" s="19">
        <v>-0.71226112152499998</v>
      </c>
      <c r="VT19" s="19">
        <v>0.51853949275</v>
      </c>
      <c r="VU19" s="19">
        <v>0.62788295285249995</v>
      </c>
      <c r="VV19" s="19">
        <v>0.80425000000000002</v>
      </c>
      <c r="VW19" s="19">
        <v>0.75749999999999995</v>
      </c>
      <c r="VX19" s="19">
        <v>0.82565</v>
      </c>
      <c r="VY19" s="19">
        <v>8.9149999999999993E-2</v>
      </c>
      <c r="VZ19" s="19">
        <f t="shared" si="70"/>
        <v>0.94187130867267632</v>
      </c>
      <c r="WA19" s="19">
        <v>7.7610775000000007E-2</v>
      </c>
      <c r="WB19" s="19">
        <v>6.1699954404255297E-2</v>
      </c>
      <c r="WC19" s="19">
        <v>7.2187983212765996E-2</v>
      </c>
      <c r="WD19" s="19">
        <v>7.1664505723404201E-2</v>
      </c>
      <c r="WE19" s="19">
        <v>0.31772348844680798</v>
      </c>
      <c r="WF19" s="19">
        <v>0.19330253540425499</v>
      </c>
      <c r="WG19" s="19">
        <v>7.2138902468085103E-2</v>
      </c>
      <c r="WH19" s="19">
        <v>0.35021647700000003</v>
      </c>
      <c r="WI19" s="19">
        <v>0.18670926380851099</v>
      </c>
      <c r="WJ19" s="19">
        <v>5.6505233340425502E-2</v>
      </c>
      <c r="WK19" s="19">
        <v>5.3919148936170197E-2</v>
      </c>
      <c r="WL19" s="19">
        <v>6.5617771468085104E-2</v>
      </c>
      <c r="WM19" s="19">
        <v>41.19</v>
      </c>
      <c r="WN19" s="19">
        <v>37.678085106383001</v>
      </c>
      <c r="WO19" s="19">
        <v>26.239361702127699</v>
      </c>
      <c r="WP19" s="19">
        <v>39.583404255319103</v>
      </c>
      <c r="WQ19" s="19">
        <v>40.129361702127703</v>
      </c>
      <c r="WR19" s="19">
        <v>41.4221276595745</v>
      </c>
      <c r="WS19" s="19">
        <v>41.668510638297903</v>
      </c>
      <c r="WT19" s="19">
        <v>-4.7090739234042597E-2</v>
      </c>
      <c r="WU19" s="19">
        <v>-3.5217186382978702E-2</v>
      </c>
      <c r="WV19" s="19">
        <v>75.427659574468095</v>
      </c>
      <c r="WW19" s="19">
        <v>76.850425531914894</v>
      </c>
      <c r="WX19" s="19">
        <v>2257.45895744681</v>
      </c>
      <c r="WY19" s="19">
        <v>2289.7627872340399</v>
      </c>
      <c r="WZ19" s="19">
        <v>164.3</v>
      </c>
      <c r="XA19" s="19">
        <f t="shared" si="71"/>
        <v>88.872340425531917</v>
      </c>
      <c r="XB19" s="19">
        <f t="shared" si="72"/>
        <v>87.449574468085117</v>
      </c>
      <c r="XC19" s="23">
        <v>-9999</v>
      </c>
      <c r="XD19" s="19">
        <v>0.65569605179148904</v>
      </c>
      <c r="XE19" s="19">
        <v>0.62557176291914895</v>
      </c>
      <c r="XF19" s="19">
        <v>0.44067813329361699</v>
      </c>
      <c r="XG19" s="19">
        <v>0.45580349927872299</v>
      </c>
      <c r="XH19" s="19">
        <v>0.73093329601914903</v>
      </c>
      <c r="XI19" s="19">
        <v>0.66854798388297898</v>
      </c>
      <c r="XJ19" s="19">
        <v>0.54992307505531901</v>
      </c>
      <c r="XK19" s="19">
        <v>0.51283200114468097</v>
      </c>
      <c r="XL19" s="19">
        <v>0.303545429253192</v>
      </c>
      <c r="XM19" s="19">
        <v>0.23919080279574501</v>
      </c>
      <c r="XN19" s="19">
        <v>0.68263477930851102</v>
      </c>
      <c r="XO19" s="19">
        <v>0.62321640909787202</v>
      </c>
      <c r="XP19" s="19">
        <v>0.720448899748936</v>
      </c>
      <c r="XQ19" s="19">
        <v>0.60070033983829796</v>
      </c>
      <c r="XR19" s="19">
        <v>4.8242905359574498E-2</v>
      </c>
      <c r="XS19" s="19">
        <v>-3.6698614425531898E-3</v>
      </c>
      <c r="XT19" s="19">
        <v>3.8706819248616999</v>
      </c>
      <c r="XU19" s="19">
        <v>3.4628175513914901</v>
      </c>
      <c r="XV19" s="19">
        <v>0.41578184413404301</v>
      </c>
      <c r="XW19" s="19">
        <v>0.35393243515957501</v>
      </c>
      <c r="XX19" s="19">
        <v>0.55125369245957501</v>
      </c>
      <c r="XY19" s="19">
        <v>0.47271132366170199</v>
      </c>
      <c r="XZ19" s="19">
        <v>0.58768479822553199</v>
      </c>
      <c r="YA19" s="19">
        <v>0.49181834252127699</v>
      </c>
      <c r="YB19" s="19">
        <v>0.46314096596808502</v>
      </c>
      <c r="YC19" s="19">
        <v>0.37777253174680803</v>
      </c>
      <c r="YD19" s="19">
        <v>-0.70829355595744703</v>
      </c>
      <c r="YE19" s="19">
        <v>-0.67616751310638301</v>
      </c>
      <c r="YF19" s="19">
        <v>0.55125369245957501</v>
      </c>
      <c r="YG19" s="19">
        <v>0.47271132366170199</v>
      </c>
      <c r="YH19" s="19">
        <v>7.7604877522727295E-2</v>
      </c>
      <c r="YI19" s="19">
        <v>5.3646828613636399E-2</v>
      </c>
      <c r="YJ19" s="19">
        <v>6.1923286909090901E-2</v>
      </c>
      <c r="YK19" s="19">
        <v>6.59538297045454E-2</v>
      </c>
      <c r="YL19" s="19">
        <v>0.39887323938636399</v>
      </c>
      <c r="YM19" s="19">
        <v>0.32714285700000001</v>
      </c>
      <c r="YN19" s="19">
        <v>6.6598067340909103E-2</v>
      </c>
      <c r="YO19" s="19">
        <v>0.41193890011363599</v>
      </c>
      <c r="YP19" s="19">
        <v>0.21602746215909099</v>
      </c>
      <c r="YQ19" s="19">
        <v>5.9688390500000001E-2</v>
      </c>
      <c r="YR19" s="19">
        <v>4.6356349090909098E-2</v>
      </c>
      <c r="YS19" s="19">
        <v>6.55931818181818E-2</v>
      </c>
      <c r="YT19" s="19">
        <v>41.57</v>
      </c>
      <c r="YU19" s="19">
        <v>38.913409090909099</v>
      </c>
      <c r="YV19" s="19">
        <v>15.687045454545499</v>
      </c>
      <c r="YW19" s="19">
        <v>30.266136363636399</v>
      </c>
      <c r="YX19" s="19">
        <v>29.074545454545401</v>
      </c>
      <c r="YY19" s="19">
        <v>42.447499999999998</v>
      </c>
      <c r="YZ19" s="19">
        <v>42.500454545454502</v>
      </c>
      <c r="ZA19" s="19">
        <v>-0.30465001590909102</v>
      </c>
      <c r="ZB19" s="19">
        <v>-0.304272875</v>
      </c>
      <c r="ZC19" s="19">
        <v>79.884318181818202</v>
      </c>
      <c r="ZD19" s="19">
        <v>79.397499999999994</v>
      </c>
      <c r="ZE19" s="19">
        <v>2358.7981590909098</v>
      </c>
      <c r="ZF19" s="19">
        <v>2347.6473863636402</v>
      </c>
      <c r="ZG19" s="19">
        <v>172</v>
      </c>
      <c r="ZH19" s="19">
        <f t="shared" si="73"/>
        <v>92.115681818181798</v>
      </c>
      <c r="ZI19" s="19">
        <f t="shared" si="74"/>
        <v>92.602500000000006</v>
      </c>
      <c r="ZJ19" s="23">
        <v>-9999</v>
      </c>
      <c r="ZK19" s="19">
        <v>0.72081634129090899</v>
      </c>
      <c r="ZL19" s="19">
        <v>0.71369425366136396</v>
      </c>
      <c r="ZM19" s="19">
        <v>0.52731659523181795</v>
      </c>
      <c r="ZN19" s="19">
        <v>0.66461973760454496</v>
      </c>
      <c r="ZO19" s="19">
        <v>0.79684567000227302</v>
      </c>
      <c r="ZP19" s="19">
        <v>0.76009379802499999</v>
      </c>
      <c r="ZQ19" s="19">
        <v>0.64486918128181803</v>
      </c>
      <c r="ZR19" s="19">
        <v>0.71838458340681799</v>
      </c>
      <c r="ZS19" s="19">
        <v>0.31216441179545501</v>
      </c>
      <c r="ZT19" s="19">
        <v>9.5339015443181893E-2</v>
      </c>
      <c r="ZU19" s="19">
        <v>0.72471095034545496</v>
      </c>
      <c r="ZV19" s="19">
        <v>0.72886896230681797</v>
      </c>
      <c r="ZW19" s="19">
        <v>0.74633975555454601</v>
      </c>
      <c r="ZX19" s="19">
        <v>0.67145547697272701</v>
      </c>
      <c r="ZY19" s="19">
        <v>8.4915024500000005E-3</v>
      </c>
      <c r="ZZ19" s="19">
        <v>3.1709651074999998E-2</v>
      </c>
      <c r="AAA19" s="19">
        <v>5.1985251339545497</v>
      </c>
      <c r="AAB19" s="19">
        <v>5.0699484200704603</v>
      </c>
      <c r="AAC19" s="19">
        <v>0.392050265631818</v>
      </c>
      <c r="AAD19" s="19">
        <v>0.122619460329545</v>
      </c>
      <c r="AAE19" s="19">
        <v>0.53609069520227304</v>
      </c>
      <c r="AAF19" s="19">
        <v>0.19348909432727299</v>
      </c>
      <c r="AAG19" s="19">
        <v>0.56744029740454505</v>
      </c>
      <c r="AAH19" s="19">
        <v>0.20068685153636401</v>
      </c>
      <c r="AAI19" s="19">
        <v>0.43315612642727302</v>
      </c>
      <c r="AAJ19" s="19">
        <v>0.130719984834091</v>
      </c>
      <c r="AAK19" s="19">
        <v>-0.78351402752272703</v>
      </c>
      <c r="AAL19" s="19">
        <v>-0.83601406093181796</v>
      </c>
      <c r="AAM19" s="19">
        <v>0.53609069520227304</v>
      </c>
      <c r="AAN19" s="19">
        <v>0.19348909432727299</v>
      </c>
      <c r="AAO19" s="19">
        <v>7.6270786095238102E-2</v>
      </c>
      <c r="AAP19" s="19">
        <v>5.5929739285714299E-2</v>
      </c>
      <c r="AAQ19" s="19">
        <v>8.1732593380952401E-2</v>
      </c>
      <c r="AAR19" s="19">
        <v>7.1734490642857099E-2</v>
      </c>
      <c r="AAS19" s="19">
        <v>0.45066305004761897</v>
      </c>
      <c r="AAT19" s="19">
        <v>0.44294827976190498</v>
      </c>
      <c r="AAU19" s="19">
        <v>7.1411887952381001E-2</v>
      </c>
      <c r="AAV19" s="19">
        <v>0.44867302852381002</v>
      </c>
      <c r="AAW19" s="19">
        <v>0.242780576928571</v>
      </c>
      <c r="AAX19" s="19">
        <v>6.2504761904761896E-2</v>
      </c>
      <c r="AAY19" s="19">
        <v>4.5968126738095201E-2</v>
      </c>
      <c r="AAZ19" s="19">
        <v>8.83550642619048E-2</v>
      </c>
      <c r="ABA19" s="19">
        <v>39.94</v>
      </c>
      <c r="ABB19" s="19">
        <v>35.886904761904802</v>
      </c>
      <c r="ABC19" s="19">
        <v>37.6971428571429</v>
      </c>
      <c r="ABD19" s="19">
        <v>35.044047619047603</v>
      </c>
      <c r="ABE19" s="19">
        <v>34.81</v>
      </c>
      <c r="ABF19" s="19">
        <v>39.443333333333399</v>
      </c>
      <c r="ABG19" s="19">
        <v>39.409999999999997</v>
      </c>
      <c r="ABH19" s="19">
        <v>-0.11252436404761899</v>
      </c>
      <c r="ABI19" s="19">
        <v>-0.106767938809524</v>
      </c>
      <c r="ABJ19" s="19">
        <v>85.214047619047605</v>
      </c>
      <c r="ABK19" s="19">
        <v>85.423333333333304</v>
      </c>
      <c r="ABL19" s="19">
        <v>2479.8065238095201</v>
      </c>
      <c r="ABM19" s="19">
        <v>2484.29673809524</v>
      </c>
      <c r="ABN19" s="19">
        <v>178</v>
      </c>
      <c r="ABO19" s="19">
        <f t="shared" si="75"/>
        <v>92.785952380952395</v>
      </c>
      <c r="ABP19" s="19">
        <f t="shared" si="76"/>
        <v>92.576666666666696</v>
      </c>
      <c r="ABQ19" s="23">
        <v>-9999</v>
      </c>
      <c r="ABR19" s="19">
        <v>0.72436836910000002</v>
      </c>
      <c r="ABS19" s="19">
        <v>0.723427269588095</v>
      </c>
      <c r="ABT19" s="19">
        <v>0.54475126690714304</v>
      </c>
      <c r="ABU19" s="19">
        <v>0.72002780750238105</v>
      </c>
      <c r="ABV19" s="19">
        <v>0.81325518576904798</v>
      </c>
      <c r="ABW19" s="19">
        <v>0.777767322823809</v>
      </c>
      <c r="ABX19" s="19">
        <v>0.68097669331190502</v>
      </c>
      <c r="ABY19" s="19">
        <v>0.77485001583809499</v>
      </c>
      <c r="ABZ19" s="19">
        <v>0.297069405954762</v>
      </c>
      <c r="ACA19" s="19">
        <v>7.8450020047618994E-3</v>
      </c>
      <c r="ACB19" s="19">
        <v>0.66954269012619105</v>
      </c>
      <c r="ACC19" s="19">
        <v>0.69145506402380996</v>
      </c>
      <c r="ACD19" s="19">
        <v>0.75460477766190504</v>
      </c>
      <c r="ACE19" s="19">
        <v>0.70867825419761898</v>
      </c>
      <c r="ACF19" s="19">
        <v>-0.10463179594999999</v>
      </c>
      <c r="ACG19" s="19">
        <v>-6.4280908702380901E-2</v>
      </c>
      <c r="ACH19" s="19">
        <v>5.2851345174523798</v>
      </c>
      <c r="ACI19" s="19">
        <v>5.3060088469381004</v>
      </c>
      <c r="ACJ19" s="19">
        <v>0.36515201563333299</v>
      </c>
      <c r="ACK19" s="19">
        <v>8.8494316809523792E-3</v>
      </c>
      <c r="ACL19" s="19">
        <v>0.510181757440476</v>
      </c>
      <c r="ACM19" s="19">
        <v>9.6010158142857092E-3</v>
      </c>
      <c r="ACN19" s="19">
        <v>0.54468462218809499</v>
      </c>
      <c r="ACO19" s="19">
        <v>9.3890363166666702E-3</v>
      </c>
      <c r="ACP19" s="19">
        <v>0.40990515014523798</v>
      </c>
      <c r="ACQ19" s="19">
        <v>8.9452134357142794E-3</v>
      </c>
      <c r="ACR19" s="19">
        <v>-0.81000482078571401</v>
      </c>
      <c r="ACS19" s="19">
        <v>-0.87301531349999995</v>
      </c>
      <c r="ACT19" s="19">
        <v>0.510181757440476</v>
      </c>
      <c r="ACU19" s="19">
        <v>9.6010158142857092E-3</v>
      </c>
      <c r="ACV19" s="17">
        <v>5.46</v>
      </c>
      <c r="ACW19" s="18">
        <v>0.95</v>
      </c>
      <c r="ACX19" s="17">
        <v>77.8</v>
      </c>
      <c r="ACY19" s="17">
        <v>26.3</v>
      </c>
      <c r="ACZ19" s="17">
        <v>5.4</v>
      </c>
      <c r="ADA19" s="17">
        <v>13.3</v>
      </c>
    </row>
    <row r="20" spans="1:781" x14ac:dyDescent="0.25">
      <c r="A20" s="19">
        <v>19</v>
      </c>
      <c r="B20" s="19">
        <v>5</v>
      </c>
      <c r="C20" s="19" t="s">
        <v>10</v>
      </c>
      <c r="D20" s="19">
        <v>70</v>
      </c>
      <c r="E20" s="19">
        <v>4</v>
      </c>
      <c r="F20" s="19">
        <v>1</v>
      </c>
      <c r="G20" s="19" t="s">
        <v>14</v>
      </c>
      <c r="H20" s="23">
        <v>-9999</v>
      </c>
      <c r="I20" s="23">
        <v>-9999</v>
      </c>
      <c r="J20" s="23">
        <v>-9999</v>
      </c>
      <c r="K20" s="23">
        <v>-9999</v>
      </c>
      <c r="L20" s="19">
        <v>175</v>
      </c>
      <c r="M20" s="19">
        <f t="shared" si="16"/>
        <v>156.24999999999997</v>
      </c>
      <c r="N20" s="19">
        <v>54.559999999999995</v>
      </c>
      <c r="O20" s="19">
        <v>24.72</v>
      </c>
      <c r="P20" s="19">
        <v>20.720000000000006</v>
      </c>
      <c r="Q20" s="19">
        <v>46.56</v>
      </c>
      <c r="R20" s="19">
        <v>28.72</v>
      </c>
      <c r="S20" s="19">
        <v>24.720000000000006</v>
      </c>
      <c r="T20" s="19">
        <f t="shared" si="17"/>
        <v>1.1930501930501929</v>
      </c>
      <c r="U20" s="19">
        <v>48.56</v>
      </c>
      <c r="V20" s="19">
        <v>28.72</v>
      </c>
      <c r="W20" s="19">
        <v>22.720000000000006</v>
      </c>
      <c r="X20" s="19">
        <v>42.56</v>
      </c>
      <c r="Y20" s="19">
        <v>24.72</v>
      </c>
      <c r="Z20" s="19">
        <v>32.720000000000006</v>
      </c>
      <c r="AA20" s="19" t="s">
        <v>58</v>
      </c>
      <c r="AB20" s="19">
        <v>8.5</v>
      </c>
      <c r="AC20" s="19">
        <v>7.2</v>
      </c>
      <c r="AD20" s="19">
        <v>2.4</v>
      </c>
      <c r="AE20" s="19" t="s">
        <v>40</v>
      </c>
      <c r="AF20" s="19">
        <v>2</v>
      </c>
      <c r="AG20" s="19">
        <v>1</v>
      </c>
      <c r="AH20" s="19">
        <v>1.4</v>
      </c>
      <c r="AI20" s="19">
        <v>3</v>
      </c>
      <c r="AJ20" s="19">
        <v>340</v>
      </c>
      <c r="AK20" s="19">
        <v>130</v>
      </c>
      <c r="AL20" s="19">
        <v>0.7</v>
      </c>
      <c r="AM20" s="19">
        <v>11</v>
      </c>
      <c r="AN20" s="19">
        <v>7.6</v>
      </c>
      <c r="AO20" s="19">
        <v>1.1499999999999999</v>
      </c>
      <c r="AP20" s="19">
        <v>5677</v>
      </c>
      <c r="AQ20" s="19">
        <v>197</v>
      </c>
      <c r="AR20" s="19">
        <v>645</v>
      </c>
      <c r="AS20" s="19">
        <v>33.700000000000003</v>
      </c>
      <c r="AT20" s="19">
        <v>0</v>
      </c>
      <c r="AU20" s="19">
        <v>3</v>
      </c>
      <c r="AV20" s="19">
        <v>84</v>
      </c>
      <c r="AW20" s="19">
        <v>5</v>
      </c>
      <c r="AX20" s="19">
        <v>8</v>
      </c>
      <c r="AY20" s="19">
        <v>65</v>
      </c>
      <c r="AZ20" s="19">
        <v>1.2970103660674046</v>
      </c>
      <c r="BA20" s="19">
        <v>0.62089853609288237</v>
      </c>
      <c r="BB20" s="19">
        <v>0.23600301280441879</v>
      </c>
      <c r="BC20" s="19">
        <v>1.0878871820700076</v>
      </c>
      <c r="BD20" s="19">
        <v>2.1187720181177649</v>
      </c>
      <c r="BE20" s="19">
        <v>1.5504656430908634</v>
      </c>
      <c r="BF20" s="19">
        <v>2.7728851089527451</v>
      </c>
      <c r="BG20" s="17">
        <f t="shared" si="18"/>
        <v>7.6716356086411484</v>
      </c>
      <c r="BH20" s="17">
        <f t="shared" si="19"/>
        <v>8.6156476598588227</v>
      </c>
      <c r="BI20" s="17">
        <f t="shared" si="20"/>
        <v>12.967196388138852</v>
      </c>
      <c r="BJ20" s="17">
        <f t="shared" si="21"/>
        <v>21.442284460609912</v>
      </c>
      <c r="BK20" s="17">
        <f t="shared" si="22"/>
        <v>27.644147032973365</v>
      </c>
      <c r="BL20" s="19">
        <f t="shared" si="0"/>
        <v>4.3515487282800303</v>
      </c>
      <c r="BM20" s="19">
        <f t="shared" si="1"/>
        <v>8.4750880724710598</v>
      </c>
      <c r="BN20" s="19">
        <f t="shared" si="2"/>
        <v>6.2018625723634537</v>
      </c>
      <c r="BO20" s="19">
        <f t="shared" si="23"/>
        <v>19.028499373114542</v>
      </c>
      <c r="BP20" s="19">
        <v>1.0466222645099905</v>
      </c>
      <c r="BQ20" s="19">
        <v>0.38869257950530034</v>
      </c>
      <c r="BR20" s="19">
        <v>0.41677127793120766</v>
      </c>
      <c r="BS20" s="19">
        <v>0.22160664819944598</v>
      </c>
      <c r="BT20" s="19">
        <v>0.19124308002013082</v>
      </c>
      <c r="BU20" s="19">
        <v>5.0339793606846211E-3</v>
      </c>
      <c r="BV20" s="19">
        <v>0.10064918725781288</v>
      </c>
      <c r="BW20" s="17">
        <f t="shared" si="24"/>
        <v>5.7412593760611639</v>
      </c>
      <c r="BX20" s="17">
        <f t="shared" si="25"/>
        <v>7.4083444877859943</v>
      </c>
      <c r="BY20" s="17">
        <f t="shared" si="26"/>
        <v>8.2947710805837787</v>
      </c>
      <c r="BZ20" s="17">
        <f t="shared" si="27"/>
        <v>9.0798793181070394</v>
      </c>
      <c r="CA20" s="19">
        <f t="shared" si="28"/>
        <v>0.88642659279778391</v>
      </c>
      <c r="CB20" s="19">
        <f t="shared" si="29"/>
        <v>0.76497232008052329</v>
      </c>
      <c r="CC20" s="19">
        <f t="shared" si="30"/>
        <v>2.0135917442738484E-2</v>
      </c>
      <c r="CD20" s="19">
        <f t="shared" ref="CD20:CE20" si="93">SUM(CA20:CC20)</f>
        <v>1.6715348303210456</v>
      </c>
      <c r="CE20" s="19">
        <f t="shared" si="93"/>
        <v>2.4566430678443072</v>
      </c>
      <c r="CF20" s="19">
        <v>1.9258812289435312</v>
      </c>
      <c r="CG20" s="19">
        <v>0.32678120512947473</v>
      </c>
      <c r="CH20" s="19">
        <v>-0.15563030272604048</v>
      </c>
      <c r="CI20" s="19">
        <v>0.54188416604523992</v>
      </c>
      <c r="CJ20" s="19">
        <v>1.31199681940165</v>
      </c>
      <c r="CK20" s="19">
        <v>2.2814637312166148</v>
      </c>
      <c r="CL20" s="19">
        <v>3.2151442307692313</v>
      </c>
      <c r="CM20" s="17">
        <f t="shared" si="32"/>
        <v>9.0106497362920237</v>
      </c>
      <c r="CN20" s="17">
        <f t="shared" si="33"/>
        <v>8.3881285253878612</v>
      </c>
      <c r="CO20" s="17">
        <f t="shared" si="34"/>
        <v>10.55566518956882</v>
      </c>
      <c r="CP20" s="17">
        <f t="shared" si="35"/>
        <v>15.803652467175421</v>
      </c>
      <c r="CQ20" s="17">
        <f t="shared" si="36"/>
        <v>24.929507392041881</v>
      </c>
      <c r="CR20" s="19">
        <f t="shared" si="37"/>
        <v>2.1675366641809597</v>
      </c>
      <c r="CS20" s="19">
        <f t="shared" si="38"/>
        <v>5.2479872776066001</v>
      </c>
      <c r="CT20" s="19">
        <f t="shared" si="39"/>
        <v>9.1258549248664593</v>
      </c>
      <c r="CU20" s="19">
        <f t="shared" si="40"/>
        <v>16.541378866654021</v>
      </c>
      <c r="CV20" s="21">
        <v>9.5</v>
      </c>
      <c r="CW20" s="19">
        <v>23.2</v>
      </c>
      <c r="CX20" s="21">
        <v>9.3000000000000007</v>
      </c>
      <c r="CY20" s="19">
        <v>26.2</v>
      </c>
      <c r="CZ20" s="22">
        <v>21.450000000000003</v>
      </c>
      <c r="DA20" s="19">
        <v>22.5</v>
      </c>
      <c r="DB20" s="18">
        <v>16.350000000000001</v>
      </c>
      <c r="DC20" s="18">
        <v>18.7</v>
      </c>
      <c r="DD20" s="18">
        <v>14.399999999999999</v>
      </c>
      <c r="DE20" s="19">
        <v>10</v>
      </c>
      <c r="DF20" s="19">
        <v>8.25</v>
      </c>
      <c r="DG20" s="18">
        <v>11.5</v>
      </c>
      <c r="DH20" s="19">
        <v>9.1999999999999993</v>
      </c>
      <c r="DI20" s="18">
        <f t="shared" si="3"/>
        <v>10.75</v>
      </c>
      <c r="DJ20" s="19">
        <v>10.5</v>
      </c>
      <c r="DK20" s="19">
        <v>9.65</v>
      </c>
      <c r="DL20" s="19">
        <v>10.850000000000001</v>
      </c>
      <c r="DM20" s="19">
        <v>8.3000000000000007</v>
      </c>
      <c r="DN20" s="19">
        <v>8.9</v>
      </c>
      <c r="DO20" s="19">
        <v>7.9499999999999993</v>
      </c>
      <c r="DP20" s="19">
        <v>10.25</v>
      </c>
      <c r="DQ20" s="19">
        <v>12.8</v>
      </c>
      <c r="DR20" s="19">
        <v>13.45</v>
      </c>
      <c r="DS20" s="21">
        <v>27.6</v>
      </c>
      <c r="DT20" s="21">
        <v>33.9</v>
      </c>
      <c r="DU20" s="21">
        <v>30.1</v>
      </c>
      <c r="DV20" s="21">
        <v>31.5</v>
      </c>
      <c r="DW20" s="21">
        <v>29.3</v>
      </c>
      <c r="DX20" s="21">
        <v>31.4</v>
      </c>
      <c r="DY20" s="21">
        <v>31.9</v>
      </c>
      <c r="DZ20" s="21">
        <v>32.299999999999997</v>
      </c>
      <c r="EA20" s="21">
        <v>35.299999999999997</v>
      </c>
      <c r="EB20" s="19">
        <v>35.5</v>
      </c>
      <c r="EC20" s="18">
        <v>17.5</v>
      </c>
      <c r="ED20" s="18">
        <v>21.5</v>
      </c>
      <c r="EE20" s="18">
        <v>36</v>
      </c>
      <c r="EF20" s="18">
        <v>54.5</v>
      </c>
      <c r="EG20" s="18">
        <v>54.5</v>
      </c>
      <c r="EH20" s="18">
        <v>92.5</v>
      </c>
      <c r="EI20" s="18">
        <v>91</v>
      </c>
      <c r="EJ20" s="18">
        <v>100.5</v>
      </c>
      <c r="EK20" s="18">
        <v>96.5</v>
      </c>
      <c r="EL20" s="18">
        <v>101.5</v>
      </c>
      <c r="EM20" s="19">
        <v>6763.0097087378654</v>
      </c>
      <c r="EN20" s="19">
        <v>4912.978524743231</v>
      </c>
      <c r="EO20" s="19">
        <v>13144.260700389104</v>
      </c>
      <c r="EP20" s="19">
        <v>10767.821782178216</v>
      </c>
      <c r="EQ20" s="19">
        <v>9479.603960396038</v>
      </c>
      <c r="ER20" s="19">
        <v>6570.2415458937194</v>
      </c>
      <c r="ES20" s="19">
        <v>6065.3958944281521</v>
      </c>
      <c r="ET20" s="19">
        <v>4676.6853932584272</v>
      </c>
      <c r="EU20" s="19">
        <v>533.85127635960043</v>
      </c>
      <c r="EV20" s="19">
        <v>44.596912521440821</v>
      </c>
      <c r="EW20" s="19">
        <v>4.1317000000000004</v>
      </c>
      <c r="EX20" s="19">
        <v>3.5834000000000001</v>
      </c>
      <c r="EY20" s="19">
        <v>4.4210000000000003</v>
      </c>
      <c r="EZ20" s="19">
        <v>4.46</v>
      </c>
      <c r="FA20" s="19">
        <v>4.4870000000000001</v>
      </c>
      <c r="FB20" s="19">
        <v>4.1559999999999997</v>
      </c>
      <c r="FC20" s="19">
        <v>4.2087000000000003</v>
      </c>
      <c r="FD20" s="19">
        <v>4.0749000000000004</v>
      </c>
      <c r="FE20" s="19">
        <v>3.5911</v>
      </c>
      <c r="FF20" s="19">
        <v>3.3637999999999999</v>
      </c>
      <c r="FG20" s="19">
        <v>3.367</v>
      </c>
      <c r="FH20" s="21">
        <v>313.10000000000002</v>
      </c>
      <c r="FI20" s="21">
        <v>67.5</v>
      </c>
      <c r="FJ20" s="18">
        <f t="shared" si="41"/>
        <v>245.60000000000002</v>
      </c>
      <c r="FK20" s="19">
        <v>12</v>
      </c>
      <c r="FL20" s="19">
        <v>414.8</v>
      </c>
      <c r="FM20" s="18">
        <v>31.5</v>
      </c>
      <c r="FN20" s="18">
        <f t="shared" si="42"/>
        <v>383.3</v>
      </c>
      <c r="FO20" s="19">
        <v>94</v>
      </c>
      <c r="FP20" s="19">
        <v>138</v>
      </c>
      <c r="FQ20" s="19">
        <v>31.5</v>
      </c>
      <c r="FR20" s="19">
        <f t="shared" si="43"/>
        <v>106.5</v>
      </c>
      <c r="FS20" s="19">
        <v>221.9</v>
      </c>
      <c r="FT20" s="19">
        <v>15.6</v>
      </c>
      <c r="FU20" s="19">
        <f t="shared" si="44"/>
        <v>206.3</v>
      </c>
      <c r="FV20" s="19">
        <v>95.35</v>
      </c>
      <c r="FW20" s="19">
        <v>107.12</v>
      </c>
      <c r="FX20" s="18">
        <f t="shared" si="45"/>
        <v>1050.1960784313726</v>
      </c>
      <c r="FY20" s="18">
        <f t="shared" si="46"/>
        <v>937.67507002801119</v>
      </c>
      <c r="FZ20" s="23">
        <f t="shared" si="4"/>
        <v>2407.8431372549021</v>
      </c>
      <c r="GA20" s="18">
        <f t="shared" si="5"/>
        <v>3757.8431372549021</v>
      </c>
      <c r="GB20" s="18">
        <f t="shared" si="6"/>
        <v>1044.1176470588234</v>
      </c>
      <c r="GC20" s="18">
        <f t="shared" si="7"/>
        <v>2022.5490196078431</v>
      </c>
      <c r="GD20" s="18">
        <f t="shared" si="47"/>
        <v>9232.3529411764703</v>
      </c>
      <c r="GE20" s="18">
        <f t="shared" si="48"/>
        <v>934.8039215686274</v>
      </c>
      <c r="GF20" s="19">
        <v>2.94</v>
      </c>
      <c r="GG20" s="19">
        <f t="shared" si="8"/>
        <v>70.790588235294123</v>
      </c>
      <c r="GH20" s="19">
        <v>0.82</v>
      </c>
      <c r="GI20" s="19">
        <f t="shared" si="9"/>
        <v>30.814313725490194</v>
      </c>
      <c r="GJ20" s="19">
        <v>1.2</v>
      </c>
      <c r="GK20" s="19">
        <f t="shared" si="10"/>
        <v>12.52941176470588</v>
      </c>
      <c r="GL20" s="19">
        <v>3.87</v>
      </c>
      <c r="GM20" s="19">
        <f t="shared" si="11"/>
        <v>36.176911764705878</v>
      </c>
      <c r="GN20" s="18">
        <f t="shared" si="49"/>
        <v>150.31122549019608</v>
      </c>
      <c r="GO20" s="18">
        <f t="shared" si="50"/>
        <v>134.20645133053219</v>
      </c>
      <c r="GP20" s="25">
        <v>-9999</v>
      </c>
      <c r="GQ20" s="25">
        <v>-9999</v>
      </c>
      <c r="GR20" s="25">
        <v>-9999</v>
      </c>
      <c r="GS20" s="25">
        <v>-9999</v>
      </c>
      <c r="GT20" s="19">
        <v>19.2</v>
      </c>
      <c r="GU20" s="18">
        <v>3.52</v>
      </c>
      <c r="GV20" s="18">
        <f t="shared" si="51"/>
        <v>3.01</v>
      </c>
      <c r="GW20" s="19">
        <f t="shared" si="52"/>
        <v>2256.144076056109</v>
      </c>
      <c r="GX20" s="19">
        <v>1.1599999999999999</v>
      </c>
      <c r="GY20" s="19">
        <f t="shared" si="53"/>
        <v>0.38538205980066448</v>
      </c>
      <c r="GZ20" s="19">
        <f t="shared" si="54"/>
        <v>869.47745123757034</v>
      </c>
      <c r="HA20" s="19">
        <f t="shared" si="55"/>
        <v>973.81474538607881</v>
      </c>
      <c r="HB20" s="19">
        <v>1.5</v>
      </c>
      <c r="HC20" s="19">
        <f t="shared" si="12"/>
        <v>0.49833887043189373</v>
      </c>
      <c r="HD20" s="19">
        <f t="shared" si="13"/>
        <v>1124.3242903934099</v>
      </c>
      <c r="HE20" s="19">
        <f t="shared" si="56"/>
        <v>1259.2432052406193</v>
      </c>
      <c r="HF20" s="23">
        <v>-9999</v>
      </c>
      <c r="HG20" s="19">
        <v>2814.3</v>
      </c>
      <c r="HH20" s="19">
        <f t="shared" si="14"/>
        <v>1084.5807308970102</v>
      </c>
      <c r="HI20" s="19">
        <v>2.9</v>
      </c>
      <c r="HJ20" s="19">
        <v>3.38</v>
      </c>
      <c r="HK20" s="17">
        <f t="shared" si="15"/>
        <v>42.562420337132927</v>
      </c>
      <c r="HL20" s="18">
        <v>17.5</v>
      </c>
      <c r="HM20" s="18">
        <v>21.5</v>
      </c>
      <c r="HN20" s="19">
        <v>27.494576802507833</v>
      </c>
      <c r="HO20" s="19">
        <v>15.025454545454565</v>
      </c>
      <c r="HP20" s="19">
        <v>0.23422444749999999</v>
      </c>
      <c r="HQ20" s="19">
        <v>0.202255672083333</v>
      </c>
      <c r="HR20" s="19">
        <v>0.18103253868965499</v>
      </c>
      <c r="HS20" s="19">
        <v>0.14518551110344799</v>
      </c>
      <c r="HT20" s="19">
        <v>3.4002105068965498E-2</v>
      </c>
      <c r="HU20" s="19">
        <v>0.27883813743103503</v>
      </c>
      <c r="HV20" s="19">
        <v>0.31544685505172398</v>
      </c>
      <c r="HW20" s="19">
        <v>8.9283658183333295E-2</v>
      </c>
      <c r="HX20" s="19">
        <v>0.61442387291379297</v>
      </c>
      <c r="HY20" s="19">
        <v>0.31828482632758598</v>
      </c>
      <c r="HZ20" s="19">
        <v>0.313674540551724</v>
      </c>
      <c r="IA20" s="19">
        <v>0.20016827238333301</v>
      </c>
      <c r="IB20" s="19">
        <v>0.144501476568966</v>
      </c>
      <c r="IC20" s="19">
        <v>8.0212272068965501E-2</v>
      </c>
      <c r="ID20" s="19">
        <v>0.98247282289655202</v>
      </c>
      <c r="IE20" s="19">
        <v>0.28760509013181801</v>
      </c>
      <c r="IF20" s="19">
        <v>0.25493629811711699</v>
      </c>
      <c r="IG20" s="19">
        <v>0.26455472403603603</v>
      </c>
      <c r="IH20" s="19">
        <v>0.227998710190909</v>
      </c>
      <c r="II20" s="19">
        <v>3.4410866849999999E-2</v>
      </c>
      <c r="IJ20" s="19">
        <v>0.32894285862162198</v>
      </c>
      <c r="IK20" s="19">
        <v>0.362495741413637</v>
      </c>
      <c r="IL20" s="19">
        <v>8.7989138018017998E-2</v>
      </c>
      <c r="IM20" s="19">
        <v>0.81111183159090905</v>
      </c>
      <c r="IN20" s="19">
        <v>0.20478641390090099</v>
      </c>
      <c r="IO20" s="19">
        <v>0.19599078278378401</v>
      </c>
      <c r="IP20" s="19">
        <v>0.127979610400901</v>
      </c>
      <c r="IQ20" s="19">
        <v>0.11027932216363601</v>
      </c>
      <c r="IR20" s="19">
        <v>8.4356015300000003E-2</v>
      </c>
      <c r="IS20" s="19">
        <v>0.38424239061261301</v>
      </c>
      <c r="IT20" s="19">
        <v>41.179539852678602</v>
      </c>
      <c r="IU20" s="19">
        <v>63.4052318839286</v>
      </c>
      <c r="IV20" s="19">
        <v>77</v>
      </c>
      <c r="IW20" s="19">
        <f t="shared" si="57"/>
        <v>13.5947681160714</v>
      </c>
      <c r="IX20" s="19">
        <v>0.223522297814815</v>
      </c>
      <c r="IY20" s="19">
        <v>0.31295918370370401</v>
      </c>
      <c r="IZ20" s="19">
        <v>0.18805366592592601</v>
      </c>
      <c r="JA20" s="19">
        <v>0.28518896448148101</v>
      </c>
      <c r="JB20" s="19">
        <v>0.65339758125925895</v>
      </c>
      <c r="JC20" s="19">
        <v>0.443964474666667</v>
      </c>
      <c r="JD20" s="19">
        <v>0.249138321925926</v>
      </c>
      <c r="JE20" s="19">
        <v>0.62789115648148197</v>
      </c>
      <c r="JF20" s="19">
        <v>0.41898337118518503</v>
      </c>
      <c r="JG20" s="19">
        <v>0.21366213162962999</v>
      </c>
      <c r="JH20" s="19">
        <v>0.294006046851852</v>
      </c>
      <c r="JI20" s="19">
        <v>0.20662131522222199</v>
      </c>
      <c r="JJ20" s="19">
        <v>0.43124272797407398</v>
      </c>
      <c r="JK20" s="19">
        <v>0.38876114017777802</v>
      </c>
      <c r="JL20" s="19">
        <v>0.25403269694074099</v>
      </c>
      <c r="JM20" s="19">
        <v>0.21679635277777801</v>
      </c>
      <c r="JN20" s="19">
        <v>0.36171363963333297</v>
      </c>
      <c r="JO20" s="19">
        <v>0.34876159414444402</v>
      </c>
      <c r="JP20" s="19">
        <v>0.17529342543333301</v>
      </c>
      <c r="JQ20" s="19">
        <v>0.17246953860370401</v>
      </c>
      <c r="JR20" s="19">
        <v>0.19922722690370401</v>
      </c>
      <c r="JS20" s="19">
        <v>0.18822540330370399</v>
      </c>
      <c r="JT20" s="19">
        <v>0.50427550311111102</v>
      </c>
      <c r="JU20" s="19">
        <v>0.54971472340370398</v>
      </c>
      <c r="JV20" s="19">
        <v>0.49167046475925902</v>
      </c>
      <c r="JW20" s="19">
        <v>0.48678299959999999</v>
      </c>
      <c r="JX20" s="19">
        <v>9.3518057096296306E-2</v>
      </c>
      <c r="JY20" s="19">
        <v>0.20516061143703701</v>
      </c>
      <c r="JZ20" s="19">
        <v>1.52257047662963</v>
      </c>
      <c r="KA20" s="19">
        <v>1.2944941757963</v>
      </c>
      <c r="KB20" s="19">
        <v>0.55262537215555596</v>
      </c>
      <c r="KC20" s="19">
        <v>0.53268035796296298</v>
      </c>
      <c r="KD20" s="19">
        <v>0.62671450487036995</v>
      </c>
      <c r="KE20" s="19">
        <v>0.60227466661851803</v>
      </c>
      <c r="KF20" s="19">
        <v>0.55111892925185202</v>
      </c>
      <c r="KG20" s="19">
        <v>0.55497859022222196</v>
      </c>
      <c r="KH20" s="19">
        <v>0.46192676270740701</v>
      </c>
      <c r="KI20" s="19">
        <v>0.476798018281481</v>
      </c>
      <c r="KJ20" s="19">
        <v>-0.297392151259259</v>
      </c>
      <c r="KK20" s="19">
        <v>-0.29225064162962999</v>
      </c>
      <c r="KL20" s="19">
        <v>0.62671450487036995</v>
      </c>
      <c r="KM20" s="19">
        <v>0.60227466661851803</v>
      </c>
      <c r="KN20" s="19">
        <v>0.20649306564285699</v>
      </c>
      <c r="KO20" s="19">
        <v>0.228537414952381</v>
      </c>
      <c r="KP20" s="19">
        <v>0.17495844340476199</v>
      </c>
      <c r="KQ20" s="19">
        <v>0.22589316176190499</v>
      </c>
      <c r="KR20" s="19">
        <v>0.55413387816666704</v>
      </c>
      <c r="KS20" s="19">
        <v>0.42297493738095199</v>
      </c>
      <c r="KT20" s="19">
        <v>0.220433386857143</v>
      </c>
      <c r="KU20" s="19">
        <v>0.60710959030952405</v>
      </c>
      <c r="KV20" s="19">
        <v>0.44594671202380998</v>
      </c>
      <c r="KW20" s="19">
        <v>0.19429016928571399</v>
      </c>
      <c r="KX20" s="19">
        <v>0.21112815280952399</v>
      </c>
      <c r="KY20" s="19">
        <v>0.17935298097619101</v>
      </c>
      <c r="KZ20" s="19">
        <v>39.347619047618998</v>
      </c>
      <c r="LA20" s="19">
        <v>36.975000000000001</v>
      </c>
      <c r="LB20" s="19">
        <v>13.192380952381001</v>
      </c>
      <c r="LC20" s="19">
        <v>36.400952380952397</v>
      </c>
      <c r="LD20" s="19">
        <v>35.773095238095301</v>
      </c>
      <c r="LE20" s="19">
        <v>39.630000000000003</v>
      </c>
      <c r="LF20" s="19">
        <v>39.770000000000003</v>
      </c>
      <c r="LG20" s="19">
        <v>-8.2659328047618996E-2</v>
      </c>
      <c r="LH20" s="19">
        <v>-9.2914145476190493E-2</v>
      </c>
      <c r="LI20" s="19">
        <v>51.9166666666667</v>
      </c>
      <c r="LJ20" s="19">
        <v>1723.8056428571399</v>
      </c>
      <c r="LK20" s="19">
        <v>83</v>
      </c>
      <c r="LL20" s="19">
        <f t="shared" si="58"/>
        <v>31.0833333333333</v>
      </c>
      <c r="LM20" s="18">
        <v>36</v>
      </c>
      <c r="LN20" s="19">
        <v>0.46715586287142902</v>
      </c>
      <c r="LO20" s="19">
        <v>0.41682949506904798</v>
      </c>
      <c r="LP20" s="19">
        <v>0.338829140890476</v>
      </c>
      <c r="LQ20" s="19">
        <v>0.30248884999999998</v>
      </c>
      <c r="LR20" s="19">
        <v>0.484103562309524</v>
      </c>
      <c r="LS20" s="19">
        <v>0.41269962888809503</v>
      </c>
      <c r="LT20" s="19">
        <v>0.35787404954523799</v>
      </c>
      <c r="LU20" s="19">
        <v>0.29777436199761897</v>
      </c>
      <c r="LV20" s="19">
        <v>0.152806454047619</v>
      </c>
      <c r="LW20" s="19">
        <v>0.13190670604523799</v>
      </c>
      <c r="LX20" s="19">
        <v>0.54355264617857102</v>
      </c>
      <c r="LY20" s="19">
        <v>0.51650135291190502</v>
      </c>
      <c r="LZ20" s="19">
        <v>0.51473875354523801</v>
      </c>
      <c r="MA20" s="19">
        <v>0.45328844224285703</v>
      </c>
      <c r="MB20" s="19">
        <v>0.10193274982857101</v>
      </c>
      <c r="MC20" s="19">
        <v>0.12691638263095201</v>
      </c>
      <c r="MD20" s="19">
        <v>1.7659570492333301</v>
      </c>
      <c r="ME20" s="19">
        <v>1.4640470202238101</v>
      </c>
      <c r="MF20" s="19">
        <v>0.31604166459285699</v>
      </c>
      <c r="MG20" s="19">
        <v>0.31246045256190502</v>
      </c>
      <c r="MH20" s="19">
        <v>0.40629275908571399</v>
      </c>
      <c r="MI20" s="19">
        <v>0.386972676483333</v>
      </c>
      <c r="MJ20" s="19">
        <v>0.416108700573809</v>
      </c>
      <c r="MK20" s="19">
        <v>0.38291042827142902</v>
      </c>
      <c r="ML20" s="19">
        <v>0.32724505980714302</v>
      </c>
      <c r="MM20" s="19">
        <v>0.30773873852618999</v>
      </c>
      <c r="MN20" s="19">
        <v>-0.52647238192857104</v>
      </c>
      <c r="MO20" s="19">
        <v>-0.45695620102381002</v>
      </c>
      <c r="MP20" s="19">
        <v>0.40629275908571399</v>
      </c>
      <c r="MQ20" s="19">
        <v>0.386972676483333</v>
      </c>
      <c r="MR20" s="18">
        <v>54.5</v>
      </c>
      <c r="MS20" s="19">
        <v>0.15283145400000001</v>
      </c>
      <c r="MT20" s="19">
        <v>0.13341860799999999</v>
      </c>
      <c r="MU20" s="19">
        <v>0.123321789</v>
      </c>
      <c r="MV20" s="19">
        <v>0.152907132</v>
      </c>
      <c r="MW20" s="19">
        <v>0.51785420699999996</v>
      </c>
      <c r="MX20" s="19">
        <v>0.320200125</v>
      </c>
      <c r="MY20" s="19">
        <v>0.14940357900000001</v>
      </c>
      <c r="MZ20" s="19">
        <v>0.54597455100000003</v>
      </c>
      <c r="NA20" s="19">
        <v>0.36573836900000001</v>
      </c>
      <c r="NB20" s="19">
        <v>0.14683633800000001</v>
      </c>
      <c r="NC20" s="19">
        <v>0.12441753699999999</v>
      </c>
      <c r="ND20" s="19">
        <v>0.131972267</v>
      </c>
      <c r="NE20" s="19">
        <v>34.229999999999997</v>
      </c>
      <c r="NF20" s="19">
        <v>34.181707320000001</v>
      </c>
      <c r="NG20" s="19">
        <v>15.62536585</v>
      </c>
      <c r="NH20" s="19">
        <v>31.41365854</v>
      </c>
      <c r="NI20" s="19">
        <v>29.89658537</v>
      </c>
      <c r="NJ20" s="19">
        <v>35.779512199999999</v>
      </c>
      <c r="NK20" s="19">
        <v>35.870731710000001</v>
      </c>
      <c r="NL20" s="19">
        <v>-0.110301171</v>
      </c>
      <c r="NM20" s="19">
        <v>-0.13727964000000001</v>
      </c>
      <c r="NN20" s="19">
        <v>55.795609759999998</v>
      </c>
      <c r="NO20" s="19">
        <v>1811.85778</v>
      </c>
      <c r="NP20" s="19">
        <v>99.9</v>
      </c>
      <c r="NQ20" s="19">
        <f t="shared" si="59"/>
        <v>44.104390240000008</v>
      </c>
      <c r="NR20" s="18">
        <v>54.5</v>
      </c>
      <c r="NS20" s="19">
        <v>0.56963728899999999</v>
      </c>
      <c r="NT20" s="19">
        <v>0.54132762800000001</v>
      </c>
      <c r="NU20" s="19">
        <v>0.42001841200000001</v>
      </c>
      <c r="NV20" s="19">
        <v>0.352677026</v>
      </c>
      <c r="NW20" s="19">
        <v>0.62884799999999996</v>
      </c>
      <c r="NX20" s="19">
        <v>0.58809122000000003</v>
      </c>
      <c r="NY20" s="19">
        <v>0.492858668</v>
      </c>
      <c r="NZ20" s="19">
        <v>0.41115934700000001</v>
      </c>
      <c r="OA20" s="19">
        <v>0.19733323899999999</v>
      </c>
      <c r="OB20" s="19">
        <v>0.233841467</v>
      </c>
      <c r="OC20" s="19">
        <v>0.61030968100000005</v>
      </c>
      <c r="OD20" s="19">
        <v>0.61310916999999998</v>
      </c>
      <c r="OE20" s="19">
        <v>0.57558150699999999</v>
      </c>
      <c r="OF20" s="19">
        <v>0.54164019500000005</v>
      </c>
      <c r="OG20" s="19">
        <v>6.1533302999999998E-2</v>
      </c>
      <c r="OH20" s="19">
        <v>0.107041092</v>
      </c>
      <c r="OI20" s="19">
        <v>2.6743889940000001</v>
      </c>
      <c r="OJ20" s="19">
        <v>2.3959316589999999</v>
      </c>
      <c r="OK20" s="19">
        <v>0.31389510399999998</v>
      </c>
      <c r="OL20" s="19">
        <v>0.396738439</v>
      </c>
      <c r="OM20" s="19">
        <v>0.42660396699999997</v>
      </c>
      <c r="ON20" s="19">
        <v>0.50849402399999999</v>
      </c>
      <c r="OO20" s="19">
        <v>0.45396113100000002</v>
      </c>
      <c r="OP20" s="19">
        <v>0.53544301599999999</v>
      </c>
      <c r="OQ20" s="19">
        <v>0.34653535699999999</v>
      </c>
      <c r="OR20" s="19">
        <v>0.42981287400000001</v>
      </c>
      <c r="OS20" s="19">
        <v>-0.65980007399999996</v>
      </c>
      <c r="OT20" s="19">
        <v>-0.581178325</v>
      </c>
      <c r="OU20" s="19">
        <v>0.42660396699999997</v>
      </c>
      <c r="OV20" s="19">
        <v>0.50849402399999999</v>
      </c>
      <c r="OW20" s="19">
        <v>0.124117364142857</v>
      </c>
      <c r="OX20" s="19">
        <v>8.4741137738095204E-2</v>
      </c>
      <c r="OY20" s="19">
        <v>9.6530680809523803E-2</v>
      </c>
      <c r="OZ20" s="19">
        <v>0.10478578590476199</v>
      </c>
      <c r="PA20" s="19">
        <v>0.46200659490476198</v>
      </c>
      <c r="PB20" s="19">
        <v>0.261692132738095</v>
      </c>
      <c r="PC20" s="19">
        <v>0.111387059880952</v>
      </c>
      <c r="PD20" s="19">
        <v>0.55341614902380998</v>
      </c>
      <c r="PE20" s="19">
        <v>0.353028273785714</v>
      </c>
      <c r="PF20" s="19">
        <v>0.116635146880952</v>
      </c>
      <c r="PG20" s="19">
        <v>7.7457875499999995E-2</v>
      </c>
      <c r="PH20" s="19">
        <v>0.106611887928571</v>
      </c>
      <c r="PI20" s="19">
        <v>34.190952380952403</v>
      </c>
      <c r="PJ20" s="19">
        <v>30.5</v>
      </c>
      <c r="PK20" s="19">
        <v>19.033809523809499</v>
      </c>
      <c r="PL20" s="19">
        <v>27.3357142857143</v>
      </c>
      <c r="PM20" s="19">
        <v>25.6752380952381</v>
      </c>
      <c r="PN20" s="19">
        <v>33.345238095238102</v>
      </c>
      <c r="PO20" s="19">
        <v>33.584761904761898</v>
      </c>
      <c r="PP20" s="19">
        <v>-0.15049369761904799</v>
      </c>
      <c r="PQ20" s="19">
        <v>-0.17962019761904799</v>
      </c>
      <c r="PR20" s="19">
        <v>56.939285714285703</v>
      </c>
      <c r="PS20" s="19">
        <v>54.700238095238099</v>
      </c>
      <c r="PT20" s="19">
        <v>1837.8288333333301</v>
      </c>
      <c r="PU20" s="19">
        <v>1786.9868571428599</v>
      </c>
      <c r="PV20" s="19">
        <v>120.7</v>
      </c>
      <c r="PW20" s="19">
        <f t="shared" si="60"/>
        <v>63.7607142857143</v>
      </c>
      <c r="PX20" s="19">
        <f t="shared" si="61"/>
        <v>65.999761904761897</v>
      </c>
      <c r="PY20" s="19">
        <f t="shared" si="62"/>
        <v>64.880238095238099</v>
      </c>
      <c r="PZ20" s="18">
        <v>54.5</v>
      </c>
      <c r="QA20" s="19">
        <v>0.66425012263333305</v>
      </c>
      <c r="QB20" s="19">
        <v>0.627295401764286</v>
      </c>
      <c r="QC20" s="19">
        <v>0.51990910064047602</v>
      </c>
      <c r="QD20" s="19">
        <v>0.42554030731428599</v>
      </c>
      <c r="QE20" s="19">
        <v>0.75404718048333297</v>
      </c>
      <c r="QF20" s="19">
        <v>0.68709965458809497</v>
      </c>
      <c r="QG20" s="19">
        <f t="shared" si="63"/>
        <v>0.72057341753571391</v>
      </c>
      <c r="QH20" s="19">
        <v>0.63986382236666695</v>
      </c>
      <c r="QI20" s="19">
        <v>0.50811111264523801</v>
      </c>
      <c r="QJ20" s="19">
        <v>0.220777285609524</v>
      </c>
      <c r="QK20" s="19">
        <v>0.27572573731904798</v>
      </c>
      <c r="QL20" s="19">
        <v>0.67654451494285694</v>
      </c>
      <c r="QM20" s="19">
        <v>0.65206319429285697</v>
      </c>
      <c r="QN20" s="19">
        <v>0.65139286964285703</v>
      </c>
      <c r="QO20" s="19">
        <v>0.57351958428095196</v>
      </c>
      <c r="QP20" s="19">
        <v>2.22856459642857E-2</v>
      </c>
      <c r="QQ20" s="19">
        <v>4.1347338607142799E-2</v>
      </c>
      <c r="QR20" s="19">
        <v>3.97827633313333</v>
      </c>
      <c r="QS20" s="19">
        <v>3.41916769355714</v>
      </c>
      <c r="QT20" s="19">
        <v>0.29299541722619099</v>
      </c>
      <c r="QU20" s="19">
        <v>0.40043853681666702</v>
      </c>
      <c r="QV20" s="19">
        <v>0.42056184311428602</v>
      </c>
      <c r="QW20" s="19">
        <v>0.52749338406428603</v>
      </c>
      <c r="QX20" s="19">
        <v>0.45279817477381001</v>
      </c>
      <c r="QY20" s="19">
        <v>0.55695267413333305</v>
      </c>
      <c r="QZ20" s="19">
        <v>0.33231932361428601</v>
      </c>
      <c r="RA20" s="19">
        <v>0.438055494942857</v>
      </c>
      <c r="RB20" s="19">
        <v>-0.77995709869047603</v>
      </c>
      <c r="RC20" s="19">
        <v>-0.67252795776190499</v>
      </c>
      <c r="RD20" s="19">
        <v>0.42056184311428602</v>
      </c>
      <c r="RE20" s="19">
        <v>0.52749338406428603</v>
      </c>
      <c r="RF20" s="19">
        <v>9.3976403804347797E-2</v>
      </c>
      <c r="RG20" s="19">
        <v>6.5274483913043496E-2</v>
      </c>
      <c r="RH20" s="19">
        <v>7.5591496478260897E-2</v>
      </c>
      <c r="RI20" s="19">
        <v>7.6638058673913004E-2</v>
      </c>
      <c r="RJ20" s="19">
        <v>0.47299211899999999</v>
      </c>
      <c r="RK20" s="19">
        <v>0.25790655284782599</v>
      </c>
      <c r="RL20" s="19">
        <v>8.0819431173913006E-2</v>
      </c>
      <c r="RM20" s="19">
        <v>0.481254489391304</v>
      </c>
      <c r="RN20" s="19">
        <v>0.28782786526087001</v>
      </c>
      <c r="RO20" s="19">
        <v>8.6291038195652203E-2</v>
      </c>
      <c r="RP20" s="19">
        <v>5.5250121630434801E-2</v>
      </c>
      <c r="RQ20" s="19">
        <v>7.91439535869565E-2</v>
      </c>
      <c r="RR20" s="19">
        <v>41.475652173913097</v>
      </c>
      <c r="RS20" s="19">
        <v>36.545434782608702</v>
      </c>
      <c r="RT20" s="19">
        <v>19.790217391304399</v>
      </c>
      <c r="RU20" s="19">
        <v>30.435434782608699</v>
      </c>
      <c r="RV20" s="19">
        <v>30.295000000000002</v>
      </c>
      <c r="RW20" s="19">
        <v>38.497391304347801</v>
      </c>
      <c r="RX20" s="19">
        <v>38.575652173912999</v>
      </c>
      <c r="RY20" s="19">
        <v>-0.20345344565217399</v>
      </c>
      <c r="RZ20" s="19">
        <v>-0.19021082826086999</v>
      </c>
      <c r="SA20" s="19">
        <v>64.400434782608698</v>
      </c>
      <c r="SB20" s="19">
        <v>60.884347826087001</v>
      </c>
      <c r="SC20" s="19">
        <v>2007.1919565217399</v>
      </c>
      <c r="SD20" s="19">
        <v>1927.37008695652</v>
      </c>
      <c r="SE20" s="19">
        <v>142</v>
      </c>
      <c r="SF20" s="19">
        <f t="shared" si="64"/>
        <v>77.599565217391302</v>
      </c>
      <c r="SG20" s="19">
        <f t="shared" si="65"/>
        <v>81.115652173912991</v>
      </c>
      <c r="SH20" s="18">
        <v>92.5</v>
      </c>
      <c r="SI20" s="19">
        <v>0.711675306369566</v>
      </c>
      <c r="SJ20" s="19">
        <v>0.71803359917391296</v>
      </c>
      <c r="SK20" s="19">
        <v>0.56122919215217404</v>
      </c>
      <c r="SL20" s="19">
        <v>0.54018071923913002</v>
      </c>
      <c r="SM20" s="19">
        <v>0.79337624917391303</v>
      </c>
      <c r="SN20" s="19">
        <v>0.75459983310869605</v>
      </c>
      <c r="SO20" s="19">
        <v>0.67748589236956502</v>
      </c>
      <c r="SP20" s="19">
        <v>0.59441592219565198</v>
      </c>
      <c r="SQ20" s="19">
        <v>0.25096440434782602</v>
      </c>
      <c r="SR20" s="19">
        <v>0.29146567376087001</v>
      </c>
      <c r="SS20" s="19">
        <v>0.71691708023913003</v>
      </c>
      <c r="ST20" s="19">
        <v>0.72163339476086996</v>
      </c>
      <c r="SU20" s="19">
        <v>0.69521146102173903</v>
      </c>
      <c r="SV20" s="19">
        <v>0.66508930947826095</v>
      </c>
      <c r="SW20" s="19">
        <v>1.11156931304348E-2</v>
      </c>
      <c r="SX20" s="19">
        <v>7.4401423478260903E-3</v>
      </c>
      <c r="SY20" s="19">
        <v>4.9646552990869601</v>
      </c>
      <c r="SZ20" s="19">
        <v>5.1838698119130404</v>
      </c>
      <c r="TA20" s="19">
        <v>0.31639975382608698</v>
      </c>
      <c r="TB20" s="19">
        <v>0.38476111408695701</v>
      </c>
      <c r="TC20" s="19">
        <v>0.453245035717391</v>
      </c>
      <c r="TD20" s="19">
        <v>0.52042453423913104</v>
      </c>
      <c r="TE20" s="19">
        <v>0.48207446186956499</v>
      </c>
      <c r="TF20" s="19">
        <v>0.53520908234782605</v>
      </c>
      <c r="TG20" s="19">
        <v>0.35242965480434801</v>
      </c>
      <c r="TH20" s="19">
        <v>0.40385458980434802</v>
      </c>
      <c r="TI20" s="19">
        <v>-0.80737818556521701</v>
      </c>
      <c r="TJ20" s="19">
        <v>-0.74496200982608696</v>
      </c>
      <c r="TK20" s="19">
        <v>0.453245035717391</v>
      </c>
      <c r="TL20" s="19">
        <v>0.52042453423913104</v>
      </c>
      <c r="TM20" s="19">
        <v>7.0792659256410304E-2</v>
      </c>
      <c r="TN20" s="19">
        <v>5.0682888512820497E-2</v>
      </c>
      <c r="TO20" s="19">
        <v>6.1946624820512802E-2</v>
      </c>
      <c r="TP20" s="19">
        <v>6.5084396358974297E-2</v>
      </c>
      <c r="TQ20" s="19">
        <v>0.33603461007692298</v>
      </c>
      <c r="TR20" s="19">
        <v>0.16365639951282099</v>
      </c>
      <c r="TS20" s="19">
        <v>6.4879493666666704E-2</v>
      </c>
      <c r="TT20" s="19">
        <v>0.38242909682051301</v>
      </c>
      <c r="TU20" s="19">
        <v>0.20686353399999999</v>
      </c>
      <c r="TV20" s="19">
        <v>5.4656420794871798E-2</v>
      </c>
      <c r="TW20" s="19">
        <v>4.3719374641025599E-2</v>
      </c>
      <c r="TX20" s="19">
        <v>5.4498649153846203E-2</v>
      </c>
      <c r="TY20" s="19">
        <v>38.82</v>
      </c>
      <c r="TZ20" s="19">
        <v>37.353589743589701</v>
      </c>
      <c r="UA20" s="19">
        <v>25.2530769230769</v>
      </c>
      <c r="UB20" s="19">
        <v>33.155641025641003</v>
      </c>
      <c r="UC20" s="19">
        <v>32.039487179487203</v>
      </c>
      <c r="UD20" s="19">
        <v>39.088974358974397</v>
      </c>
      <c r="UE20" s="19">
        <v>39.1702564102564</v>
      </c>
      <c r="UF20" s="19">
        <v>-0.15106776923076901</v>
      </c>
      <c r="UG20" s="19">
        <v>-0.164560464102564</v>
      </c>
      <c r="UH20" s="24">
        <v>74.123333333333335</v>
      </c>
      <c r="UI20" s="24">
        <v>72.089999999999989</v>
      </c>
      <c r="UJ20" s="24">
        <v>2227.9018205128209</v>
      </c>
      <c r="UK20" s="24">
        <v>2181.7171282051281</v>
      </c>
      <c r="UL20" s="19">
        <v>158</v>
      </c>
      <c r="UM20" s="19">
        <f t="shared" si="66"/>
        <v>83.876666666666665</v>
      </c>
      <c r="UN20" s="19">
        <f t="shared" si="67"/>
        <v>85.910000000000011</v>
      </c>
      <c r="UO20" s="19">
        <f t="shared" si="68"/>
        <v>84.893333333333345</v>
      </c>
      <c r="UP20" s="18">
        <v>91</v>
      </c>
      <c r="UQ20" s="19">
        <v>0.70962581976153905</v>
      </c>
      <c r="UR20" s="19">
        <v>0.67221791211025606</v>
      </c>
      <c r="US20" s="19">
        <v>0.52245478545897395</v>
      </c>
      <c r="UT20" s="19">
        <v>0.42611147563846202</v>
      </c>
      <c r="UU20" s="19">
        <v>0.79485420964102604</v>
      </c>
      <c r="UV20" s="19">
        <v>0.73548267345384599</v>
      </c>
      <c r="UW20" s="19">
        <f t="shared" si="69"/>
        <v>0.76516844154743602</v>
      </c>
      <c r="UX20" s="19">
        <v>0.651195758566667</v>
      </c>
      <c r="UY20" s="19">
        <v>0.52191056657692303</v>
      </c>
      <c r="UZ20" s="19">
        <v>0.29779674382051302</v>
      </c>
      <c r="VA20" s="19">
        <v>0.34328403919230799</v>
      </c>
      <c r="VB20" s="19">
        <v>0.75049889697948702</v>
      </c>
      <c r="VC20" s="19">
        <v>0.68623469698461503</v>
      </c>
      <c r="VD20" s="19">
        <v>0.74971845139743598</v>
      </c>
      <c r="VE20" s="19">
        <v>0.64877228928974395</v>
      </c>
      <c r="VF20" s="19">
        <v>8.7638575912820496E-2</v>
      </c>
      <c r="VG20" s="19">
        <v>2.4846731735897399E-2</v>
      </c>
      <c r="VH20" s="19">
        <v>4.9158134892487197</v>
      </c>
      <c r="VI20" s="19">
        <v>4.1851389867153799</v>
      </c>
      <c r="VJ20" s="19">
        <v>0.37475950064358998</v>
      </c>
      <c r="VK20" s="19">
        <v>0.465412729464103</v>
      </c>
      <c r="VL20" s="19">
        <v>0.51783189179743605</v>
      </c>
      <c r="VM20" s="19">
        <v>0.59517404322051304</v>
      </c>
      <c r="VN20" s="19">
        <v>0.55235331106153895</v>
      </c>
      <c r="VO20" s="19">
        <v>0.62621276475640997</v>
      </c>
      <c r="VP20" s="19">
        <v>0.419510700148718</v>
      </c>
      <c r="VQ20" s="19">
        <v>0.50700039005128195</v>
      </c>
      <c r="VR20" s="19">
        <v>-0.78842153912820501</v>
      </c>
      <c r="VS20" s="19">
        <v>-0.68277397656410299</v>
      </c>
      <c r="VT20" s="19">
        <v>0.51783189179743605</v>
      </c>
      <c r="VU20" s="19">
        <v>0.59517404322051304</v>
      </c>
      <c r="VV20" s="19">
        <v>0.77049999999999996</v>
      </c>
      <c r="VW20" s="19">
        <v>0.71299999999999997</v>
      </c>
      <c r="VX20" s="19">
        <v>0.75255000000000005</v>
      </c>
      <c r="VY20" s="19">
        <v>9.6674999999999997E-2</v>
      </c>
      <c r="VZ20" s="19">
        <f t="shared" si="70"/>
        <v>0.92537313432835822</v>
      </c>
      <c r="WA20" s="19">
        <v>7.3967889979166701E-2</v>
      </c>
      <c r="WB20" s="19">
        <v>5.85333673958333E-2</v>
      </c>
      <c r="WC20" s="19">
        <v>6.7724326145833305E-2</v>
      </c>
      <c r="WD20" s="19">
        <v>6.5986097291666601E-2</v>
      </c>
      <c r="WE20" s="19">
        <v>0.29961709491666699</v>
      </c>
      <c r="WF20" s="19">
        <v>0.17597689431249999</v>
      </c>
      <c r="WG20" s="19">
        <v>6.9142572291666704E-2</v>
      </c>
      <c r="WH20" s="19">
        <v>0.32922520995833299</v>
      </c>
      <c r="WI20" s="19">
        <v>0.17625343997916701</v>
      </c>
      <c r="WJ20" s="19">
        <v>5.32363071041667E-2</v>
      </c>
      <c r="WK20" s="19">
        <v>5.0999999999999997E-2</v>
      </c>
      <c r="WL20" s="19">
        <v>6.3907933375000003E-2</v>
      </c>
      <c r="WM20" s="19">
        <v>41.19</v>
      </c>
      <c r="WN20" s="19">
        <v>37.552916666666597</v>
      </c>
      <c r="WO20" s="19">
        <v>23.329166666666701</v>
      </c>
      <c r="WP20" s="19">
        <v>41.0677083333333</v>
      </c>
      <c r="WQ20" s="19">
        <v>39.553750000000001</v>
      </c>
      <c r="WR20" s="19">
        <v>41.35125</v>
      </c>
      <c r="WS20" s="19">
        <v>41.59</v>
      </c>
      <c r="WT20" s="19">
        <v>-5.9612431458333304E-3</v>
      </c>
      <c r="WU20" s="19">
        <v>-4.7160835145833302E-2</v>
      </c>
      <c r="WV20" s="19">
        <v>76.857291666666697</v>
      </c>
      <c r="WW20" s="19">
        <v>75.8183333333333</v>
      </c>
      <c r="WX20" s="19">
        <v>2289.8615416666698</v>
      </c>
      <c r="WY20" s="19">
        <v>2266.4017916666699</v>
      </c>
      <c r="WZ20" s="19">
        <v>164.3</v>
      </c>
      <c r="XA20" s="19">
        <f t="shared" si="71"/>
        <v>87.442708333333314</v>
      </c>
      <c r="XB20" s="19">
        <f t="shared" si="72"/>
        <v>88.481666666666712</v>
      </c>
      <c r="XC20" s="18">
        <v>100.5</v>
      </c>
      <c r="XD20" s="19">
        <v>0.65131486600624999</v>
      </c>
      <c r="XE20" s="19">
        <v>0.63439778486874998</v>
      </c>
      <c r="XF20" s="19">
        <v>0.43568021264583301</v>
      </c>
      <c r="XG20" s="19">
        <v>0.45258736445833297</v>
      </c>
      <c r="XH20" s="19">
        <v>0.73051957315416605</v>
      </c>
      <c r="XI20" s="19">
        <v>0.66880817968958295</v>
      </c>
      <c r="XJ20" s="19">
        <v>0.55046089102083295</v>
      </c>
      <c r="XK20" s="19">
        <v>0.49905971771041702</v>
      </c>
      <c r="XL20" s="19">
        <v>0.30192121444166697</v>
      </c>
      <c r="XM20" s="19">
        <v>0.25533794228125001</v>
      </c>
      <c r="XN20" s="19">
        <v>0.67366516607083304</v>
      </c>
      <c r="XO20" s="19">
        <v>0.62673475369791698</v>
      </c>
      <c r="XP20" s="19">
        <v>0.72028095596249997</v>
      </c>
      <c r="XQ20" s="19">
        <v>0.59929867221041699</v>
      </c>
      <c r="XR20" s="19">
        <v>3.9905520224999998E-2</v>
      </c>
      <c r="XS20" s="19">
        <v>-1.3135598802083299E-2</v>
      </c>
      <c r="XT20" s="19">
        <v>3.7896850059562501</v>
      </c>
      <c r="XU20" s="19">
        <v>3.5693390269604199</v>
      </c>
      <c r="XV20" s="19">
        <v>0.41379415687916699</v>
      </c>
      <c r="XW20" s="19">
        <v>0.376799249625</v>
      </c>
      <c r="XX20" s="19">
        <v>0.548851553139583</v>
      </c>
      <c r="XY20" s="19">
        <v>0.49499482694375002</v>
      </c>
      <c r="XZ20" s="19">
        <v>0.58702593299791705</v>
      </c>
      <c r="YA20" s="19">
        <v>0.51084863292291705</v>
      </c>
      <c r="YB20" s="19">
        <v>0.4633806344625</v>
      </c>
      <c r="YC20" s="19">
        <v>0.39689097474791701</v>
      </c>
      <c r="YD20" s="19">
        <v>-0.70857755106249998</v>
      </c>
      <c r="YE20" s="19">
        <v>-0.66432419587500002</v>
      </c>
      <c r="YF20" s="19">
        <v>0.548851553139583</v>
      </c>
      <c r="YG20" s="19">
        <v>0.49499482694375002</v>
      </c>
      <c r="YH20" s="19">
        <v>7.3805623818181801E-2</v>
      </c>
      <c r="YI20" s="19">
        <v>5.1926926931818197E-2</v>
      </c>
      <c r="YJ20" s="19">
        <v>5.91295841363636E-2</v>
      </c>
      <c r="YK20" s="19">
        <v>6.3233715136363597E-2</v>
      </c>
      <c r="YL20" s="19">
        <v>0.38251813909090898</v>
      </c>
      <c r="YM20" s="19">
        <v>0.32714285700000001</v>
      </c>
      <c r="YN20" s="19">
        <v>6.5047870477272701E-2</v>
      </c>
      <c r="YO20" s="19">
        <v>0.38511941075</v>
      </c>
      <c r="YP20" s="19">
        <v>0.20338304927272699</v>
      </c>
      <c r="YQ20" s="19">
        <v>5.7535159454545397E-2</v>
      </c>
      <c r="YR20" s="19">
        <v>4.6504372409090902E-2</v>
      </c>
      <c r="YS20" s="19">
        <v>6.3211363636363593E-2</v>
      </c>
      <c r="YT20" s="19">
        <v>41.587045454545397</v>
      </c>
      <c r="YU20" s="19">
        <v>39.180909090909097</v>
      </c>
      <c r="YV20" s="19">
        <v>16.065227272727299</v>
      </c>
      <c r="YW20" s="19">
        <v>33.586590909090901</v>
      </c>
      <c r="YX20" s="19">
        <v>28.847727272727301</v>
      </c>
      <c r="YY20" s="19">
        <v>42.203181818181797</v>
      </c>
      <c r="YZ20" s="19">
        <v>42.256363636363602</v>
      </c>
      <c r="ZA20" s="19">
        <v>-0.2172618975</v>
      </c>
      <c r="ZB20" s="19">
        <v>-0.30388035000000002</v>
      </c>
      <c r="ZC20" s="19">
        <v>81.519772727272695</v>
      </c>
      <c r="ZD20" s="19">
        <v>81.424545454545495</v>
      </c>
      <c r="ZE20" s="19">
        <v>2395.9155227272699</v>
      </c>
      <c r="ZF20" s="19">
        <v>2393.4617499999999</v>
      </c>
      <c r="ZG20" s="19">
        <v>172</v>
      </c>
      <c r="ZH20" s="19">
        <f t="shared" si="73"/>
        <v>90.480227272727305</v>
      </c>
      <c r="ZI20" s="19">
        <f t="shared" si="74"/>
        <v>90.575454545454505</v>
      </c>
      <c r="ZJ20" s="18">
        <v>96.5</v>
      </c>
      <c r="ZK20" s="19">
        <v>0.70895289926818195</v>
      </c>
      <c r="ZL20" s="19">
        <v>0.71429770890681799</v>
      </c>
      <c r="ZM20" s="19">
        <v>0.514151628177273</v>
      </c>
      <c r="ZN20" s="19">
        <v>0.67618496000681805</v>
      </c>
      <c r="ZO20" s="19">
        <v>0.782494063063636</v>
      </c>
      <c r="ZP20" s="19">
        <v>0.75956469747499999</v>
      </c>
      <c r="ZQ20" s="19">
        <v>0.62617887479090895</v>
      </c>
      <c r="ZR20" s="19">
        <v>0.72630074040681802</v>
      </c>
      <c r="ZS20" s="19">
        <v>0.30804650402045503</v>
      </c>
      <c r="ZT20" s="19">
        <v>7.5564286006818193E-2</v>
      </c>
      <c r="ZU20" s="19">
        <v>0.716107880365909</v>
      </c>
      <c r="ZV20" s="19">
        <v>0.73069294098181803</v>
      </c>
      <c r="ZW20" s="19">
        <v>0.73826579791590896</v>
      </c>
      <c r="ZX20" s="19">
        <v>0.67463600713863603</v>
      </c>
      <c r="ZY20" s="19">
        <v>1.4289135777272701E-2</v>
      </c>
      <c r="ZZ20" s="19">
        <v>3.3995267370454503E-2</v>
      </c>
      <c r="AAA20" s="19">
        <v>4.9724024238454598</v>
      </c>
      <c r="AAB20" s="19">
        <v>5.0753703363840899</v>
      </c>
      <c r="AAC20" s="19">
        <v>0.39411419432954498</v>
      </c>
      <c r="AAD20" s="19">
        <v>9.8015763981818202E-2</v>
      </c>
      <c r="AAE20" s="19">
        <v>0.53623198662727301</v>
      </c>
      <c r="AAF20" s="19">
        <v>0.15708166135454499</v>
      </c>
      <c r="AAG20" s="19">
        <v>0.56719413303181798</v>
      </c>
      <c r="AAH20" s="19">
        <v>0.162034411363636</v>
      </c>
      <c r="AAI20" s="19">
        <v>0.43450555143636399</v>
      </c>
      <c r="AAJ20" s="19">
        <v>0.103469260536364</v>
      </c>
      <c r="AAK20" s="19">
        <v>-0.76867724465909104</v>
      </c>
      <c r="AAL20" s="19">
        <v>-0.84127140234090902</v>
      </c>
      <c r="AAM20" s="19">
        <v>0.53623198662727301</v>
      </c>
      <c r="AAN20" s="19">
        <v>0.15708166135454499</v>
      </c>
      <c r="AAO20" s="19">
        <v>7.5802469111111104E-2</v>
      </c>
      <c r="AAP20" s="19">
        <v>5.6434212022222201E-2</v>
      </c>
      <c r="AAQ20" s="19">
        <v>0.106969898111111</v>
      </c>
      <c r="AAR20" s="19">
        <v>7.4070385088888899E-2</v>
      </c>
      <c r="AAS20" s="19">
        <v>0.49124573040000002</v>
      </c>
      <c r="AAT20" s="19">
        <v>0.58651568308888902</v>
      </c>
      <c r="AAU20" s="19">
        <v>7.0893115199999995E-2</v>
      </c>
      <c r="AAV20" s="19">
        <v>0.46196743106666699</v>
      </c>
      <c r="AAW20" s="19">
        <v>0.26327109264444398</v>
      </c>
      <c r="AAX20" s="19">
        <v>5.62555555555556E-2</v>
      </c>
      <c r="AAY20" s="19">
        <v>4.0541082222222198E-2</v>
      </c>
      <c r="AAZ20" s="19">
        <v>0.113207672</v>
      </c>
      <c r="ABA20" s="19">
        <v>39.945333333333402</v>
      </c>
      <c r="ABB20" s="19">
        <v>35.895111111111099</v>
      </c>
      <c r="ABC20" s="19">
        <v>40.453777777777802</v>
      </c>
      <c r="ABD20" s="19">
        <v>36.438222222222201</v>
      </c>
      <c r="ABE20" s="19">
        <v>33.686444444444398</v>
      </c>
      <c r="ABF20" s="19">
        <v>39.409999999999997</v>
      </c>
      <c r="ABG20" s="19">
        <v>39.379111111111101</v>
      </c>
      <c r="ABH20" s="19">
        <v>-7.5676268688888798E-2</v>
      </c>
      <c r="ABI20" s="19">
        <v>-0.132074166444444</v>
      </c>
      <c r="ABJ20" s="19">
        <v>87.405555555555594</v>
      </c>
      <c r="ABK20" s="19">
        <v>86.911111111111097</v>
      </c>
      <c r="ABL20" s="19">
        <v>2529.4353333333302</v>
      </c>
      <c r="ABM20" s="19">
        <v>2517.9559777777799</v>
      </c>
      <c r="ABN20" s="19">
        <v>178</v>
      </c>
      <c r="ABO20" s="19">
        <f t="shared" si="75"/>
        <v>90.594444444444406</v>
      </c>
      <c r="ABP20" s="19">
        <f t="shared" si="76"/>
        <v>91.088888888888903</v>
      </c>
      <c r="ABQ20" s="18">
        <v>101.5</v>
      </c>
      <c r="ABR20" s="19">
        <v>0.73311724733111105</v>
      </c>
      <c r="ABS20" s="19">
        <v>0.73611152306888905</v>
      </c>
      <c r="ABT20" s="19">
        <v>0.57522828877777799</v>
      </c>
      <c r="ABU20" s="19">
        <v>0.77551874519777797</v>
      </c>
      <c r="ABV20" s="19">
        <v>0.83776436519999997</v>
      </c>
      <c r="ABW20" s="19">
        <v>0.79225736942888902</v>
      </c>
      <c r="ABX20" s="19">
        <v>0.73264312392888897</v>
      </c>
      <c r="ABY20" s="19">
        <v>0.82421108590666703</v>
      </c>
      <c r="ABZ20" s="19">
        <v>0.27340254469111103</v>
      </c>
      <c r="ACA20" s="19">
        <v>-9.0068706588888894E-2</v>
      </c>
      <c r="ACB20" s="19">
        <v>0.60553614371333297</v>
      </c>
      <c r="ACC20" s="19">
        <v>0.64021884478666702</v>
      </c>
      <c r="ACD20" s="19">
        <v>0.78215982240000004</v>
      </c>
      <c r="ACE20" s="19">
        <v>0.731036002455556</v>
      </c>
      <c r="ACF20" s="19">
        <v>-0.22962870666666699</v>
      </c>
      <c r="ACG20" s="19">
        <v>-0.182040890244444</v>
      </c>
      <c r="ACH20" s="19">
        <v>5.5364517531733304</v>
      </c>
      <c r="ACI20" s="19">
        <v>5.6683577198577799</v>
      </c>
      <c r="ACJ20" s="19">
        <v>0.32622925586888901</v>
      </c>
      <c r="ACK20" s="19">
        <v>-0.11544324648</v>
      </c>
      <c r="ACL20" s="19">
        <v>0.47031356404444402</v>
      </c>
      <c r="ACM20" s="19">
        <v>-0.23523446780666701</v>
      </c>
      <c r="ACN20" s="19">
        <v>0.50681265628888905</v>
      </c>
      <c r="ACO20" s="19">
        <v>-0.24603547875555601</v>
      </c>
      <c r="ACP20" s="19">
        <v>0.37275187247111102</v>
      </c>
      <c r="ACQ20" s="19">
        <v>-0.12480704356</v>
      </c>
      <c r="ACR20" s="19">
        <v>-0.84529477993333302</v>
      </c>
      <c r="ACS20" s="19">
        <v>-0.90355472593333297</v>
      </c>
      <c r="ACT20" s="19">
        <v>0.47031356404444402</v>
      </c>
      <c r="ACU20" s="19">
        <v>-0.23523446780666701</v>
      </c>
      <c r="ACV20" s="17">
        <v>5.39</v>
      </c>
      <c r="ACW20" s="18">
        <v>0.96</v>
      </c>
      <c r="ACX20" s="17">
        <v>78.3</v>
      </c>
      <c r="ACY20" s="17">
        <v>25.5</v>
      </c>
      <c r="ACZ20" s="17">
        <v>5.2</v>
      </c>
      <c r="ADA20" s="17">
        <v>13.7</v>
      </c>
    </row>
    <row r="21" spans="1:781" x14ac:dyDescent="0.25">
      <c r="A21" s="19">
        <v>20</v>
      </c>
      <c r="B21" s="19">
        <v>5</v>
      </c>
      <c r="C21" s="19" t="s">
        <v>10</v>
      </c>
      <c r="D21" s="19">
        <v>70</v>
      </c>
      <c r="E21" s="19">
        <v>4</v>
      </c>
      <c r="F21" s="19">
        <v>1</v>
      </c>
      <c r="G21" s="23">
        <v>-9999</v>
      </c>
      <c r="H21" s="23">
        <v>-9999</v>
      </c>
      <c r="I21" s="23">
        <v>-9999</v>
      </c>
      <c r="J21" s="23">
        <v>-9999</v>
      </c>
      <c r="K21" s="23">
        <v>-9999</v>
      </c>
      <c r="L21" s="19">
        <v>175</v>
      </c>
      <c r="M21" s="19">
        <f t="shared" si="16"/>
        <v>156.24999999999997</v>
      </c>
      <c r="N21" s="19">
        <v>53.12</v>
      </c>
      <c r="O21" s="19">
        <v>19.439999999999998</v>
      </c>
      <c r="P21" s="19">
        <v>27.439999999999998</v>
      </c>
      <c r="Q21" s="19">
        <v>59.12</v>
      </c>
      <c r="R21" s="19">
        <v>15.439999999999998</v>
      </c>
      <c r="S21" s="19">
        <v>25.439999999999998</v>
      </c>
      <c r="T21" s="19">
        <f t="shared" si="17"/>
        <v>0.92711370262390669</v>
      </c>
      <c r="U21" s="19">
        <v>63.12</v>
      </c>
      <c r="V21" s="19">
        <v>11.439999999999998</v>
      </c>
      <c r="W21" s="19">
        <v>25.439999999999998</v>
      </c>
      <c r="X21" s="19">
        <v>67.12</v>
      </c>
      <c r="Y21" s="19">
        <v>13.439999999999998</v>
      </c>
      <c r="Z21" s="19">
        <v>19.439999999999998</v>
      </c>
      <c r="AA21" s="19" t="s">
        <v>59</v>
      </c>
      <c r="AB21" s="19">
        <v>8.6</v>
      </c>
      <c r="AC21" s="19">
        <v>7.2</v>
      </c>
      <c r="AD21" s="19">
        <v>1.5</v>
      </c>
      <c r="AE21" s="19" t="s">
        <v>40</v>
      </c>
      <c r="AF21" s="19">
        <v>2</v>
      </c>
      <c r="AG21" s="19">
        <v>1</v>
      </c>
      <c r="AH21" s="19">
        <v>2</v>
      </c>
      <c r="AI21" s="19">
        <v>4</v>
      </c>
      <c r="AJ21" s="19">
        <v>426</v>
      </c>
      <c r="AK21" s="19">
        <v>112</v>
      </c>
      <c r="AL21" s="19">
        <v>0.86</v>
      </c>
      <c r="AM21" s="19">
        <v>12.1</v>
      </c>
      <c r="AN21" s="19">
        <v>6.2</v>
      </c>
      <c r="AO21" s="19">
        <v>1.23</v>
      </c>
      <c r="AP21" s="19">
        <v>5678</v>
      </c>
      <c r="AQ21" s="19">
        <v>210</v>
      </c>
      <c r="AR21" s="19">
        <v>503</v>
      </c>
      <c r="AS21" s="19">
        <v>33.4</v>
      </c>
      <c r="AT21" s="19">
        <v>0</v>
      </c>
      <c r="AU21" s="19">
        <v>3</v>
      </c>
      <c r="AV21" s="19">
        <v>85</v>
      </c>
      <c r="AW21" s="19">
        <v>5</v>
      </c>
      <c r="AX21" s="19">
        <v>7</v>
      </c>
      <c r="AY21" s="19">
        <v>88</v>
      </c>
      <c r="AZ21" s="19">
        <v>1.9628461268839819</v>
      </c>
      <c r="BA21" s="19">
        <v>0.36126442548921217</v>
      </c>
      <c r="BB21" s="19">
        <v>0.5598144038733105</v>
      </c>
      <c r="BC21" s="19">
        <v>1.0096930533117934</v>
      </c>
      <c r="BD21" s="19">
        <v>2.3459383753501402</v>
      </c>
      <c r="BE21" s="19">
        <v>3.7027770828121094</v>
      </c>
      <c r="BF21" s="19">
        <v>4.3622474620564882</v>
      </c>
      <c r="BG21" s="17">
        <f t="shared" si="18"/>
        <v>9.2964422094927759</v>
      </c>
      <c r="BH21" s="17">
        <f t="shared" si="19"/>
        <v>11.535699824986018</v>
      </c>
      <c r="BI21" s="17">
        <f t="shared" si="20"/>
        <v>15.574472038233193</v>
      </c>
      <c r="BJ21" s="17">
        <f t="shared" si="21"/>
        <v>24.958225539633752</v>
      </c>
      <c r="BK21" s="17">
        <f t="shared" si="22"/>
        <v>39.769333870882193</v>
      </c>
      <c r="BL21" s="19">
        <f t="shared" si="0"/>
        <v>4.0387722132471735</v>
      </c>
      <c r="BM21" s="19">
        <f t="shared" si="1"/>
        <v>9.3837535014005606</v>
      </c>
      <c r="BN21" s="19">
        <f t="shared" si="2"/>
        <v>14.811108331248438</v>
      </c>
      <c r="BO21" s="19">
        <f t="shared" si="23"/>
        <v>28.233634045896171</v>
      </c>
      <c r="BP21" s="19">
        <v>1.9227880426618598</v>
      </c>
      <c r="BQ21" s="19">
        <v>0.69242348218765681</v>
      </c>
      <c r="BR21" s="19">
        <v>0.55477103086544277</v>
      </c>
      <c r="BS21" s="19">
        <v>0.38368336025848143</v>
      </c>
      <c r="BT21" s="19">
        <v>0.4601840736294518</v>
      </c>
      <c r="BU21" s="19">
        <v>0.60545409056792598</v>
      </c>
      <c r="BV21" s="19">
        <v>0.3769223037491205</v>
      </c>
      <c r="BW21" s="17">
        <f t="shared" si="24"/>
        <v>10.460846099398067</v>
      </c>
      <c r="BX21" s="17">
        <f t="shared" si="25"/>
        <v>12.679930222859838</v>
      </c>
      <c r="BY21" s="17">
        <f t="shared" si="26"/>
        <v>14.214663663893763</v>
      </c>
      <c r="BZ21" s="17">
        <f t="shared" si="27"/>
        <v>18.477216320683276</v>
      </c>
      <c r="CA21" s="19">
        <f t="shared" si="28"/>
        <v>1.5347334410339257</v>
      </c>
      <c r="CB21" s="19">
        <f t="shared" si="29"/>
        <v>1.8407362945178072</v>
      </c>
      <c r="CC21" s="19">
        <f t="shared" si="30"/>
        <v>2.4218163622717039</v>
      </c>
      <c r="CD21" s="19">
        <f t="shared" ref="CD21:CE21" si="94">SUM(CA21:CC21)</f>
        <v>5.7972860978234371</v>
      </c>
      <c r="CE21" s="19">
        <f t="shared" si="94"/>
        <v>10.059838754612947</v>
      </c>
      <c r="CF21" s="19">
        <v>0.52846744441120752</v>
      </c>
      <c r="CG21" s="19">
        <v>0.10031599538546422</v>
      </c>
      <c r="CH21" s="19">
        <v>0.77957123582029875</v>
      </c>
      <c r="CI21" s="19">
        <v>2.6222466410269218</v>
      </c>
      <c r="CJ21" s="19">
        <v>2.0486683655623841</v>
      </c>
      <c r="CK21" s="19">
        <v>2.2347210365088133</v>
      </c>
      <c r="CL21" s="19">
        <v>2.8977501004419444</v>
      </c>
      <c r="CM21" s="17">
        <f t="shared" si="32"/>
        <v>2.5151337591866869</v>
      </c>
      <c r="CN21" s="17">
        <f t="shared" si="33"/>
        <v>5.6334187024678819</v>
      </c>
      <c r="CO21" s="17">
        <f t="shared" si="34"/>
        <v>16.122405266575569</v>
      </c>
      <c r="CP21" s="17">
        <f t="shared" si="35"/>
        <v>24.317078728825106</v>
      </c>
      <c r="CQ21" s="17">
        <f t="shared" si="36"/>
        <v>33.255962874860359</v>
      </c>
      <c r="CR21" s="19">
        <f t="shared" si="37"/>
        <v>10.488986564107687</v>
      </c>
      <c r="CS21" s="19">
        <f t="shared" si="38"/>
        <v>8.1946734622495363</v>
      </c>
      <c r="CT21" s="19">
        <f t="shared" si="39"/>
        <v>8.9388841460352531</v>
      </c>
      <c r="CU21" s="19">
        <f t="shared" si="40"/>
        <v>27.622544172392477</v>
      </c>
      <c r="CV21" s="25">
        <v>-9999</v>
      </c>
      <c r="CW21" s="23">
        <v>-9999</v>
      </c>
      <c r="CX21" s="25">
        <v>-9999</v>
      </c>
      <c r="CY21" s="23">
        <v>-9999</v>
      </c>
      <c r="CZ21" s="25">
        <v>-9999</v>
      </c>
      <c r="DA21" s="23">
        <v>-9999</v>
      </c>
      <c r="DB21" s="23">
        <v>-9999</v>
      </c>
      <c r="DC21" s="23">
        <v>-9999</v>
      </c>
      <c r="DD21" s="23">
        <v>-9999</v>
      </c>
      <c r="DE21" s="23">
        <v>-9999</v>
      </c>
      <c r="DF21" s="23">
        <v>-9999</v>
      </c>
      <c r="DG21" s="23">
        <v>-9999</v>
      </c>
      <c r="DH21" s="23">
        <v>-9999</v>
      </c>
      <c r="DI21" s="23">
        <v>-9999</v>
      </c>
      <c r="DJ21" s="23">
        <v>-9999</v>
      </c>
      <c r="DK21" s="23">
        <v>-9999</v>
      </c>
      <c r="DL21" s="23">
        <v>-9999</v>
      </c>
      <c r="DM21" s="23">
        <v>-9999</v>
      </c>
      <c r="DN21" s="23">
        <v>-9999</v>
      </c>
      <c r="DO21" s="23">
        <v>-9999</v>
      </c>
      <c r="DP21" s="23">
        <v>-9999</v>
      </c>
      <c r="DQ21" s="23">
        <v>-9999</v>
      </c>
      <c r="DR21" s="23">
        <v>-9999</v>
      </c>
      <c r="DS21" s="25">
        <v>-9999</v>
      </c>
      <c r="DT21" s="25">
        <v>-9999</v>
      </c>
      <c r="DU21" s="25">
        <v>-9999</v>
      </c>
      <c r="DV21" s="25">
        <v>-9999</v>
      </c>
      <c r="DW21" s="25">
        <v>-9999</v>
      </c>
      <c r="DX21" s="25">
        <v>-9999</v>
      </c>
      <c r="DY21" s="25">
        <v>-9999</v>
      </c>
      <c r="DZ21" s="25">
        <v>-9999</v>
      </c>
      <c r="EA21" s="25">
        <v>-9999</v>
      </c>
      <c r="EB21" s="23">
        <v>-9999</v>
      </c>
      <c r="EC21" s="23">
        <v>-9999</v>
      </c>
      <c r="ED21" s="23">
        <v>-9999</v>
      </c>
      <c r="EE21" s="23">
        <v>-9999</v>
      </c>
      <c r="EF21" s="23">
        <v>-9999</v>
      </c>
      <c r="EG21" s="23">
        <v>-9999</v>
      </c>
      <c r="EH21" s="23">
        <v>-9999</v>
      </c>
      <c r="EI21" s="23">
        <v>-9999</v>
      </c>
      <c r="EJ21" s="23">
        <v>-9999</v>
      </c>
      <c r="EK21" s="23">
        <v>-9999</v>
      </c>
      <c r="EL21" s="23">
        <v>-9999</v>
      </c>
      <c r="EM21" s="23">
        <v>-9999</v>
      </c>
      <c r="EN21" s="23">
        <v>-9999</v>
      </c>
      <c r="EO21" s="23">
        <v>-9999</v>
      </c>
      <c r="EP21" s="23">
        <v>-9999</v>
      </c>
      <c r="EQ21" s="23">
        <v>-9999</v>
      </c>
      <c r="ER21" s="23">
        <v>-9999</v>
      </c>
      <c r="ES21" s="23">
        <v>-9999</v>
      </c>
      <c r="ET21" s="23">
        <v>-9999</v>
      </c>
      <c r="EU21" s="23">
        <v>-9999</v>
      </c>
      <c r="EV21" s="23">
        <v>-9999</v>
      </c>
      <c r="EW21" s="23">
        <v>-9999</v>
      </c>
      <c r="EX21" s="23">
        <v>-9999</v>
      </c>
      <c r="EY21" s="23">
        <v>-9999</v>
      </c>
      <c r="EZ21" s="23">
        <v>-9999</v>
      </c>
      <c r="FA21" s="23">
        <v>-9999</v>
      </c>
      <c r="FB21" s="23">
        <v>-9999</v>
      </c>
      <c r="FC21" s="23">
        <v>-9999</v>
      </c>
      <c r="FD21" s="23">
        <v>-9999</v>
      </c>
      <c r="FE21" s="23">
        <v>-9999</v>
      </c>
      <c r="FF21" s="23">
        <v>-9999</v>
      </c>
      <c r="FG21" s="23">
        <v>-9999</v>
      </c>
      <c r="FH21" s="21">
        <v>390.4</v>
      </c>
      <c r="FI21" s="21">
        <v>67.5</v>
      </c>
      <c r="FJ21" s="18">
        <f t="shared" si="41"/>
        <v>322.89999999999998</v>
      </c>
      <c r="FK21" s="19">
        <v>15</v>
      </c>
      <c r="FL21" s="19">
        <v>477</v>
      </c>
      <c r="FM21" s="18">
        <v>31.5</v>
      </c>
      <c r="FN21" s="18">
        <f t="shared" si="42"/>
        <v>445.5</v>
      </c>
      <c r="FO21" s="19">
        <v>135</v>
      </c>
      <c r="FP21" s="19">
        <v>185.1</v>
      </c>
      <c r="FQ21" s="19">
        <v>31.5</v>
      </c>
      <c r="FR21" s="19">
        <f t="shared" si="43"/>
        <v>153.6</v>
      </c>
      <c r="FS21" s="19">
        <v>334.6</v>
      </c>
      <c r="FT21" s="19">
        <v>15.6</v>
      </c>
      <c r="FU21" s="19">
        <f t="shared" si="44"/>
        <v>319</v>
      </c>
      <c r="FV21" s="19">
        <v>142.44999999999999</v>
      </c>
      <c r="FW21" s="19">
        <v>150.32</v>
      </c>
      <c r="FX21" s="18">
        <f t="shared" si="45"/>
        <v>1473.7254901960785</v>
      </c>
      <c r="FY21" s="18">
        <f t="shared" si="46"/>
        <v>1315.8263305322128</v>
      </c>
      <c r="FZ21" s="23">
        <f t="shared" si="4"/>
        <v>3165.6862745098038</v>
      </c>
      <c r="GA21" s="18">
        <f t="shared" si="5"/>
        <v>4367.6470588235297</v>
      </c>
      <c r="GB21" s="18">
        <f t="shared" si="6"/>
        <v>1505.8823529411766</v>
      </c>
      <c r="GC21" s="18">
        <f t="shared" si="7"/>
        <v>3127.4509803921569</v>
      </c>
      <c r="GD21" s="18">
        <f t="shared" si="47"/>
        <v>12166.666666666668</v>
      </c>
      <c r="GE21" s="18">
        <f t="shared" si="48"/>
        <v>1396.5686274509803</v>
      </c>
      <c r="GF21" s="19">
        <v>2.58</v>
      </c>
      <c r="GG21" s="19">
        <f t="shared" si="8"/>
        <v>81.674705882352939</v>
      </c>
      <c r="GH21" s="19">
        <v>0.69</v>
      </c>
      <c r="GI21" s="19">
        <f t="shared" si="9"/>
        <v>30.136764705882353</v>
      </c>
      <c r="GJ21" s="19">
        <v>1</v>
      </c>
      <c r="GK21" s="19">
        <f t="shared" si="10"/>
        <v>15.058823529411766</v>
      </c>
      <c r="GL21" s="19">
        <v>3.56</v>
      </c>
      <c r="GM21" s="19">
        <f t="shared" si="11"/>
        <v>49.717843137254903</v>
      </c>
      <c r="GN21" s="18">
        <f t="shared" si="49"/>
        <v>176.58813725490197</v>
      </c>
      <c r="GO21" s="18">
        <f t="shared" si="50"/>
        <v>157.66797969187675</v>
      </c>
      <c r="GP21" s="25">
        <v>-9999</v>
      </c>
      <c r="GQ21" s="25">
        <v>-9999</v>
      </c>
      <c r="GR21" s="25">
        <v>-9999</v>
      </c>
      <c r="GS21" s="25">
        <v>-9999</v>
      </c>
      <c r="GT21" s="19">
        <v>19.2</v>
      </c>
      <c r="GU21" s="18">
        <v>4.33</v>
      </c>
      <c r="GV21" s="18">
        <f t="shared" si="51"/>
        <v>3.8200000000000003</v>
      </c>
      <c r="GW21" s="19">
        <f t="shared" si="52"/>
        <v>2863.2791928685506</v>
      </c>
      <c r="GX21" s="19">
        <v>1.52</v>
      </c>
      <c r="GY21" s="19">
        <f t="shared" si="53"/>
        <v>0.39790575916230364</v>
      </c>
      <c r="GZ21" s="19">
        <f t="shared" si="54"/>
        <v>1139.3152809319886</v>
      </c>
      <c r="HA21" s="19">
        <f t="shared" si="55"/>
        <v>1276.0331146438273</v>
      </c>
      <c r="HB21" s="19">
        <v>1.89</v>
      </c>
      <c r="HC21" s="19">
        <f t="shared" si="12"/>
        <v>0.4947643979057591</v>
      </c>
      <c r="HD21" s="19">
        <f t="shared" si="13"/>
        <v>1416.6486058956964</v>
      </c>
      <c r="HE21" s="19">
        <f t="shared" si="56"/>
        <v>1586.6464386031801</v>
      </c>
      <c r="HF21" s="23">
        <v>-9999</v>
      </c>
      <c r="HG21" s="19">
        <v>3139.1857142857102</v>
      </c>
      <c r="HH21" s="19">
        <f t="shared" si="14"/>
        <v>1249.100074794314</v>
      </c>
      <c r="HI21" s="19">
        <v>2.8</v>
      </c>
      <c r="HJ21" s="19">
        <v>3.5</v>
      </c>
      <c r="HK21" s="17">
        <f t="shared" si="15"/>
        <v>55.532625351111307</v>
      </c>
      <c r="HL21" s="23">
        <v>-9999</v>
      </c>
      <c r="HM21" s="23">
        <v>-9999</v>
      </c>
      <c r="HN21" s="19">
        <v>27.50134796238244</v>
      </c>
      <c r="HO21" s="19">
        <v>15.778683385579948</v>
      </c>
      <c r="HP21" s="19">
        <v>0.22585282849999999</v>
      </c>
      <c r="HQ21" s="19">
        <v>0.197455134953125</v>
      </c>
      <c r="HR21" s="19">
        <v>0.162367806857143</v>
      </c>
      <c r="HS21" s="19">
        <v>0.114924805714286</v>
      </c>
      <c r="HT21" s="19">
        <v>4.6862268839285702E-2</v>
      </c>
      <c r="HU21" s="19">
        <v>0.29475914941071402</v>
      </c>
      <c r="HV21" s="19">
        <v>0.336040410178572</v>
      </c>
      <c r="HW21" s="19">
        <v>8.6706854203125003E-2</v>
      </c>
      <c r="HX21" s="19">
        <v>0.58577642994642898</v>
      </c>
      <c r="HY21" s="19">
        <v>0.374044840589286</v>
      </c>
      <c r="HZ21" s="19">
        <v>0.38636743821428599</v>
      </c>
      <c r="IA21" s="19">
        <v>0.44531096726562502</v>
      </c>
      <c r="IB21" s="19">
        <v>0.21094190576785701</v>
      </c>
      <c r="IC21" s="19">
        <v>0.104199717517857</v>
      </c>
      <c r="ID21" s="19">
        <v>0.96862003610909098</v>
      </c>
      <c r="IE21" s="19">
        <v>0.28191509834928202</v>
      </c>
      <c r="IF21" s="19">
        <v>0.25070129099530503</v>
      </c>
      <c r="IG21" s="19">
        <v>0.255771272117925</v>
      </c>
      <c r="IH21" s="19">
        <v>0.22198980564114801</v>
      </c>
      <c r="II21" s="19">
        <v>3.2315025009569398E-2</v>
      </c>
      <c r="IJ21" s="19">
        <v>0.32182245233018902</v>
      </c>
      <c r="IK21" s="19">
        <v>0.35467162849282302</v>
      </c>
      <c r="IL21" s="19">
        <v>8.5425171046948301E-2</v>
      </c>
      <c r="IM21" s="19">
        <v>0.78877231566985695</v>
      </c>
      <c r="IN21" s="19">
        <v>0.23768986181132101</v>
      </c>
      <c r="IO21" s="19">
        <v>0.21530699235848999</v>
      </c>
      <c r="IP21" s="19">
        <v>0.139298036774648</v>
      </c>
      <c r="IQ21" s="19">
        <v>0.107459966976077</v>
      </c>
      <c r="IR21" s="19">
        <v>7.8549797779904298E-2</v>
      </c>
      <c r="IS21" s="19">
        <v>0.36740325683962199</v>
      </c>
      <c r="IT21" s="19">
        <v>42.355977342592602</v>
      </c>
      <c r="IU21" s="19">
        <v>64.680384490740806</v>
      </c>
      <c r="IV21" s="19">
        <v>77</v>
      </c>
      <c r="IW21" s="19">
        <f t="shared" si="57"/>
        <v>12.319615509259194</v>
      </c>
      <c r="IX21" s="19">
        <v>0.22237609324999999</v>
      </c>
      <c r="IY21" s="19">
        <v>0.30740889214285699</v>
      </c>
      <c r="IZ21" s="19">
        <v>0.18829081624999999</v>
      </c>
      <c r="JA21" s="19">
        <v>0.28330539357142898</v>
      </c>
      <c r="JB21" s="19">
        <v>0.66401239067857099</v>
      </c>
      <c r="JC21" s="19">
        <v>0.445736151535714</v>
      </c>
      <c r="JD21" s="19">
        <v>0.25714285707142898</v>
      </c>
      <c r="JE21" s="19">
        <v>0.63493440235714305</v>
      </c>
      <c r="JF21" s="19">
        <v>0.42849125367857199</v>
      </c>
      <c r="JG21" s="19">
        <v>0.222018950428571</v>
      </c>
      <c r="JH21" s="19">
        <v>0.30706997089285698</v>
      </c>
      <c r="JI21" s="19">
        <v>0.21521137032142901</v>
      </c>
      <c r="JJ21" s="19">
        <v>0.42308228875714299</v>
      </c>
      <c r="JK21" s="19">
        <v>0.39976073577142801</v>
      </c>
      <c r="JL21" s="19">
        <v>0.249925045314286</v>
      </c>
      <c r="JM21" s="19">
        <v>0.22173204032499999</v>
      </c>
      <c r="JN21" s="19">
        <v>0.34832927807500003</v>
      </c>
      <c r="JO21" s="19">
        <v>0.36517690782142898</v>
      </c>
      <c r="JP21" s="19">
        <v>0.16584820450714299</v>
      </c>
      <c r="JQ21" s="19">
        <v>0.183061932592857</v>
      </c>
      <c r="JR21" s="19">
        <v>0.19395071752500001</v>
      </c>
      <c r="JS21" s="19">
        <v>0.195510168639286</v>
      </c>
      <c r="JT21" s="19">
        <v>0.493419235482143</v>
      </c>
      <c r="JU21" s="19">
        <v>0.55623747613214303</v>
      </c>
      <c r="JV21" s="19">
        <v>0.48153265312857102</v>
      </c>
      <c r="JW21" s="19">
        <v>0.496149723292857</v>
      </c>
      <c r="JX21" s="19">
        <v>8.86035996964286E-2</v>
      </c>
      <c r="JY21" s="19">
        <v>0.20150011207142901</v>
      </c>
      <c r="JZ21" s="19">
        <v>1.47617540740714</v>
      </c>
      <c r="KA21" s="19">
        <v>1.3460171409999999</v>
      </c>
      <c r="KB21" s="19">
        <v>0.56003591782499995</v>
      </c>
      <c r="KC21" s="19">
        <v>0.53340761082857102</v>
      </c>
      <c r="KD21" s="19">
        <v>0.63132742165</v>
      </c>
      <c r="KE21" s="19">
        <v>0.60708590562499998</v>
      </c>
      <c r="KF21" s="19">
        <v>0.54682454389285695</v>
      </c>
      <c r="KG21" s="19">
        <v>0.56832293392142896</v>
      </c>
      <c r="KH21" s="19">
        <v>0.45911181363214298</v>
      </c>
      <c r="KI21" s="19">
        <v>0.48720113726428599</v>
      </c>
      <c r="KJ21" s="19">
        <v>-0.28314871503571398</v>
      </c>
      <c r="KK21" s="19">
        <v>-0.30787346582142799</v>
      </c>
      <c r="KL21" s="19">
        <v>0.63132742165</v>
      </c>
      <c r="KM21" s="19">
        <v>0.60708590562499998</v>
      </c>
      <c r="KN21" s="19">
        <v>0.207091940666667</v>
      </c>
      <c r="KO21" s="19">
        <v>0.231462585071429</v>
      </c>
      <c r="KP21" s="19">
        <v>0.175728463785714</v>
      </c>
      <c r="KQ21" s="19">
        <v>0.22628795635714299</v>
      </c>
      <c r="KR21" s="19">
        <v>0.55807859161904805</v>
      </c>
      <c r="KS21" s="19">
        <v>0.424997493785714</v>
      </c>
      <c r="KT21" s="19">
        <v>0.226321562333333</v>
      </c>
      <c r="KU21" s="19">
        <v>0.58664337992857096</v>
      </c>
      <c r="KV21" s="19">
        <v>0.43964569159523798</v>
      </c>
      <c r="KW21" s="19">
        <v>0.199829224738095</v>
      </c>
      <c r="KX21" s="19">
        <v>0.22539439090476199</v>
      </c>
      <c r="KY21" s="19">
        <v>0.184722222214286</v>
      </c>
      <c r="KZ21" s="19">
        <v>39.371904761904801</v>
      </c>
      <c r="LA21" s="19">
        <v>36.869999999999997</v>
      </c>
      <c r="LB21" s="19">
        <v>11.608095238095199</v>
      </c>
      <c r="LC21" s="19">
        <v>38.671428571428599</v>
      </c>
      <c r="LD21" s="19">
        <v>37.159761904761901</v>
      </c>
      <c r="LE21" s="19">
        <v>39.659999999999997</v>
      </c>
      <c r="LF21" s="19">
        <v>39.79</v>
      </c>
      <c r="LG21" s="19">
        <v>-2.38392263571429E-2</v>
      </c>
      <c r="LH21" s="19">
        <v>-6.0908142190476203E-2</v>
      </c>
      <c r="LI21" s="19">
        <v>53.327380952380899</v>
      </c>
      <c r="LJ21" s="19">
        <v>1755.8237142857099</v>
      </c>
      <c r="LK21" s="19">
        <v>83</v>
      </c>
      <c r="LL21" s="19">
        <f t="shared" si="58"/>
        <v>29.672619047619101</v>
      </c>
      <c r="LM21" s="23">
        <v>-9999</v>
      </c>
      <c r="LN21" s="19">
        <v>0.44220487019285698</v>
      </c>
      <c r="LO21" s="19">
        <v>0.420783905111905</v>
      </c>
      <c r="LP21" s="19">
        <v>0.32013480365476199</v>
      </c>
      <c r="LQ21" s="19">
        <v>0.30422959749523798</v>
      </c>
      <c r="LR21" s="19">
        <v>0.44460288957619098</v>
      </c>
      <c r="LS21" s="19">
        <v>0.41197107928333299</v>
      </c>
      <c r="LT21" s="19">
        <v>0.32277684215714297</v>
      </c>
      <c r="LU21" s="19">
        <v>0.29437451260000003</v>
      </c>
      <c r="LV21" s="19">
        <v>0.14270436599761899</v>
      </c>
      <c r="LW21" s="19">
        <v>0.13403050484047599</v>
      </c>
      <c r="LX21" s="19">
        <v>0.52039568926190505</v>
      </c>
      <c r="LY21" s="19">
        <v>0.51913430222857104</v>
      </c>
      <c r="LZ21" s="19">
        <v>0.491102182033333</v>
      </c>
      <c r="MA21" s="19">
        <v>0.456626389247619</v>
      </c>
      <c r="MB21" s="19">
        <v>0.101215015454762</v>
      </c>
      <c r="MC21" s="19">
        <v>0.125866565171429</v>
      </c>
      <c r="MD21" s="19">
        <v>1.60021572399048</v>
      </c>
      <c r="ME21" s="19">
        <v>1.47088410788095</v>
      </c>
      <c r="MF21" s="19">
        <v>0.32170715989999998</v>
      </c>
      <c r="MG21" s="19">
        <v>0.31952626572857101</v>
      </c>
      <c r="MH21" s="19">
        <v>0.40606696836190498</v>
      </c>
      <c r="MI21" s="19">
        <v>0.39495773574999998</v>
      </c>
      <c r="MJ21" s="19">
        <v>0.40669377964761899</v>
      </c>
      <c r="MK21" s="19">
        <v>0.38849069584761903</v>
      </c>
      <c r="ML21" s="19">
        <v>0.32233033290952401</v>
      </c>
      <c r="MM21" s="19">
        <v>0.31207081909523798</v>
      </c>
      <c r="MN21" s="19">
        <v>-0.48678833802381</v>
      </c>
      <c r="MO21" s="19">
        <v>-0.45380249080952401</v>
      </c>
      <c r="MP21" s="19">
        <v>0.40606696836190498</v>
      </c>
      <c r="MQ21" s="19">
        <v>0.39495773574999998</v>
      </c>
      <c r="MR21" s="23">
        <v>-9999</v>
      </c>
      <c r="MS21" s="19">
        <v>0.148913781</v>
      </c>
      <c r="MT21" s="19">
        <v>0.14040587700000001</v>
      </c>
      <c r="MU21" s="19">
        <v>0.120414329</v>
      </c>
      <c r="MV21" s="19">
        <v>0.15277975599999999</v>
      </c>
      <c r="MW21" s="19">
        <v>0.48306358100000002</v>
      </c>
      <c r="MX21" s="19">
        <v>0.29184859600000002</v>
      </c>
      <c r="MY21" s="19">
        <v>0.152975007</v>
      </c>
      <c r="MZ21" s="19">
        <v>0.50708775299999997</v>
      </c>
      <c r="NA21" s="19">
        <v>0.345918367</v>
      </c>
      <c r="NB21" s="19">
        <v>0.14662082200000001</v>
      </c>
      <c r="NC21" s="19">
        <v>0.138410115</v>
      </c>
      <c r="ND21" s="19">
        <v>0.13523326099999999</v>
      </c>
      <c r="NE21" s="19">
        <v>34.270000000000003</v>
      </c>
      <c r="NF21" s="19">
        <v>34.436666670000001</v>
      </c>
      <c r="NG21" s="19">
        <v>14.56238095</v>
      </c>
      <c r="NH21" s="19">
        <v>35.264285710000003</v>
      </c>
      <c r="NI21" s="19">
        <v>33.36357143</v>
      </c>
      <c r="NJ21" s="19">
        <v>35.691428569999999</v>
      </c>
      <c r="NK21" s="19">
        <v>35.77333333</v>
      </c>
      <c r="NL21" s="19">
        <v>-8.8942910000000003E-3</v>
      </c>
      <c r="NM21" s="19">
        <v>-5.4930106999999999E-2</v>
      </c>
      <c r="NN21" s="19">
        <v>61.144523810000003</v>
      </c>
      <c r="NO21" s="19">
        <v>1933.2842860000001</v>
      </c>
      <c r="NP21" s="19">
        <v>99.9</v>
      </c>
      <c r="NQ21" s="19">
        <f t="shared" si="59"/>
        <v>38.755476190000003</v>
      </c>
      <c r="NR21" s="23">
        <v>-9999</v>
      </c>
      <c r="NS21" s="19">
        <v>0.53536913500000005</v>
      </c>
      <c r="NT21" s="19">
        <v>0.51543773500000001</v>
      </c>
      <c r="NU21" s="19">
        <v>0.38625047000000001</v>
      </c>
      <c r="NV21" s="19">
        <v>0.31154535799999999</v>
      </c>
      <c r="NW21" s="19">
        <v>0.57043059600000001</v>
      </c>
      <c r="NX21" s="19">
        <v>0.54613014000000004</v>
      </c>
      <c r="NY21" s="19">
        <v>0.42836661999999998</v>
      </c>
      <c r="NZ21" s="19">
        <v>0.34962187500000003</v>
      </c>
      <c r="OA21" s="19">
        <v>0.18837826499999999</v>
      </c>
      <c r="OB21" s="19">
        <v>0.24369676700000001</v>
      </c>
      <c r="OC21" s="19">
        <v>0.57793623900000002</v>
      </c>
      <c r="OD21" s="19">
        <v>0.59735830000000001</v>
      </c>
      <c r="OE21" s="19">
        <v>0.55029536300000004</v>
      </c>
      <c r="OF21" s="19">
        <v>0.52513001199999998</v>
      </c>
      <c r="OG21" s="19">
        <v>6.1716989999999999E-2</v>
      </c>
      <c r="OH21" s="19">
        <v>0.11850342899999999</v>
      </c>
      <c r="OI21" s="19">
        <v>2.319896258</v>
      </c>
      <c r="OJ21" s="19">
        <v>2.1699139430000001</v>
      </c>
      <c r="OK21" s="19">
        <v>0.33023993699999998</v>
      </c>
      <c r="OL21" s="19">
        <v>0.44218611000000002</v>
      </c>
      <c r="OM21" s="19">
        <v>0.43589976600000002</v>
      </c>
      <c r="ON21" s="19">
        <v>0.547586138</v>
      </c>
      <c r="OO21" s="19">
        <v>0.45384745700000001</v>
      </c>
      <c r="OP21" s="19">
        <v>0.56851829300000001</v>
      </c>
      <c r="OQ21" s="19">
        <v>0.35153784700000001</v>
      </c>
      <c r="OR21" s="19">
        <v>0.46819053900000002</v>
      </c>
      <c r="OS21" s="19">
        <v>-0.59913462200000001</v>
      </c>
      <c r="OT21" s="19">
        <v>-0.51702999999999999</v>
      </c>
      <c r="OU21" s="19">
        <v>0.43589976600000002</v>
      </c>
      <c r="OV21" s="19">
        <v>0.547586138</v>
      </c>
      <c r="OW21" s="19">
        <v>0.12259572469767401</v>
      </c>
      <c r="OX21" s="19">
        <v>8.8883909604651201E-2</v>
      </c>
      <c r="OY21" s="19">
        <v>9.4978058279069799E-2</v>
      </c>
      <c r="OZ21" s="19">
        <v>0.104100674069767</v>
      </c>
      <c r="PA21" s="19">
        <v>0.42460095676744197</v>
      </c>
      <c r="PB21" s="19">
        <v>0.24771185006976701</v>
      </c>
      <c r="PC21" s="19">
        <v>0.111951810627907</v>
      </c>
      <c r="PD21" s="19">
        <v>0.51863222730232605</v>
      </c>
      <c r="PE21" s="19">
        <v>0.335174418534884</v>
      </c>
      <c r="PF21" s="19">
        <v>0.110671150395349</v>
      </c>
      <c r="PG21" s="19">
        <v>8.2929039906976698E-2</v>
      </c>
      <c r="PH21" s="19">
        <v>0.102635346139535</v>
      </c>
      <c r="PI21" s="19">
        <v>34.2262790697675</v>
      </c>
      <c r="PJ21" s="19">
        <v>30.533488372093</v>
      </c>
      <c r="PK21" s="19">
        <v>15.8820930232558</v>
      </c>
      <c r="PL21" s="19">
        <v>28.269069767441799</v>
      </c>
      <c r="PM21" s="19">
        <v>25.5751162790698</v>
      </c>
      <c r="PN21" s="19">
        <v>33.1488372093024</v>
      </c>
      <c r="PO21" s="19">
        <v>33.401395348837198</v>
      </c>
      <c r="PP21" s="19">
        <v>-0.12209591372093</v>
      </c>
      <c r="PQ21" s="19">
        <v>-0.17755324697674399</v>
      </c>
      <c r="PR21" s="19">
        <v>60.389302325581397</v>
      </c>
      <c r="PS21" s="19">
        <v>57.989302325581399</v>
      </c>
      <c r="PT21" s="19">
        <v>1916.1219767441901</v>
      </c>
      <c r="PU21" s="19">
        <v>1861.6616976744201</v>
      </c>
      <c r="PV21" s="19">
        <v>120.7</v>
      </c>
      <c r="PW21" s="19">
        <f t="shared" si="60"/>
        <v>60.310697674418606</v>
      </c>
      <c r="PX21" s="19">
        <f t="shared" si="61"/>
        <v>62.710697674418604</v>
      </c>
      <c r="PY21" s="19">
        <f t="shared" si="62"/>
        <v>61.510697674418608</v>
      </c>
      <c r="PZ21" s="23">
        <v>-9999</v>
      </c>
      <c r="QA21" s="19">
        <v>0.64395830213488403</v>
      </c>
      <c r="QB21" s="19">
        <v>0.60051680898372095</v>
      </c>
      <c r="QC21" s="19">
        <v>0.49836288767907</v>
      </c>
      <c r="QD21" s="19">
        <v>0.40495973908837202</v>
      </c>
      <c r="QE21" s="19">
        <v>0.72312107971395301</v>
      </c>
      <c r="QF21" s="19">
        <v>0.64880377646976695</v>
      </c>
      <c r="QG21" s="19">
        <f t="shared" si="63"/>
        <v>0.68596242809185992</v>
      </c>
      <c r="QH21" s="19">
        <v>0.60220745364651196</v>
      </c>
      <c r="QI21" s="19">
        <v>0.46890540519069801</v>
      </c>
      <c r="QJ21" s="19">
        <v>0.21462921221162801</v>
      </c>
      <c r="QK21" s="19">
        <v>0.25964539188837199</v>
      </c>
      <c r="QL21" s="19">
        <v>0.66831787047441904</v>
      </c>
      <c r="QM21" s="19">
        <v>0.629464608502326</v>
      </c>
      <c r="QN21" s="19">
        <v>0.64723504239999996</v>
      </c>
      <c r="QO21" s="19">
        <v>0.54661364164651105</v>
      </c>
      <c r="QP21" s="19">
        <v>4.3659190630232603E-2</v>
      </c>
      <c r="QQ21" s="19">
        <v>4.6251058379069801E-2</v>
      </c>
      <c r="QR21" s="19">
        <v>3.6339114835209299</v>
      </c>
      <c r="QS21" s="19">
        <v>3.09232260079302</v>
      </c>
      <c r="QT21" s="19">
        <v>0.29696783181860498</v>
      </c>
      <c r="QU21" s="19">
        <v>0.39725574372092998</v>
      </c>
      <c r="QV21" s="19">
        <v>0.42097747502558103</v>
      </c>
      <c r="QW21" s="19">
        <v>0.51664350397674397</v>
      </c>
      <c r="QX21" s="19">
        <v>0.450887404723256</v>
      </c>
      <c r="QY21" s="19">
        <v>0.54162190016744205</v>
      </c>
      <c r="QZ21" s="19">
        <v>0.33330088984883699</v>
      </c>
      <c r="RA21" s="19">
        <v>0.42871701067906998</v>
      </c>
      <c r="RB21" s="19">
        <v>-0.75120615890697695</v>
      </c>
      <c r="RC21" s="19">
        <v>-0.63684259013953504</v>
      </c>
      <c r="RD21" s="19">
        <v>0.42097747502558103</v>
      </c>
      <c r="RE21" s="19">
        <v>0.51664350397674397</v>
      </c>
      <c r="RF21" s="19">
        <v>9.43174204166667E-2</v>
      </c>
      <c r="RG21" s="19">
        <v>6.8964646416666706E-2</v>
      </c>
      <c r="RH21" s="19">
        <v>7.6114876229166697E-2</v>
      </c>
      <c r="RI21" s="19">
        <v>7.9116566458333301E-2</v>
      </c>
      <c r="RJ21" s="19">
        <v>0.44048285810416699</v>
      </c>
      <c r="RK21" s="19">
        <v>0.25213658820833301</v>
      </c>
      <c r="RL21" s="19">
        <v>8.1525430729166695E-2</v>
      </c>
      <c r="RM21" s="19">
        <v>0.44950801741666702</v>
      </c>
      <c r="RN21" s="19">
        <v>0.27305299933333299</v>
      </c>
      <c r="RO21" s="19">
        <v>8.2034438770833301E-2</v>
      </c>
      <c r="RP21" s="19">
        <v>5.8894964312499999E-2</v>
      </c>
      <c r="RQ21" s="19">
        <v>7.75869275E-2</v>
      </c>
      <c r="RR21" s="19">
        <v>41.468541666666702</v>
      </c>
      <c r="RS21" s="19">
        <v>36.573958333333302</v>
      </c>
      <c r="RT21" s="19">
        <v>18.752708333333299</v>
      </c>
      <c r="RU21" s="19">
        <v>30.805416666666702</v>
      </c>
      <c r="RV21" s="19">
        <v>29.915624999999999</v>
      </c>
      <c r="RW21" s="19">
        <v>38.3795833333334</v>
      </c>
      <c r="RX21" s="19">
        <v>38.4791666666667</v>
      </c>
      <c r="RY21" s="19">
        <v>-0.19152663125</v>
      </c>
      <c r="RZ21" s="19">
        <v>-0.19647175416666701</v>
      </c>
      <c r="SA21" s="19">
        <v>66.957708333333301</v>
      </c>
      <c r="SB21" s="19">
        <v>64.929583333333298</v>
      </c>
      <c r="SC21" s="19">
        <v>2065.2486458333301</v>
      </c>
      <c r="SD21" s="19">
        <v>2019.1860833333301</v>
      </c>
      <c r="SE21" s="19">
        <v>142</v>
      </c>
      <c r="SF21" s="19">
        <f t="shared" si="64"/>
        <v>75.042291666666699</v>
      </c>
      <c r="SG21" s="19">
        <f t="shared" si="65"/>
        <v>77.070416666666702</v>
      </c>
      <c r="SH21" s="23">
        <v>-9999</v>
      </c>
      <c r="SI21" s="19">
        <v>0.69200137250000004</v>
      </c>
      <c r="SJ21" s="19">
        <v>0.69301875952083303</v>
      </c>
      <c r="SK21" s="19">
        <v>0.53957210285416701</v>
      </c>
      <c r="SL21" s="19">
        <v>0.52087590527083305</v>
      </c>
      <c r="SM21" s="19">
        <v>0.76714817593749995</v>
      </c>
      <c r="SN21" s="19">
        <v>0.72738464849999995</v>
      </c>
      <c r="SO21" s="19">
        <v>0.64420274079166695</v>
      </c>
      <c r="SP21" s="19">
        <v>0.56912195595833304</v>
      </c>
      <c r="SQ21" s="19">
        <v>0.243724508979167</v>
      </c>
      <c r="SR21" s="19">
        <v>0.27006558820833299</v>
      </c>
      <c r="SS21" s="19">
        <v>0.70434404631250003</v>
      </c>
      <c r="ST21" s="19">
        <v>0.70318762727083295</v>
      </c>
      <c r="SU21" s="19">
        <v>0.69021754747916697</v>
      </c>
      <c r="SV21" s="19">
        <v>0.64458390937499999</v>
      </c>
      <c r="SW21" s="19">
        <v>2.49350870833333E-2</v>
      </c>
      <c r="SX21" s="19">
        <v>2.00344331041667E-2</v>
      </c>
      <c r="SY21" s="19">
        <v>4.5240038456875</v>
      </c>
      <c r="SZ21" s="19">
        <v>4.5797086377083298</v>
      </c>
      <c r="TA21" s="19">
        <v>0.31763115395833302</v>
      </c>
      <c r="TB21" s="19">
        <v>0.37016091083333302</v>
      </c>
      <c r="TC21" s="19">
        <v>0.45097659914583299</v>
      </c>
      <c r="TD21" s="19">
        <v>0.50135438929166698</v>
      </c>
      <c r="TE21" s="19">
        <v>0.47861578456249998</v>
      </c>
      <c r="TF21" s="19">
        <v>0.51551859774999997</v>
      </c>
      <c r="TG21" s="19">
        <v>0.35200185029166697</v>
      </c>
      <c r="TH21" s="19">
        <v>0.38807853606249998</v>
      </c>
      <c r="TI21" s="19">
        <v>-0.78323092814583295</v>
      </c>
      <c r="TJ21" s="19">
        <v>-0.72493126833333299</v>
      </c>
      <c r="TK21" s="19">
        <v>0.45097659914583299</v>
      </c>
      <c r="TL21" s="19">
        <v>0.50135438929166698</v>
      </c>
      <c r="TM21" s="19">
        <v>7.0545017315789493E-2</v>
      </c>
      <c r="TN21" s="19">
        <v>5.3933941947368398E-2</v>
      </c>
      <c r="TO21" s="19">
        <v>6.1111707763157899E-2</v>
      </c>
      <c r="TP21" s="19">
        <v>6.6141232578947398E-2</v>
      </c>
      <c r="TQ21" s="19">
        <v>0.32824886292105299</v>
      </c>
      <c r="TR21" s="19">
        <v>0.15931810657894699</v>
      </c>
      <c r="TS21" s="19">
        <v>6.6136848842105203E-2</v>
      </c>
      <c r="TT21" s="19">
        <v>0.37123616994736802</v>
      </c>
      <c r="TU21" s="19">
        <v>0.20047346397368401</v>
      </c>
      <c r="TV21" s="19">
        <v>5.3723375710526301E-2</v>
      </c>
      <c r="TW21" s="19">
        <v>4.7293917263157903E-2</v>
      </c>
      <c r="TX21" s="19">
        <v>5.4627498157894701E-2</v>
      </c>
      <c r="TY21" s="19">
        <v>38.86</v>
      </c>
      <c r="TZ21" s="19">
        <v>37.270789473684196</v>
      </c>
      <c r="UA21" s="19">
        <v>27.56</v>
      </c>
      <c r="UB21" s="19">
        <v>34.602894736842103</v>
      </c>
      <c r="UC21" s="19">
        <v>33.108684210526299</v>
      </c>
      <c r="UD21" s="19">
        <v>38.94</v>
      </c>
      <c r="UE21" s="19">
        <v>39.035789473684197</v>
      </c>
      <c r="UF21" s="19">
        <v>-0.110817732368421</v>
      </c>
      <c r="UG21" s="19">
        <v>-0.13733698684210499</v>
      </c>
      <c r="UH21" s="24">
        <v>78.978918918918907</v>
      </c>
      <c r="UI21" s="24">
        <v>75.676216216216218</v>
      </c>
      <c r="UJ21" s="24">
        <v>2338.2824594594595</v>
      </c>
      <c r="UK21" s="24">
        <v>2263.1555135135141</v>
      </c>
      <c r="UL21" s="19">
        <v>158</v>
      </c>
      <c r="UM21" s="19">
        <f t="shared" si="66"/>
        <v>79.021081081081093</v>
      </c>
      <c r="UN21" s="19">
        <f t="shared" si="67"/>
        <v>82.323783783783782</v>
      </c>
      <c r="UO21" s="19">
        <f t="shared" si="68"/>
        <v>80.67243243243243</v>
      </c>
      <c r="UP21" s="23">
        <v>-9999</v>
      </c>
      <c r="UQ21" s="19">
        <v>0.69631078056052598</v>
      </c>
      <c r="UR21" s="19">
        <v>0.65981244488947399</v>
      </c>
      <c r="US21" s="19">
        <v>0.50248962526315799</v>
      </c>
      <c r="UT21" s="19">
        <v>0.41043800073421099</v>
      </c>
      <c r="UU21" s="19">
        <v>0.77280531748947401</v>
      </c>
      <c r="UV21" s="19">
        <v>0.71325460352894698</v>
      </c>
      <c r="UW21" s="19">
        <f t="shared" si="69"/>
        <v>0.74302996050921055</v>
      </c>
      <c r="UX21" s="19">
        <v>0.61679678861579001</v>
      </c>
      <c r="UY21" s="19">
        <v>0.49090663968947401</v>
      </c>
      <c r="UZ21" s="19">
        <v>0.298467171855263</v>
      </c>
      <c r="VA21" s="19">
        <v>0.34201890794210499</v>
      </c>
      <c r="VB21" s="19">
        <v>0.74248142392105199</v>
      </c>
      <c r="VC21" s="19">
        <v>0.68126872033947405</v>
      </c>
      <c r="VD21" s="19">
        <v>0.74626146047631603</v>
      </c>
      <c r="VE21" s="19">
        <v>0.64134980883157899</v>
      </c>
      <c r="VF21" s="19">
        <v>9.5512326744736795E-2</v>
      </c>
      <c r="VG21" s="19">
        <v>4.0138562428947401E-2</v>
      </c>
      <c r="VH21" s="19">
        <v>4.62323007343947</v>
      </c>
      <c r="VI21" s="19">
        <v>3.9735104689868401</v>
      </c>
      <c r="VJ21" s="19">
        <v>0.38639922720263198</v>
      </c>
      <c r="VK21" s="19">
        <v>0.47596968378947402</v>
      </c>
      <c r="VL21" s="19">
        <v>0.52702386615526298</v>
      </c>
      <c r="VM21" s="19">
        <v>0.60352553689999999</v>
      </c>
      <c r="VN21" s="19">
        <v>0.55961199228157898</v>
      </c>
      <c r="VO21" s="19">
        <v>0.63187134656315802</v>
      </c>
      <c r="VP21" s="19">
        <v>0.42870016807105299</v>
      </c>
      <c r="VQ21" s="19">
        <v>0.51396420232894702</v>
      </c>
      <c r="VR21" s="19">
        <v>-0.76236903707894699</v>
      </c>
      <c r="VS21" s="19">
        <v>-0.65725659952631599</v>
      </c>
      <c r="VT21" s="19">
        <v>0.52702386615526298</v>
      </c>
      <c r="VU21" s="19">
        <v>0.60352553689999999</v>
      </c>
      <c r="VV21" s="19">
        <v>0.74866666666666704</v>
      </c>
      <c r="VW21" s="19">
        <v>0.68833333333333302</v>
      </c>
      <c r="VX21" s="19">
        <v>0.73073333333333301</v>
      </c>
      <c r="VY21" s="19">
        <v>0.104966666666667</v>
      </c>
      <c r="VZ21" s="19">
        <f t="shared" si="70"/>
        <v>0.91941228851291101</v>
      </c>
      <c r="WA21" s="19">
        <v>7.2743835000000007E-2</v>
      </c>
      <c r="WB21" s="19">
        <v>5.7455501702127702E-2</v>
      </c>
      <c r="WC21" s="19">
        <v>6.6436551297872307E-2</v>
      </c>
      <c r="WD21" s="19">
        <v>6.5698131702127599E-2</v>
      </c>
      <c r="WE21" s="19">
        <v>0.29262046921276602</v>
      </c>
      <c r="WF21" s="19">
        <v>0.177866701319149</v>
      </c>
      <c r="WG21" s="19">
        <v>6.79599499787234E-2</v>
      </c>
      <c r="WH21" s="19">
        <v>0.35243897414893599</v>
      </c>
      <c r="WI21" s="19">
        <v>0.186248161148936</v>
      </c>
      <c r="WJ21" s="19">
        <v>5.2865477085106402E-2</v>
      </c>
      <c r="WK21" s="19">
        <v>4.8310638297872299E-2</v>
      </c>
      <c r="WL21" s="19">
        <v>6.1597932787234098E-2</v>
      </c>
      <c r="WM21" s="19">
        <v>41.229361702127697</v>
      </c>
      <c r="WN21" s="19">
        <v>37.548936170212698</v>
      </c>
      <c r="WO21" s="19">
        <v>20.9378723404255</v>
      </c>
      <c r="WP21" s="19">
        <v>39.246382978723403</v>
      </c>
      <c r="WQ21" s="19">
        <v>38.541276595744698</v>
      </c>
      <c r="WR21" s="19">
        <v>41.246595744680903</v>
      </c>
      <c r="WS21" s="19">
        <v>41.481276595744703</v>
      </c>
      <c r="WT21" s="19">
        <v>-5.1118234638297899E-2</v>
      </c>
      <c r="WU21" s="19">
        <v>-6.8453046170212806E-2</v>
      </c>
      <c r="WV21" s="19">
        <v>79.811063829787201</v>
      </c>
      <c r="WW21" s="19">
        <v>77.046170212765901</v>
      </c>
      <c r="WX21" s="19">
        <v>2357.1327234042601</v>
      </c>
      <c r="WY21" s="19">
        <v>2294.2114468085101</v>
      </c>
      <c r="WZ21" s="19">
        <v>164.3</v>
      </c>
      <c r="XA21" s="19">
        <f t="shared" si="71"/>
        <v>84.48893617021281</v>
      </c>
      <c r="XB21" s="19">
        <f t="shared" si="72"/>
        <v>87.25382978723411</v>
      </c>
      <c r="XC21" s="23">
        <v>-9999</v>
      </c>
      <c r="XD21" s="19">
        <v>0.67473850405744695</v>
      </c>
      <c r="XE21" s="19">
        <v>0.627687575210638</v>
      </c>
      <c r="XF21" s="19">
        <v>0.463331750012766</v>
      </c>
      <c r="XG21" s="19">
        <v>0.45641551613829801</v>
      </c>
      <c r="XH21" s="19">
        <v>0.75698191511914903</v>
      </c>
      <c r="XI21" s="19">
        <v>0.66673572618936205</v>
      </c>
      <c r="XJ21" s="19">
        <v>0.58544625954468099</v>
      </c>
      <c r="XK21" s="19">
        <v>0.50778701342765997</v>
      </c>
      <c r="XL21" s="19">
        <v>0.30819124775106399</v>
      </c>
      <c r="XM21" s="19">
        <v>0.24023571814893599</v>
      </c>
      <c r="XN21" s="19">
        <v>0.70035189890000005</v>
      </c>
      <c r="XO21" s="19">
        <v>0.62474197107446805</v>
      </c>
      <c r="XP21" s="19">
        <v>0.73747252097234095</v>
      </c>
      <c r="XQ21" s="19">
        <v>0.595931598104255</v>
      </c>
      <c r="XR21" s="19">
        <v>4.9638155812765997E-2</v>
      </c>
      <c r="XS21" s="19">
        <v>-5.4071312765957402E-3</v>
      </c>
      <c r="XT21" s="19">
        <v>4.1998840065234004</v>
      </c>
      <c r="XU21" s="19">
        <v>3.4710013555914898</v>
      </c>
      <c r="XV21" s="19">
        <v>0.407722598029787</v>
      </c>
      <c r="XW21" s="19">
        <v>0.355716096514894</v>
      </c>
      <c r="XX21" s="19">
        <v>0.54660207031914898</v>
      </c>
      <c r="XY21" s="19">
        <v>0.47125999192765999</v>
      </c>
      <c r="XZ21" s="19">
        <v>0.58428933054680798</v>
      </c>
      <c r="YA21" s="19">
        <v>0.487994206357447</v>
      </c>
      <c r="YB21" s="19">
        <v>0.45691021501489398</v>
      </c>
      <c r="YC21" s="19">
        <v>0.37679498872127698</v>
      </c>
      <c r="YD21" s="19">
        <v>-0.73735087212765904</v>
      </c>
      <c r="YE21" s="19">
        <v>-0.67202947872340402</v>
      </c>
      <c r="YF21" s="19">
        <v>0.54660207031914898</v>
      </c>
      <c r="YG21" s="19">
        <v>0.47125999192765999</v>
      </c>
      <c r="YH21" s="19">
        <v>7.1713380083333306E-2</v>
      </c>
      <c r="YI21" s="19">
        <v>5.1732287805555603E-2</v>
      </c>
      <c r="YJ21" s="19">
        <v>5.54943833333333E-2</v>
      </c>
      <c r="YK21" s="19">
        <v>6.2415244888888902E-2</v>
      </c>
      <c r="YL21" s="19">
        <v>0.35978873236111097</v>
      </c>
      <c r="YM21" s="19">
        <v>0.32714285700000001</v>
      </c>
      <c r="YN21" s="19">
        <v>6.4441163583333294E-2</v>
      </c>
      <c r="YO21" s="19">
        <v>0.38680089486111102</v>
      </c>
      <c r="YP21" s="19">
        <v>0.204667245388889</v>
      </c>
      <c r="YQ21" s="19">
        <v>5.6224019833333298E-2</v>
      </c>
      <c r="YR21" s="19">
        <v>4.4912046333333303E-2</v>
      </c>
      <c r="YS21" s="19">
        <v>6.2858333333333294E-2</v>
      </c>
      <c r="YT21" s="19">
        <v>41.62</v>
      </c>
      <c r="YU21" s="19">
        <v>39.415555555555599</v>
      </c>
      <c r="YV21" s="19">
        <v>15.3922222222222</v>
      </c>
      <c r="YW21" s="19">
        <v>31.908611111111099</v>
      </c>
      <c r="YX21" s="19">
        <v>29.684444444444399</v>
      </c>
      <c r="YY21" s="19">
        <v>41.978055555555599</v>
      </c>
      <c r="YZ21" s="19">
        <v>42.033055555555499</v>
      </c>
      <c r="ZA21" s="19">
        <v>-0.25388698611111099</v>
      </c>
      <c r="ZB21" s="19">
        <v>-0.28093226944444399</v>
      </c>
      <c r="ZC21" s="19">
        <v>85.560833333333306</v>
      </c>
      <c r="ZD21" s="19">
        <v>82.289722222222196</v>
      </c>
      <c r="ZE21" s="19">
        <v>2487.6683333333299</v>
      </c>
      <c r="ZF21" s="19">
        <v>2413.1091666666698</v>
      </c>
      <c r="ZG21" s="19">
        <v>172</v>
      </c>
      <c r="ZH21" s="19">
        <f t="shared" si="73"/>
        <v>86.439166666666694</v>
      </c>
      <c r="ZI21" s="19">
        <f t="shared" si="74"/>
        <v>89.710277777777804</v>
      </c>
      <c r="ZJ21" s="23">
        <v>-9999</v>
      </c>
      <c r="ZK21" s="19">
        <v>0.71397178517500004</v>
      </c>
      <c r="ZL21" s="19">
        <v>0.70058098076666697</v>
      </c>
      <c r="ZM21" s="19">
        <v>0.520629505802778</v>
      </c>
      <c r="ZN21" s="19">
        <v>0.679776950780556</v>
      </c>
      <c r="ZO21" s="19">
        <v>0.79155936471388899</v>
      </c>
      <c r="ZP21" s="19">
        <v>0.74571751529722197</v>
      </c>
      <c r="ZQ21" s="19">
        <v>0.63930363563333303</v>
      </c>
      <c r="ZR21" s="19">
        <v>0.72704139274444401</v>
      </c>
      <c r="ZS21" s="19">
        <v>0.30799631684444501</v>
      </c>
      <c r="ZT21" s="19">
        <v>4.29100594638889E-2</v>
      </c>
      <c r="ZU21" s="19">
        <v>0.72018234144722204</v>
      </c>
      <c r="ZV21" s="19">
        <v>0.72878242663055504</v>
      </c>
      <c r="ZW21" s="19">
        <v>0.74590977486944399</v>
      </c>
      <c r="ZX21" s="19">
        <v>0.66321783631944398</v>
      </c>
      <c r="ZY21" s="19">
        <v>1.33621461111111E-2</v>
      </c>
      <c r="ZZ21" s="19">
        <v>5.8387106763888898E-2</v>
      </c>
      <c r="AAA21" s="19">
        <v>5.0139370929666702</v>
      </c>
      <c r="AAB21" s="19">
        <v>4.7959437924083304</v>
      </c>
      <c r="AAC21" s="19">
        <v>0.38927035204166699</v>
      </c>
      <c r="AAD21" s="19">
        <v>5.4354951927777798E-2</v>
      </c>
      <c r="AAE21" s="19">
        <v>0.53261277924444395</v>
      </c>
      <c r="AAF21" s="19">
        <v>8.2828251458333293E-2</v>
      </c>
      <c r="AAG21" s="19">
        <v>0.56467693456388901</v>
      </c>
      <c r="AAH21" s="19">
        <v>8.4292054997222199E-2</v>
      </c>
      <c r="AAI21" s="19">
        <v>0.43113723243055602</v>
      </c>
      <c r="AAJ21" s="19">
        <v>5.63043349416667E-2</v>
      </c>
      <c r="AAK21" s="19">
        <v>-0.77958228255555495</v>
      </c>
      <c r="AAL21" s="19">
        <v>-0.84186636908333301</v>
      </c>
      <c r="AAM21" s="19">
        <v>0.53261277924444395</v>
      </c>
      <c r="AAN21" s="19">
        <v>8.2828251458333293E-2</v>
      </c>
      <c r="AAO21" s="19">
        <v>7.6226551204545495E-2</v>
      </c>
      <c r="AAP21" s="19">
        <v>5.7141232113636399E-2</v>
      </c>
      <c r="AAQ21" s="19">
        <v>0.106616715</v>
      </c>
      <c r="AAR21" s="19">
        <v>7.4827960886363606E-2</v>
      </c>
      <c r="AAS21" s="19">
        <v>0.47617951674999998</v>
      </c>
      <c r="AAT21" s="19">
        <v>0.59406046113636402</v>
      </c>
      <c r="AAU21" s="19">
        <v>7.3441623499999997E-2</v>
      </c>
      <c r="AAV21" s="19">
        <v>0.480270552022727</v>
      </c>
      <c r="AAW21" s="19">
        <v>0.27179366277272698</v>
      </c>
      <c r="AAX21" s="19">
        <v>5.9061363636363599E-2</v>
      </c>
      <c r="AAY21" s="19">
        <v>4.2790125749999998E-2</v>
      </c>
      <c r="AAZ21" s="19">
        <v>0.11676812770454501</v>
      </c>
      <c r="ABA21" s="19">
        <v>39.979999999999997</v>
      </c>
      <c r="ABB21" s="19">
        <v>35.875</v>
      </c>
      <c r="ABC21" s="19">
        <v>36.975454545454497</v>
      </c>
      <c r="ABD21" s="19">
        <v>33.048636363636398</v>
      </c>
      <c r="ABE21" s="19">
        <v>32.082954545454498</v>
      </c>
      <c r="ABF21" s="19">
        <v>39.372727272727197</v>
      </c>
      <c r="ABG21" s="19">
        <v>39.357727272727203</v>
      </c>
      <c r="ABH21" s="19">
        <v>-0.16104132272727301</v>
      </c>
      <c r="ABI21" s="19">
        <v>-0.167967493181818</v>
      </c>
      <c r="ABJ21" s="19">
        <v>90.359090909090895</v>
      </c>
      <c r="ABK21" s="19">
        <v>86.622500000000002</v>
      </c>
      <c r="ABL21" s="19">
        <v>2596.5196363636401</v>
      </c>
      <c r="ABM21" s="19">
        <v>2511.7602045454601</v>
      </c>
      <c r="ABN21" s="19">
        <v>178</v>
      </c>
      <c r="ABO21" s="19">
        <f t="shared" si="75"/>
        <v>87.640909090909105</v>
      </c>
      <c r="ABP21" s="19">
        <f t="shared" si="76"/>
        <v>91.377499999999998</v>
      </c>
      <c r="ABQ21" s="23">
        <v>-9999</v>
      </c>
      <c r="ABR21" s="19">
        <v>0.73455314633409097</v>
      </c>
      <c r="ABS21" s="19">
        <v>0.72722082493181806</v>
      </c>
      <c r="ABT21" s="19">
        <v>0.57441884944545496</v>
      </c>
      <c r="ABU21" s="19">
        <v>0.77596021990681796</v>
      </c>
      <c r="ABV21" s="19">
        <v>0.83615554022272698</v>
      </c>
      <c r="ABW21" s="19">
        <v>0.78473789084090895</v>
      </c>
      <c r="ABX21" s="19">
        <v>0.72777331484318197</v>
      </c>
      <c r="ABY21" s="19">
        <v>0.82424905830681805</v>
      </c>
      <c r="ABZ21" s="19">
        <v>0.27720509471363602</v>
      </c>
      <c r="ACA21" s="19">
        <v>-0.110969293411364</v>
      </c>
      <c r="ACB21" s="19">
        <v>0.60847758431590904</v>
      </c>
      <c r="ACC21" s="19">
        <v>0.63248953512272699</v>
      </c>
      <c r="ACD21" s="19">
        <v>0.78065400340000002</v>
      </c>
      <c r="ACE21" s="19">
        <v>0.72296971227954598</v>
      </c>
      <c r="ACF21" s="19">
        <v>-0.22804002788636399</v>
      </c>
      <c r="ACG21" s="19">
        <v>-0.17510664449999999</v>
      </c>
      <c r="ACH21" s="19">
        <v>5.5601155388431804</v>
      </c>
      <c r="ACI21" s="19">
        <v>5.3834251787772702</v>
      </c>
      <c r="ACJ21" s="19">
        <v>0.33154520349318201</v>
      </c>
      <c r="ACK21" s="19">
        <v>-0.14244756201818201</v>
      </c>
      <c r="ACL21" s="19">
        <v>0.47635848791136398</v>
      </c>
      <c r="ACM21" s="19">
        <v>-0.29162521325909102</v>
      </c>
      <c r="ACN21" s="19">
        <v>0.512213085393182</v>
      </c>
      <c r="ACO21" s="19">
        <v>-0.30510534286136398</v>
      </c>
      <c r="ACP21" s="19">
        <v>0.37734563407499999</v>
      </c>
      <c r="ACQ21" s="19">
        <v>-0.15412071375227299</v>
      </c>
      <c r="ACR21" s="19">
        <v>-0.84220754949999999</v>
      </c>
      <c r="ACS21" s="19">
        <v>-0.90360448786363601</v>
      </c>
      <c r="ACT21" s="19">
        <v>0.47635848791136398</v>
      </c>
      <c r="ACU21" s="19">
        <v>-0.29162521325909102</v>
      </c>
      <c r="ACV21" s="17">
        <v>5.52</v>
      </c>
      <c r="ACW21" s="18">
        <v>0.97</v>
      </c>
      <c r="ACX21" s="17">
        <v>78.400000000000006</v>
      </c>
      <c r="ACY21" s="17">
        <v>26.7</v>
      </c>
      <c r="ACZ21" s="17">
        <v>5.0999999999999996</v>
      </c>
      <c r="ADA21" s="17">
        <v>12.7</v>
      </c>
    </row>
    <row r="22" spans="1:781" x14ac:dyDescent="0.25">
      <c r="A22" s="19">
        <v>21</v>
      </c>
      <c r="B22" s="19">
        <v>6</v>
      </c>
      <c r="C22" s="19" t="s">
        <v>9</v>
      </c>
      <c r="D22" s="19">
        <v>70</v>
      </c>
      <c r="E22" s="19">
        <v>5</v>
      </c>
      <c r="F22" s="19">
        <v>2</v>
      </c>
      <c r="G22" s="19" t="s">
        <v>14</v>
      </c>
      <c r="H22" s="23">
        <v>-9999</v>
      </c>
      <c r="I22" s="23">
        <v>-9999</v>
      </c>
      <c r="J22" s="23">
        <v>-9999</v>
      </c>
      <c r="K22" s="23">
        <v>-9999</v>
      </c>
      <c r="L22" s="19">
        <v>0</v>
      </c>
      <c r="M22" s="19">
        <f t="shared" si="16"/>
        <v>0</v>
      </c>
      <c r="N22" s="19">
        <v>53.839999999999996</v>
      </c>
      <c r="O22" s="19">
        <v>24.72</v>
      </c>
      <c r="P22" s="19">
        <v>21.439999999999998</v>
      </c>
      <c r="Q22" s="19">
        <v>59.839999999999996</v>
      </c>
      <c r="R22" s="19">
        <v>21.439999999999998</v>
      </c>
      <c r="S22" s="19">
        <v>18.720000000000006</v>
      </c>
      <c r="T22" s="19">
        <f t="shared" si="17"/>
        <v>0.87313432835820937</v>
      </c>
      <c r="U22" s="19">
        <v>60.56</v>
      </c>
      <c r="V22" s="19">
        <v>24.72</v>
      </c>
      <c r="W22" s="19">
        <v>14.720000000000006</v>
      </c>
      <c r="X22" s="19">
        <v>60.56</v>
      </c>
      <c r="Y22" s="19">
        <v>18.72</v>
      </c>
      <c r="Z22" s="19">
        <v>20.720000000000006</v>
      </c>
      <c r="AA22" s="19" t="s">
        <v>60</v>
      </c>
      <c r="AB22" s="19">
        <v>9</v>
      </c>
      <c r="AC22" s="19">
        <v>7.2</v>
      </c>
      <c r="AD22" s="19">
        <v>0.6</v>
      </c>
      <c r="AE22" s="19" t="s">
        <v>40</v>
      </c>
      <c r="AF22" s="19">
        <v>2</v>
      </c>
      <c r="AG22" s="19">
        <v>0.9</v>
      </c>
      <c r="AH22" s="19">
        <v>1.6</v>
      </c>
      <c r="AI22" s="19">
        <v>3</v>
      </c>
      <c r="AJ22" s="19">
        <v>366</v>
      </c>
      <c r="AK22" s="19">
        <v>28</v>
      </c>
      <c r="AL22" s="19">
        <v>0.66</v>
      </c>
      <c r="AM22" s="19">
        <v>9</v>
      </c>
      <c r="AN22" s="19">
        <v>5.5</v>
      </c>
      <c r="AO22" s="19">
        <v>1.1100000000000001</v>
      </c>
      <c r="AP22" s="19">
        <v>5237</v>
      </c>
      <c r="AQ22" s="19">
        <v>198</v>
      </c>
      <c r="AR22" s="19">
        <v>387</v>
      </c>
      <c r="AS22" s="19">
        <v>30.5</v>
      </c>
      <c r="AT22" s="19">
        <v>0</v>
      </c>
      <c r="AU22" s="19">
        <v>3</v>
      </c>
      <c r="AV22" s="19">
        <v>86</v>
      </c>
      <c r="AW22" s="19">
        <v>5</v>
      </c>
      <c r="AX22" s="19">
        <v>6</v>
      </c>
      <c r="AY22" s="19">
        <v>78</v>
      </c>
      <c r="AZ22" s="19">
        <v>0.95185611943289417</v>
      </c>
      <c r="BA22" s="19">
        <v>0</v>
      </c>
      <c r="BB22" s="19">
        <v>0.20578197149166835</v>
      </c>
      <c r="BC22" s="19">
        <v>0.12050612572805783</v>
      </c>
      <c r="BD22" s="19">
        <v>1.3194200571915917</v>
      </c>
      <c r="BE22" s="19">
        <v>3.3584134735163693</v>
      </c>
      <c r="BF22" s="19">
        <v>6.6825894412101299</v>
      </c>
      <c r="BG22" s="17">
        <f t="shared" si="18"/>
        <v>3.8074244777315767</v>
      </c>
      <c r="BH22" s="17">
        <f t="shared" si="19"/>
        <v>4.63055236369825</v>
      </c>
      <c r="BI22" s="17">
        <f t="shared" si="20"/>
        <v>5.1125768666104809</v>
      </c>
      <c r="BJ22" s="17">
        <f t="shared" si="21"/>
        <v>10.390257095376848</v>
      </c>
      <c r="BK22" s="17">
        <f t="shared" si="22"/>
        <v>23.823910989442325</v>
      </c>
      <c r="BL22" s="19">
        <f t="shared" si="0"/>
        <v>0.48202450291223131</v>
      </c>
      <c r="BM22" s="19">
        <f t="shared" si="1"/>
        <v>5.2776802287663669</v>
      </c>
      <c r="BN22" s="19">
        <f t="shared" si="2"/>
        <v>13.433653894065477</v>
      </c>
      <c r="BO22" s="19">
        <f t="shared" si="23"/>
        <v>19.193358625744075</v>
      </c>
      <c r="BP22" s="19">
        <v>0.76148489554631538</v>
      </c>
      <c r="BQ22" s="19">
        <v>0</v>
      </c>
      <c r="BR22" s="19">
        <v>0</v>
      </c>
      <c r="BS22" s="19">
        <v>0</v>
      </c>
      <c r="BT22" s="19">
        <v>0.1856218331410224</v>
      </c>
      <c r="BU22" s="19">
        <v>0.4185559818625742</v>
      </c>
      <c r="BV22" s="19">
        <v>4.9758670448325614E-3</v>
      </c>
      <c r="BW22" s="17">
        <f t="shared" si="24"/>
        <v>3.0459395821852615</v>
      </c>
      <c r="BX22" s="17">
        <f t="shared" si="25"/>
        <v>3.0459395821852615</v>
      </c>
      <c r="BY22" s="17">
        <f t="shared" si="26"/>
        <v>3.0459395821852615</v>
      </c>
      <c r="BZ22" s="17">
        <f t="shared" si="27"/>
        <v>5.4626508421996478</v>
      </c>
      <c r="CA22" s="19">
        <f t="shared" si="28"/>
        <v>0</v>
      </c>
      <c r="CB22" s="19">
        <f t="shared" si="29"/>
        <v>0.74248733256408961</v>
      </c>
      <c r="CC22" s="19">
        <f t="shared" si="30"/>
        <v>1.6742239274502968</v>
      </c>
      <c r="CD22" s="19">
        <f t="shared" ref="CD22:CE22" si="95">SUM(CA22:CC22)</f>
        <v>2.4167112600143863</v>
      </c>
      <c r="CE22" s="19">
        <f t="shared" si="95"/>
        <v>4.8334225200287726</v>
      </c>
      <c r="CF22" s="19">
        <v>1.1841710802438292</v>
      </c>
      <c r="CG22" s="19">
        <v>0.78807348659773113</v>
      </c>
      <c r="CH22" s="19">
        <v>0.62233375156838144</v>
      </c>
      <c r="CI22" s="19">
        <v>0.53709466920991866</v>
      </c>
      <c r="CJ22" s="19">
        <v>0.35469850626967075</v>
      </c>
      <c r="CK22" s="19">
        <v>0.22061772964300039</v>
      </c>
      <c r="CL22" s="19">
        <v>1.4222487443433289</v>
      </c>
      <c r="CM22" s="17">
        <f t="shared" si="32"/>
        <v>7.888978267366241</v>
      </c>
      <c r="CN22" s="17">
        <f t="shared" si="33"/>
        <v>10.378313273639767</v>
      </c>
      <c r="CO22" s="17">
        <f t="shared" si="34"/>
        <v>12.526691950479442</v>
      </c>
      <c r="CP22" s="17">
        <f t="shared" si="35"/>
        <v>13.945485975558125</v>
      </c>
      <c r="CQ22" s="17">
        <f t="shared" si="36"/>
        <v>14.827956894130127</v>
      </c>
      <c r="CR22" s="19">
        <f t="shared" si="37"/>
        <v>2.1483786768396747</v>
      </c>
      <c r="CS22" s="19">
        <f t="shared" si="38"/>
        <v>1.418794025078683</v>
      </c>
      <c r="CT22" s="19">
        <f t="shared" si="39"/>
        <v>0.88247091857200155</v>
      </c>
      <c r="CU22" s="19">
        <f t="shared" si="40"/>
        <v>4.4496436204903587</v>
      </c>
      <c r="CV22" s="21">
        <v>16.7</v>
      </c>
      <c r="CW22" s="19">
        <v>22.7</v>
      </c>
      <c r="CX22" s="21">
        <v>9.4</v>
      </c>
      <c r="CY22" s="19">
        <v>27.2</v>
      </c>
      <c r="CZ22" s="22">
        <v>18.2</v>
      </c>
      <c r="DA22" s="19">
        <v>16.899999999999999</v>
      </c>
      <c r="DB22" s="18">
        <v>12.85</v>
      </c>
      <c r="DC22" s="18">
        <v>16.495000000000001</v>
      </c>
      <c r="DD22" s="18">
        <v>13.8</v>
      </c>
      <c r="DE22" s="19">
        <v>13.149999999999999</v>
      </c>
      <c r="DF22" s="19">
        <v>15.600000000000001</v>
      </c>
      <c r="DG22" s="18">
        <v>17.850000000000001</v>
      </c>
      <c r="DH22" s="19">
        <v>15.05</v>
      </c>
      <c r="DI22" s="18">
        <f t="shared" si="3"/>
        <v>15.5</v>
      </c>
      <c r="DJ22" s="19">
        <v>17.399999999999999</v>
      </c>
      <c r="DK22" s="19">
        <v>16.399999999999999</v>
      </c>
      <c r="DL22" s="19">
        <v>17.299999999999997</v>
      </c>
      <c r="DM22" s="19">
        <v>16</v>
      </c>
      <c r="DN22" s="19">
        <v>18.25</v>
      </c>
      <c r="DO22" s="19">
        <v>22.45</v>
      </c>
      <c r="DP22" s="19">
        <v>22.05</v>
      </c>
      <c r="DQ22" s="19">
        <v>23.4</v>
      </c>
      <c r="DR22" s="19">
        <v>18.399999999999999</v>
      </c>
      <c r="DS22" s="21">
        <v>26.8</v>
      </c>
      <c r="DT22" s="21">
        <v>28.6</v>
      </c>
      <c r="DU22" s="21">
        <v>33.1</v>
      </c>
      <c r="DV22" s="21">
        <v>29</v>
      </c>
      <c r="DW22" s="21">
        <v>21.7</v>
      </c>
      <c r="DX22" s="21">
        <v>20</v>
      </c>
      <c r="DY22" s="21">
        <v>21</v>
      </c>
      <c r="DZ22" s="21">
        <v>20.399999999999999</v>
      </c>
      <c r="EA22" s="21">
        <v>22.9</v>
      </c>
      <c r="EB22" s="19">
        <v>22.8</v>
      </c>
      <c r="EC22" s="18">
        <v>14.5</v>
      </c>
      <c r="ED22" s="18">
        <v>20.5</v>
      </c>
      <c r="EE22" s="18">
        <v>27.5</v>
      </c>
      <c r="EF22" s="18">
        <v>40.5</v>
      </c>
      <c r="EG22" s="18">
        <v>40.5</v>
      </c>
      <c r="EH22" s="18">
        <v>53</v>
      </c>
      <c r="EI22" s="18">
        <v>55.5</v>
      </c>
      <c r="EJ22" s="18">
        <v>62</v>
      </c>
      <c r="EK22" s="18">
        <v>62.5</v>
      </c>
      <c r="EL22" s="18">
        <v>62</v>
      </c>
      <c r="EM22" s="19">
        <v>6180.4964539007087</v>
      </c>
      <c r="EN22" s="19">
        <v>9896.9060773480651</v>
      </c>
      <c r="EO22" s="19">
        <v>2172.4346076458751</v>
      </c>
      <c r="EP22" s="19">
        <v>37.852593266606007</v>
      </c>
      <c r="EQ22" s="19">
        <v>38.507462686567159</v>
      </c>
      <c r="ER22" s="19">
        <v>11.688311688311689</v>
      </c>
      <c r="ES22" s="19">
        <v>11.695906432748538</v>
      </c>
      <c r="ET22" s="19">
        <v>67.814960629921259</v>
      </c>
      <c r="EU22" s="19">
        <v>17.534968578958036</v>
      </c>
      <c r="EV22" s="19">
        <v>1.8244475978106627</v>
      </c>
      <c r="EW22" s="19">
        <v>4.2461000000000002</v>
      </c>
      <c r="EX22" s="19">
        <v>4.5556999999999999</v>
      </c>
      <c r="EY22" s="19">
        <v>3.5528</v>
      </c>
      <c r="EZ22" s="19">
        <v>3.62</v>
      </c>
      <c r="FA22" s="19">
        <v>3.3329</v>
      </c>
      <c r="FB22" s="19">
        <v>2.39</v>
      </c>
      <c r="FC22" s="19">
        <v>2.2942999999999998</v>
      </c>
      <c r="FD22" s="19">
        <v>2.3662999999999998</v>
      </c>
      <c r="FE22" s="19">
        <v>2.0421999999999998</v>
      </c>
      <c r="FF22" s="19">
        <v>1.8956</v>
      </c>
      <c r="FG22" s="19">
        <v>1.891</v>
      </c>
      <c r="FH22" s="21">
        <v>189.3</v>
      </c>
      <c r="FI22" s="21">
        <v>67.5</v>
      </c>
      <c r="FJ22" s="18">
        <f t="shared" si="41"/>
        <v>121.80000000000001</v>
      </c>
      <c r="FK22" s="19">
        <v>14</v>
      </c>
      <c r="FL22" s="19">
        <v>183.4</v>
      </c>
      <c r="FM22" s="18">
        <v>31.5</v>
      </c>
      <c r="FN22" s="18">
        <f t="shared" si="42"/>
        <v>151.9</v>
      </c>
      <c r="FO22" s="19">
        <v>69</v>
      </c>
      <c r="FP22" s="19">
        <v>105.6</v>
      </c>
      <c r="FQ22" s="19">
        <v>31.5</v>
      </c>
      <c r="FR22" s="19">
        <f t="shared" si="43"/>
        <v>74.099999999999994</v>
      </c>
      <c r="FS22" s="19">
        <v>188.7</v>
      </c>
      <c r="FT22" s="19">
        <v>15.6</v>
      </c>
      <c r="FU22" s="19">
        <f t="shared" si="44"/>
        <v>173.1</v>
      </c>
      <c r="FV22" s="19">
        <v>69.050000000000011</v>
      </c>
      <c r="FW22" s="19">
        <v>99.12</v>
      </c>
      <c r="FX22" s="18">
        <f t="shared" si="45"/>
        <v>971.76470588235293</v>
      </c>
      <c r="FY22" s="18">
        <f t="shared" si="46"/>
        <v>867.64705882352928</v>
      </c>
      <c r="FZ22" s="23">
        <f t="shared" si="4"/>
        <v>1194.1176470588234</v>
      </c>
      <c r="GA22" s="18">
        <f t="shared" si="5"/>
        <v>1489.2156862745098</v>
      </c>
      <c r="GB22" s="18">
        <f t="shared" si="6"/>
        <v>726.47058823529414</v>
      </c>
      <c r="GC22" s="18">
        <f t="shared" si="7"/>
        <v>1697.0588235294117</v>
      </c>
      <c r="GD22" s="18">
        <f t="shared" si="47"/>
        <v>5106.8627450980384</v>
      </c>
      <c r="GE22" s="18">
        <f t="shared" si="48"/>
        <v>676.96078431372564</v>
      </c>
      <c r="GF22" s="19">
        <v>1.58</v>
      </c>
      <c r="GG22" s="19">
        <f t="shared" si="8"/>
        <v>18.867058823529412</v>
      </c>
      <c r="GH22" s="19">
        <v>0.39</v>
      </c>
      <c r="GI22" s="19">
        <f t="shared" si="9"/>
        <v>5.8079411764705888</v>
      </c>
      <c r="GJ22" s="19">
        <v>0.56000000000000005</v>
      </c>
      <c r="GK22" s="19">
        <f t="shared" si="10"/>
        <v>4.0682352941176481</v>
      </c>
      <c r="GL22" s="19">
        <v>3.05</v>
      </c>
      <c r="GM22" s="19">
        <f t="shared" si="11"/>
        <v>20.647303921568632</v>
      </c>
      <c r="GN22" s="18">
        <f t="shared" si="49"/>
        <v>49.390539215686282</v>
      </c>
      <c r="GO22" s="18">
        <f t="shared" si="50"/>
        <v>44.098695728291318</v>
      </c>
      <c r="GP22" s="25">
        <v>-9999</v>
      </c>
      <c r="GQ22" s="25">
        <v>-9999</v>
      </c>
      <c r="GR22" s="25">
        <v>-9999</v>
      </c>
      <c r="GS22" s="25">
        <v>-9999</v>
      </c>
      <c r="GT22" s="19">
        <v>19.2</v>
      </c>
      <c r="GU22" s="18">
        <v>2.11</v>
      </c>
      <c r="GV22" s="18">
        <f t="shared" si="51"/>
        <v>1.5999999999999999</v>
      </c>
      <c r="GW22" s="19">
        <f t="shared" si="52"/>
        <v>1199.2792430863037</v>
      </c>
      <c r="GX22" s="19">
        <v>0.62</v>
      </c>
      <c r="GY22" s="19">
        <f t="shared" si="53"/>
        <v>0.38750000000000001</v>
      </c>
      <c r="GZ22" s="19">
        <f t="shared" si="54"/>
        <v>464.72070669594268</v>
      </c>
      <c r="HA22" s="19">
        <f t="shared" si="55"/>
        <v>520.48719149945589</v>
      </c>
      <c r="HB22" s="19">
        <v>0.74</v>
      </c>
      <c r="HC22" s="19">
        <f t="shared" si="12"/>
        <v>0.46250000000000002</v>
      </c>
      <c r="HD22" s="19">
        <f t="shared" si="13"/>
        <v>554.66664992741551</v>
      </c>
      <c r="HE22" s="19">
        <f t="shared" si="56"/>
        <v>621.22664791870545</v>
      </c>
      <c r="HF22" s="23">
        <v>-9999</v>
      </c>
      <c r="HG22" s="19">
        <v>1439.5142857142901</v>
      </c>
      <c r="HH22" s="19">
        <f t="shared" si="14"/>
        <v>557.81178571428745</v>
      </c>
      <c r="HI22" s="19">
        <v>2.4</v>
      </c>
      <c r="HJ22" s="19">
        <v>3.65</v>
      </c>
      <c r="HK22" s="17">
        <f t="shared" si="15"/>
        <v>22.674772649032747</v>
      </c>
      <c r="HL22" s="18">
        <v>14.5</v>
      </c>
      <c r="HM22" s="18">
        <v>20.5</v>
      </c>
      <c r="HN22" s="19">
        <v>27.967554858934189</v>
      </c>
      <c r="HO22" s="19">
        <v>14.550282131661442</v>
      </c>
      <c r="HP22" s="19">
        <v>0.23970824851764699</v>
      </c>
      <c r="HQ22" s="19">
        <v>0.203037795771739</v>
      </c>
      <c r="HR22" s="19">
        <v>0.1834022434</v>
      </c>
      <c r="HS22" s="19">
        <v>0.13455276014117601</v>
      </c>
      <c r="HT22" s="19">
        <v>4.7700146376470597E-2</v>
      </c>
      <c r="HU22" s="19">
        <v>0.29794544674117601</v>
      </c>
      <c r="HV22" s="19">
        <v>0.33837514252941198</v>
      </c>
      <c r="HW22" s="19">
        <v>9.0363752445652201E-2</v>
      </c>
      <c r="HX22" s="19">
        <v>0.63604609762352904</v>
      </c>
      <c r="HY22" s="19">
        <v>0.3692699874</v>
      </c>
      <c r="HZ22" s="19">
        <v>0.37262711462352899</v>
      </c>
      <c r="IA22" s="19">
        <v>0.33572891130434801</v>
      </c>
      <c r="IB22" s="19">
        <v>0.18803666399999999</v>
      </c>
      <c r="IC22" s="19">
        <v>0.109930582364706</v>
      </c>
      <c r="ID22" s="19">
        <v>0.84082315371764704</v>
      </c>
      <c r="IE22" s="19">
        <v>0.30214071236697299</v>
      </c>
      <c r="IF22" s="19">
        <v>0.26219214508108102</v>
      </c>
      <c r="IG22" s="19">
        <v>0.28088397175909102</v>
      </c>
      <c r="IH22" s="19">
        <v>0.23762282680275201</v>
      </c>
      <c r="II22" s="19">
        <v>4.2370533949541302E-2</v>
      </c>
      <c r="IJ22" s="19">
        <v>0.33853407921363599</v>
      </c>
      <c r="IK22" s="19">
        <v>0.37090277377064201</v>
      </c>
      <c r="IL22" s="19">
        <v>8.3223496806306294E-2</v>
      </c>
      <c r="IM22" s="19">
        <v>0.87054717930733905</v>
      </c>
      <c r="IN22" s="19">
        <v>0.215174449622727</v>
      </c>
      <c r="IO22" s="19">
        <v>0.214209537468182</v>
      </c>
      <c r="IP22" s="19">
        <v>0.165484591563063</v>
      </c>
      <c r="IQ22" s="19">
        <v>0.126737219444954</v>
      </c>
      <c r="IR22" s="19">
        <v>0.101284289288991</v>
      </c>
      <c r="IS22" s="19">
        <v>0.39663733189545503</v>
      </c>
      <c r="IT22" s="19">
        <v>40.927651812500002</v>
      </c>
      <c r="IU22" s="19">
        <v>64.509939500000002</v>
      </c>
      <c r="IV22" s="19">
        <v>77</v>
      </c>
      <c r="IW22" s="19">
        <f t="shared" si="57"/>
        <v>12.490060499999998</v>
      </c>
      <c r="IX22" s="19">
        <v>0.21552244896</v>
      </c>
      <c r="IY22" s="19">
        <v>0.29613061235999999</v>
      </c>
      <c r="IZ22" s="19">
        <v>0.18112244903999999</v>
      </c>
      <c r="JA22" s="19">
        <v>0.27232244896000002</v>
      </c>
      <c r="JB22" s="19">
        <v>0.67500000004000005</v>
      </c>
      <c r="JC22" s="19">
        <v>0.44139999996000001</v>
      </c>
      <c r="JD22" s="19">
        <v>0.25726938780000003</v>
      </c>
      <c r="JE22" s="19">
        <v>0.63793877556</v>
      </c>
      <c r="JF22" s="19">
        <v>0.42829795916000002</v>
      </c>
      <c r="JG22" s="19">
        <v>0.22025306116000001</v>
      </c>
      <c r="JH22" s="19">
        <v>0.30712653064000001</v>
      </c>
      <c r="JI22" s="19">
        <v>0.20979999996000001</v>
      </c>
      <c r="JJ22" s="19">
        <v>0.42467110861200003</v>
      </c>
      <c r="JK22" s="19">
        <v>0.42240439491199999</v>
      </c>
      <c r="JL22" s="19">
        <v>0.24945953077999999</v>
      </c>
      <c r="JM22" s="19">
        <v>0.236160279104</v>
      </c>
      <c r="JN22" s="19">
        <v>0.34995725783199999</v>
      </c>
      <c r="JO22" s="19">
        <v>0.38757085891199999</v>
      </c>
      <c r="JP22" s="19">
        <v>0.16516678897600001</v>
      </c>
      <c r="JQ22" s="19">
        <v>0.196212767116</v>
      </c>
      <c r="JR22" s="19">
        <v>0.19620281444000001</v>
      </c>
      <c r="JS22" s="19">
        <v>0.207380546428</v>
      </c>
      <c r="JT22" s="19">
        <v>0.50474808391199999</v>
      </c>
      <c r="JU22" s="19">
        <v>0.57439958829600002</v>
      </c>
      <c r="JV22" s="19">
        <v>0.486377241244</v>
      </c>
      <c r="JW22" s="19">
        <v>0.51351214441600002</v>
      </c>
      <c r="JX22" s="19">
        <v>0.101779145564</v>
      </c>
      <c r="JY22" s="19">
        <v>0.20109604471600001</v>
      </c>
      <c r="JZ22" s="19">
        <v>1.482167836268</v>
      </c>
      <c r="KA22" s="19">
        <v>1.4827553650600001</v>
      </c>
      <c r="KB22" s="19">
        <v>0.56170385949199997</v>
      </c>
      <c r="KC22" s="19">
        <v>0.53210061814800003</v>
      </c>
      <c r="KD22" s="19">
        <v>0.63315348766799995</v>
      </c>
      <c r="KE22" s="19">
        <v>0.60962603183200004</v>
      </c>
      <c r="KF22" s="19">
        <v>0.54952629308000001</v>
      </c>
      <c r="KG22" s="19">
        <v>0.57225986224799996</v>
      </c>
      <c r="KH22" s="19">
        <v>0.46146479583599997</v>
      </c>
      <c r="KI22" s="19">
        <v>0.48678305466400001</v>
      </c>
      <c r="KJ22" s="19">
        <v>-0.28278847332000001</v>
      </c>
      <c r="KK22" s="19">
        <v>-0.32660550308000003</v>
      </c>
      <c r="KL22" s="19">
        <v>0.63315348766799995</v>
      </c>
      <c r="KM22" s="19">
        <v>0.60962603183200004</v>
      </c>
      <c r="KN22" s="19">
        <v>0.20861877430909101</v>
      </c>
      <c r="KO22" s="19">
        <v>0.242536178145455</v>
      </c>
      <c r="KP22" s="19">
        <v>0.177127123345455</v>
      </c>
      <c r="KQ22" s="19">
        <v>0.23044942778181801</v>
      </c>
      <c r="KR22" s="19">
        <v>0.53562403705454498</v>
      </c>
      <c r="KS22" s="19">
        <v>0.41756363639999999</v>
      </c>
      <c r="KT22" s="19">
        <v>0.239805924472727</v>
      </c>
      <c r="KU22" s="19">
        <v>0.55831790963636396</v>
      </c>
      <c r="KV22" s="19">
        <v>0.43164502165454499</v>
      </c>
      <c r="KW22" s="19">
        <v>0.20181062180000001</v>
      </c>
      <c r="KX22" s="19">
        <v>0.24348391894545399</v>
      </c>
      <c r="KY22" s="19">
        <v>0.18820214343636399</v>
      </c>
      <c r="KZ22" s="19">
        <v>39.500909090909097</v>
      </c>
      <c r="LA22" s="19">
        <v>37.640363636363602</v>
      </c>
      <c r="LB22" s="19">
        <v>10.891999999999999</v>
      </c>
      <c r="LC22" s="19">
        <v>42.707999999999998</v>
      </c>
      <c r="LD22" s="19">
        <v>40.548181818181803</v>
      </c>
      <c r="LE22" s="19">
        <v>39.869818181818196</v>
      </c>
      <c r="LF22" s="19">
        <v>39.999636363636398</v>
      </c>
      <c r="LG22" s="19">
        <v>7.9188282218181805E-2</v>
      </c>
      <c r="LH22" s="19">
        <v>1.6332620945454498E-2</v>
      </c>
      <c r="LI22" s="19">
        <v>53.761636363636399</v>
      </c>
      <c r="LJ22" s="19">
        <v>1765.69738181818</v>
      </c>
      <c r="LK22" s="19">
        <v>83</v>
      </c>
      <c r="LL22" s="19">
        <f t="shared" si="58"/>
        <v>29.238363636363601</v>
      </c>
      <c r="LM22" s="18">
        <v>27.5</v>
      </c>
      <c r="LN22" s="19">
        <v>0.398526733349091</v>
      </c>
      <c r="LO22" s="19">
        <v>0.39563521993272699</v>
      </c>
      <c r="LP22" s="19">
        <v>0.28558243039454601</v>
      </c>
      <c r="LQ22" s="19">
        <v>0.28764607494181799</v>
      </c>
      <c r="LR22" s="19">
        <v>0.39240987968727298</v>
      </c>
      <c r="LS22" s="19">
        <v>0.37391752622909102</v>
      </c>
      <c r="LT22" s="19">
        <v>0.27888835469818202</v>
      </c>
      <c r="LU22" s="19">
        <v>0.26408280986545501</v>
      </c>
      <c r="LV22" s="19">
        <v>0.127639926834545</v>
      </c>
      <c r="LW22" s="19">
        <v>0.122365500596364</v>
      </c>
      <c r="LX22" s="19">
        <v>0.49546513933636399</v>
      </c>
      <c r="LY22" s="19">
        <v>0.50032183994545498</v>
      </c>
      <c r="LZ22" s="19">
        <v>0.46862113405090899</v>
      </c>
      <c r="MA22" s="19">
        <v>0.436706484081818</v>
      </c>
      <c r="MB22" s="19">
        <v>0.12068449044909101</v>
      </c>
      <c r="MC22" s="19">
        <v>0.130642838458182</v>
      </c>
      <c r="MD22" s="19">
        <v>1.3309026300345499</v>
      </c>
      <c r="ME22" s="19">
        <v>1.3286477485472701</v>
      </c>
      <c r="MF22" s="19">
        <v>0.32488922032363599</v>
      </c>
      <c r="MG22" s="19">
        <v>0.32130166046000003</v>
      </c>
      <c r="MH22" s="19">
        <v>0.400852205978182</v>
      </c>
      <c r="MI22" s="19">
        <v>0.39027457807999999</v>
      </c>
      <c r="MJ22" s="19">
        <v>0.39623054900181798</v>
      </c>
      <c r="MK22" s="19">
        <v>0.37346810368545402</v>
      </c>
      <c r="ML22" s="19">
        <v>0.319655620056364</v>
      </c>
      <c r="MM22" s="19">
        <v>0.30232170567272698</v>
      </c>
      <c r="MN22" s="19">
        <v>-0.43572001650909098</v>
      </c>
      <c r="MO22" s="19">
        <v>-0.41600009818181799</v>
      </c>
      <c r="MP22" s="19">
        <v>0.400852205978182</v>
      </c>
      <c r="MQ22" s="19">
        <v>0.39027457807999999</v>
      </c>
      <c r="MR22" s="18">
        <v>40.5</v>
      </c>
      <c r="MS22" s="19">
        <v>0.15529331900000001</v>
      </c>
      <c r="MT22" s="19">
        <v>0.172996286</v>
      </c>
      <c r="MU22" s="19">
        <v>0.129453231</v>
      </c>
      <c r="MV22" s="19">
        <v>0.17438859900000001</v>
      </c>
      <c r="MW22" s="19">
        <v>0.42503488299999997</v>
      </c>
      <c r="MX22" s="19">
        <v>0.28824132699999999</v>
      </c>
      <c r="MY22" s="19">
        <v>0.179778194</v>
      </c>
      <c r="MZ22" s="19">
        <v>0.41532512700000002</v>
      </c>
      <c r="NA22" s="19">
        <v>0.32050584900000001</v>
      </c>
      <c r="NB22" s="19">
        <v>0.15232411800000001</v>
      </c>
      <c r="NC22" s="19">
        <v>0.18056968500000001</v>
      </c>
      <c r="ND22" s="19">
        <v>0.14385388700000001</v>
      </c>
      <c r="NE22" s="19">
        <v>34.425490199999999</v>
      </c>
      <c r="NF22" s="19">
        <v>35.022941179999997</v>
      </c>
      <c r="NG22" s="19">
        <v>13.591176470000001</v>
      </c>
      <c r="NH22" s="19">
        <v>36.393921570000003</v>
      </c>
      <c r="NI22" s="19">
        <v>33.379215690000002</v>
      </c>
      <c r="NJ22" s="19">
        <v>35.719215689999999</v>
      </c>
      <c r="NK22" s="19">
        <v>35.77333333</v>
      </c>
      <c r="NL22" s="19">
        <v>1.9875546000000001E-2</v>
      </c>
      <c r="NM22" s="19">
        <v>-5.4705895999999997E-2</v>
      </c>
      <c r="NN22" s="19">
        <v>62.128039219999998</v>
      </c>
      <c r="NO22" s="19">
        <v>1955.613627</v>
      </c>
      <c r="NP22" s="19">
        <v>99.9</v>
      </c>
      <c r="NQ22" s="19">
        <f t="shared" si="59"/>
        <v>37.771960780000008</v>
      </c>
      <c r="NR22" s="18">
        <v>40.5</v>
      </c>
      <c r="NS22" s="19">
        <v>0.39494981299999998</v>
      </c>
      <c r="NT22" s="19">
        <v>0.41614371700000002</v>
      </c>
      <c r="NU22" s="19">
        <v>0.28108761700000001</v>
      </c>
      <c r="NV22" s="19">
        <v>0.244043752</v>
      </c>
      <c r="NW22" s="19">
        <v>0.39330841</v>
      </c>
      <c r="NX22" s="19">
        <v>0.41944227000000001</v>
      </c>
      <c r="NY22" s="19">
        <v>0.27917073999999997</v>
      </c>
      <c r="NZ22" s="19">
        <v>0.24760412100000001</v>
      </c>
      <c r="OA22" s="19">
        <v>0.128309594</v>
      </c>
      <c r="OB22" s="19">
        <v>0.19150392099999999</v>
      </c>
      <c r="OC22" s="19">
        <v>0.48471349800000002</v>
      </c>
      <c r="OD22" s="19">
        <v>0.53132630800000002</v>
      </c>
      <c r="OE22" s="19">
        <v>0.46258773800000003</v>
      </c>
      <c r="OF22" s="19">
        <v>0.46296119899999999</v>
      </c>
      <c r="OG22" s="19">
        <v>0.11108804899999999</v>
      </c>
      <c r="OH22" s="19">
        <v>0.14777600900000001</v>
      </c>
      <c r="OI22" s="19">
        <v>1.3122596980000001</v>
      </c>
      <c r="OJ22" s="19">
        <v>1.4431168139999999</v>
      </c>
      <c r="OK22" s="19">
        <v>0.325493113</v>
      </c>
      <c r="OL22" s="19">
        <v>0.45452894599999999</v>
      </c>
      <c r="OM22" s="19">
        <v>0.401203849</v>
      </c>
      <c r="ON22" s="19">
        <v>0.53704858499999997</v>
      </c>
      <c r="OO22" s="19">
        <v>0.39943185399999998</v>
      </c>
      <c r="OP22" s="19">
        <v>0.53989556599999999</v>
      </c>
      <c r="OQ22" s="19">
        <v>0.32338574399999997</v>
      </c>
      <c r="OR22" s="19">
        <v>0.45764513400000001</v>
      </c>
      <c r="OS22" s="19">
        <v>-0.43601369200000001</v>
      </c>
      <c r="OT22" s="19">
        <v>-0.39434345700000001</v>
      </c>
      <c r="OU22" s="19">
        <v>0.401203849</v>
      </c>
      <c r="OV22" s="19">
        <v>0.53704858499999997</v>
      </c>
      <c r="OW22" s="19">
        <v>0.12585858582222201</v>
      </c>
      <c r="OX22" s="19">
        <v>0.130890241155556</v>
      </c>
      <c r="OY22" s="19">
        <v>0.103022760422222</v>
      </c>
      <c r="OZ22" s="19">
        <v>0.13122478542222199</v>
      </c>
      <c r="PA22" s="19">
        <v>0.27497623900000001</v>
      </c>
      <c r="PB22" s="19">
        <v>0.20983269875555599</v>
      </c>
      <c r="PC22" s="19">
        <v>0.13890002228888901</v>
      </c>
      <c r="PD22" s="19">
        <v>0.33507905139999999</v>
      </c>
      <c r="PE22" s="19">
        <v>0.26438888893333301</v>
      </c>
      <c r="PF22" s="19">
        <v>0.11292826424444399</v>
      </c>
      <c r="PG22" s="19">
        <v>0.134518518577778</v>
      </c>
      <c r="PH22" s="19">
        <v>0.11010427186666701</v>
      </c>
      <c r="PI22" s="19">
        <v>34.260222222222197</v>
      </c>
      <c r="PJ22" s="19">
        <v>30.7324444444444</v>
      </c>
      <c r="PK22" s="19">
        <v>14.2</v>
      </c>
      <c r="PL22" s="19">
        <v>34.2946666666667</v>
      </c>
      <c r="PM22" s="19">
        <v>31.7324444444444</v>
      </c>
      <c r="PN22" s="19">
        <v>32.866888888888901</v>
      </c>
      <c r="PO22" s="19">
        <v>33.136666666666699</v>
      </c>
      <c r="PP22" s="19">
        <v>4.0073367688888903E-2</v>
      </c>
      <c r="PQ22" s="19">
        <v>-3.0969203511111099E-2</v>
      </c>
      <c r="PR22" s="19">
        <v>73.318222222222204</v>
      </c>
      <c r="PS22" s="19">
        <v>75.975777777777793</v>
      </c>
      <c r="PT22" s="19">
        <v>2209.60386666667</v>
      </c>
      <c r="PU22" s="19">
        <v>2269.8762222222199</v>
      </c>
      <c r="PV22" s="19">
        <v>120.7</v>
      </c>
      <c r="PW22" s="19">
        <f t="shared" si="60"/>
        <v>47.381777777777799</v>
      </c>
      <c r="PX22" s="19">
        <f t="shared" si="61"/>
        <v>44.72422222222221</v>
      </c>
      <c r="PY22" s="19">
        <f t="shared" si="62"/>
        <v>46.053000000000004</v>
      </c>
      <c r="PZ22" s="18">
        <v>40.5</v>
      </c>
      <c r="QA22" s="19">
        <v>0.41322569753999999</v>
      </c>
      <c r="QB22" s="19">
        <v>0.345559012746667</v>
      </c>
      <c r="QC22" s="19">
        <v>0.31086264112444401</v>
      </c>
      <c r="QD22" s="19">
        <v>0.22817766142222201</v>
      </c>
      <c r="QE22" s="19">
        <v>0.42651046516666702</v>
      </c>
      <c r="QF22" s="19">
        <v>0.34627365394444498</v>
      </c>
      <c r="QG22" s="19">
        <f t="shared" si="63"/>
        <v>0.386392059555556</v>
      </c>
      <c r="QH22" s="19">
        <v>0.32538147235111098</v>
      </c>
      <c r="QI22" s="19">
        <v>0.229281712006667</v>
      </c>
      <c r="QJ22" s="19">
        <v>0.117557080291111</v>
      </c>
      <c r="QK22" s="19">
        <v>0.12840908672222201</v>
      </c>
      <c r="QL22" s="19">
        <v>0.50495425389555604</v>
      </c>
      <c r="QM22" s="19">
        <v>0.44689164315555602</v>
      </c>
      <c r="QN22" s="19">
        <v>0.49540604759333301</v>
      </c>
      <c r="QO22" s="19">
        <v>0.36359538212444498</v>
      </c>
      <c r="QP22" s="19">
        <v>0.115986832022222</v>
      </c>
      <c r="QQ22" s="19">
        <v>0.120661086835556</v>
      </c>
      <c r="QR22" s="19">
        <v>1.4128230025999999</v>
      </c>
      <c r="QS22" s="19">
        <v>1.0937795991622199</v>
      </c>
      <c r="QT22" s="19">
        <v>0.27493266582444398</v>
      </c>
      <c r="QU22" s="19">
        <v>0.324768888326667</v>
      </c>
      <c r="QV22" s="19">
        <v>0.35038312494666701</v>
      </c>
      <c r="QW22" s="19">
        <v>0.37846288642222198</v>
      </c>
      <c r="QX22" s="19">
        <v>0.35808340113333298</v>
      </c>
      <c r="QY22" s="19">
        <v>0.387585097815556</v>
      </c>
      <c r="QZ22" s="19">
        <v>0.28355117356222198</v>
      </c>
      <c r="RA22" s="19">
        <v>0.33343349252888899</v>
      </c>
      <c r="RB22" s="19">
        <v>-0.49059948795555602</v>
      </c>
      <c r="RC22" s="19">
        <v>-0.37046501764444401</v>
      </c>
      <c r="RD22" s="19">
        <v>0.35038312494666701</v>
      </c>
      <c r="RE22" s="19">
        <v>0.37846288642222198</v>
      </c>
      <c r="RF22" s="19">
        <v>9.8167761820512803E-2</v>
      </c>
      <c r="RG22" s="19">
        <v>0.11061124061538501</v>
      </c>
      <c r="RH22" s="19">
        <v>8.2669138153846106E-2</v>
      </c>
      <c r="RI22" s="19">
        <v>0.103113920153846</v>
      </c>
      <c r="RJ22" s="19">
        <v>0.25497676120512802</v>
      </c>
      <c r="RK22" s="19">
        <v>0.18351947987179501</v>
      </c>
      <c r="RL22" s="19">
        <v>0.108931029230769</v>
      </c>
      <c r="RM22" s="19">
        <v>0.26088809146153802</v>
      </c>
      <c r="RN22" s="19">
        <v>0.20773949976923101</v>
      </c>
      <c r="RO22" s="19">
        <v>8.6520146435897394E-2</v>
      </c>
      <c r="RP22" s="19">
        <v>0.10549338756410299</v>
      </c>
      <c r="RQ22" s="19">
        <v>8.38515546410257E-2</v>
      </c>
      <c r="RR22" s="19">
        <v>41.43</v>
      </c>
      <c r="RS22" s="19">
        <v>37.030512820512797</v>
      </c>
      <c r="RT22" s="19">
        <v>17.1015384615385</v>
      </c>
      <c r="RU22" s="19">
        <v>39.640769230769202</v>
      </c>
      <c r="RV22" s="19">
        <v>38.630512820512799</v>
      </c>
      <c r="RW22" s="19">
        <v>38.434358974359</v>
      </c>
      <c r="RX22" s="19">
        <v>38.552051282051302</v>
      </c>
      <c r="RY22" s="19">
        <v>3.3938801846153797E-2</v>
      </c>
      <c r="RZ22" s="19">
        <v>4.0372334871794898E-3</v>
      </c>
      <c r="SA22" s="19">
        <v>89.505128205128202</v>
      </c>
      <c r="SB22" s="19">
        <v>93.351282051281999</v>
      </c>
      <c r="SC22" s="19">
        <v>2577.19371794872</v>
      </c>
      <c r="SD22" s="19">
        <v>2664.5461282051301</v>
      </c>
      <c r="SE22" s="19">
        <v>142</v>
      </c>
      <c r="SF22" s="19">
        <f t="shared" si="64"/>
        <v>52.494871794871798</v>
      </c>
      <c r="SG22" s="19">
        <f t="shared" si="65"/>
        <v>48.648717948718001</v>
      </c>
      <c r="SH22" s="18">
        <v>53</v>
      </c>
      <c r="SI22" s="19">
        <v>0.41026987882051302</v>
      </c>
      <c r="SJ22" s="19">
        <v>0.417985561820513</v>
      </c>
      <c r="SK22" s="19">
        <v>0.31181978687179501</v>
      </c>
      <c r="SL22" s="19">
        <v>0.27718367635897401</v>
      </c>
      <c r="SM22" s="19">
        <v>0.42344640807692302</v>
      </c>
      <c r="SN22" s="19">
        <v>0.388303178205128</v>
      </c>
      <c r="SO22" s="19">
        <v>0.32622011676923102</v>
      </c>
      <c r="SP22" s="19">
        <v>0.24425804769230799</v>
      </c>
      <c r="SQ22" s="19">
        <v>0.11298732148718001</v>
      </c>
      <c r="SR22" s="19">
        <v>0.15964690171794901</v>
      </c>
      <c r="SS22" s="19">
        <v>0.51307775156410296</v>
      </c>
      <c r="ST22" s="19">
        <v>0.504442251025641</v>
      </c>
      <c r="SU22" s="19">
        <v>0.50128846961538498</v>
      </c>
      <c r="SV22" s="19">
        <v>0.43812239723076901</v>
      </c>
      <c r="SW22" s="19">
        <v>0.130503632692308</v>
      </c>
      <c r="SX22" s="19">
        <v>0.11079351510256399</v>
      </c>
      <c r="SY22" s="19">
        <v>1.39698483794872</v>
      </c>
      <c r="SZ22" s="19">
        <v>1.47344604138462</v>
      </c>
      <c r="TA22" s="19">
        <v>0.264186728615385</v>
      </c>
      <c r="TB22" s="19">
        <v>0.39838026217948702</v>
      </c>
      <c r="TC22" s="19">
        <v>0.33677288328205102</v>
      </c>
      <c r="TD22" s="19">
        <v>0.46868738997435899</v>
      </c>
      <c r="TE22" s="19">
        <v>0.34445206628205099</v>
      </c>
      <c r="TF22" s="19">
        <v>0.44388090615384601</v>
      </c>
      <c r="TG22" s="19">
        <v>0.27280720620512799</v>
      </c>
      <c r="TH22" s="19">
        <v>0.36908356684615401</v>
      </c>
      <c r="TI22" s="19">
        <v>-0.49163483633333299</v>
      </c>
      <c r="TJ22" s="19">
        <v>-0.38914199164102597</v>
      </c>
      <c r="TK22" s="19">
        <v>0.33677288328205102</v>
      </c>
      <c r="TL22" s="19">
        <v>0.46868738997435899</v>
      </c>
      <c r="TM22" s="19">
        <v>7.9854336804347795E-2</v>
      </c>
      <c r="TN22" s="19">
        <v>8.89285714130435E-2</v>
      </c>
      <c r="TO22" s="19">
        <v>7.0942768347826105E-2</v>
      </c>
      <c r="TP22" s="19">
        <v>9.0277474304347793E-2</v>
      </c>
      <c r="TQ22" s="19">
        <v>0.18237833245652199</v>
      </c>
      <c r="TR22" s="19">
        <v>0.12919515080434801</v>
      </c>
      <c r="TS22" s="19">
        <v>9.6880444521739106E-2</v>
      </c>
      <c r="TT22" s="19">
        <v>0.227985393391304</v>
      </c>
      <c r="TU22" s="19">
        <v>0.16897853369565199</v>
      </c>
      <c r="TV22" s="19">
        <v>6.7761379239130504E-2</v>
      </c>
      <c r="TW22" s="19">
        <v>9.3324394369565203E-2</v>
      </c>
      <c r="TX22" s="19">
        <v>6.9880715782608696E-2</v>
      </c>
      <c r="TY22" s="19">
        <v>39.0378260869565</v>
      </c>
      <c r="TZ22" s="19">
        <v>37.924347826087001</v>
      </c>
      <c r="UA22" s="19">
        <v>26.7141304347826</v>
      </c>
      <c r="UB22" s="19">
        <v>44.923695652173897</v>
      </c>
      <c r="UC22" s="19">
        <v>40.57</v>
      </c>
      <c r="UD22" s="19">
        <v>39.037608695652203</v>
      </c>
      <c r="UE22" s="19">
        <v>39.1632608695652</v>
      </c>
      <c r="UF22" s="19">
        <v>0.162038582608696</v>
      </c>
      <c r="UG22" s="19">
        <v>3.6335746391304401E-2</v>
      </c>
      <c r="UH22" s="24">
        <v>103.22826086956518</v>
      </c>
      <c r="UI22" s="24">
        <v>102.78913043478261</v>
      </c>
      <c r="UJ22" s="24">
        <v>2888.7789782608697</v>
      </c>
      <c r="UK22" s="24">
        <v>2878.6184347826088</v>
      </c>
      <c r="UL22" s="19">
        <v>158</v>
      </c>
      <c r="UM22" s="19">
        <f t="shared" si="66"/>
        <v>54.771739130434824</v>
      </c>
      <c r="UN22" s="19">
        <f t="shared" si="67"/>
        <v>55.210869565217394</v>
      </c>
      <c r="UO22" s="19">
        <f t="shared" si="68"/>
        <v>54.991304347826109</v>
      </c>
      <c r="UP22" s="18">
        <v>55.5</v>
      </c>
      <c r="UQ22" s="19">
        <v>0.40212395539782603</v>
      </c>
      <c r="UR22" s="19">
        <v>0.32473252946521702</v>
      </c>
      <c r="US22" s="19">
        <v>0.27081375991739098</v>
      </c>
      <c r="UT22" s="19">
        <v>0.173567027921739</v>
      </c>
      <c r="UU22" s="19">
        <v>0.41760477726304301</v>
      </c>
      <c r="UV22" s="19">
        <v>0.33160165343695602</v>
      </c>
      <c r="UW22" s="19">
        <f t="shared" si="69"/>
        <v>0.37460321534999952</v>
      </c>
      <c r="UX22" s="19">
        <v>0.28821509651087002</v>
      </c>
      <c r="UY22" s="19">
        <v>0.18080950189565201</v>
      </c>
      <c r="UZ22" s="19">
        <v>0.14756430861956499</v>
      </c>
      <c r="VA22" s="19">
        <v>0.161200292230435</v>
      </c>
      <c r="VB22" s="19">
        <v>0.52977874728043495</v>
      </c>
      <c r="VC22" s="19">
        <v>0.42720352563043501</v>
      </c>
      <c r="VD22" s="19">
        <v>0.54053201286521702</v>
      </c>
      <c r="VE22" s="19">
        <v>0.37882851704565201</v>
      </c>
      <c r="VF22" s="19">
        <v>0.162895241486957</v>
      </c>
      <c r="VG22" s="19">
        <v>0.120571800356522</v>
      </c>
      <c r="VH22" s="19">
        <v>1.35501310120435</v>
      </c>
      <c r="VI22" s="19">
        <v>1.0234931239913001</v>
      </c>
      <c r="VJ22" s="19">
        <v>0.34931890559565199</v>
      </c>
      <c r="VK22" s="19">
        <v>0.43419418268913101</v>
      </c>
      <c r="VL22" s="19">
        <v>0.43054764552173902</v>
      </c>
      <c r="VM22" s="19">
        <v>0.48597399358478299</v>
      </c>
      <c r="VN22" s="19">
        <v>0.44272236289565198</v>
      </c>
      <c r="VO22" s="19">
        <v>0.48982042431739098</v>
      </c>
      <c r="VP22" s="19">
        <v>0.36349188847173902</v>
      </c>
      <c r="VQ22" s="19">
        <v>0.43899145029999997</v>
      </c>
      <c r="VR22" s="19">
        <v>-0.44692881654347799</v>
      </c>
      <c r="VS22" s="19">
        <v>-0.301659616630435</v>
      </c>
      <c r="VT22" s="19">
        <v>0.43054764552173902</v>
      </c>
      <c r="VU22" s="19">
        <v>0.48597399358478299</v>
      </c>
      <c r="VV22" s="19">
        <v>0.42125000000000001</v>
      </c>
      <c r="VW22" s="19">
        <v>0.33574999999999999</v>
      </c>
      <c r="VX22" s="19">
        <v>0.41654999999999998</v>
      </c>
      <c r="VY22" s="19">
        <v>0.16947499999999999</v>
      </c>
      <c r="VZ22" s="19">
        <f t="shared" si="70"/>
        <v>0.79703264094955484</v>
      </c>
      <c r="WA22" s="19">
        <v>8.2666002906976704E-2</v>
      </c>
      <c r="WB22" s="19">
        <v>8.6991947116279097E-2</v>
      </c>
      <c r="WC22" s="19">
        <v>7.4935136023255799E-2</v>
      </c>
      <c r="WD22" s="19">
        <v>8.6134795488372107E-2</v>
      </c>
      <c r="WE22" s="19">
        <v>0.18770567153488399</v>
      </c>
      <c r="WF22" s="19">
        <v>0.15700400632558101</v>
      </c>
      <c r="WG22" s="19">
        <v>9.4820190651162803E-2</v>
      </c>
      <c r="WH22" s="19">
        <v>0.211758608255814</v>
      </c>
      <c r="WI22" s="19">
        <v>0.157126743046512</v>
      </c>
      <c r="WJ22" s="19">
        <v>6.4044917418604602E-2</v>
      </c>
      <c r="WK22" s="19">
        <v>8.7955813953488393E-2</v>
      </c>
      <c r="WL22" s="19">
        <v>7.1525863883720897E-2</v>
      </c>
      <c r="WM22" s="19">
        <v>41.349302325581398</v>
      </c>
      <c r="WN22" s="19">
        <v>38.511627906976699</v>
      </c>
      <c r="WO22" s="19">
        <v>20.193953488372099</v>
      </c>
      <c r="WP22" s="19">
        <v>46.677209302325601</v>
      </c>
      <c r="WQ22" s="19">
        <v>41.141860465116302</v>
      </c>
      <c r="WR22" s="19">
        <v>41.349302325581398</v>
      </c>
      <c r="WS22" s="19">
        <v>41.489069767441897</v>
      </c>
      <c r="WT22" s="19">
        <v>0.147064430232558</v>
      </c>
      <c r="WU22" s="19">
        <v>-6.5676976511627903E-3</v>
      </c>
      <c r="WV22" s="19">
        <v>103.29069767441899</v>
      </c>
      <c r="WW22" s="19">
        <v>104.00465116279101</v>
      </c>
      <c r="WX22" s="19">
        <v>2889.9842790697699</v>
      </c>
      <c r="WY22" s="19">
        <v>2906.1290465116299</v>
      </c>
      <c r="WZ22" s="19">
        <v>164.3</v>
      </c>
      <c r="XA22" s="19">
        <f t="shared" si="71"/>
        <v>61.009302325581018</v>
      </c>
      <c r="XB22" s="19">
        <f t="shared" si="72"/>
        <v>60.295348837209005</v>
      </c>
      <c r="XC22" s="18">
        <v>62</v>
      </c>
      <c r="XD22" s="19">
        <v>0.37903550596976698</v>
      </c>
      <c r="XE22" s="19">
        <v>0.35970270340465099</v>
      </c>
      <c r="XF22" s="19">
        <v>0.246710806676744</v>
      </c>
      <c r="XG22" s="19">
        <v>0.28707512716279099</v>
      </c>
      <c r="XH22" s="19">
        <v>0.41101769511395297</v>
      </c>
      <c r="XI22" s="19">
        <v>0.35480179762093</v>
      </c>
      <c r="XJ22" s="19">
        <v>0.28183079127907001</v>
      </c>
      <c r="XK22" s="19">
        <v>0.28253818279069798</v>
      </c>
      <c r="XL22" s="19">
        <v>0.146462958683721</v>
      </c>
      <c r="XM22" s="19">
        <v>8.2061069758139496E-2</v>
      </c>
      <c r="XN22" s="19">
        <v>0.49316079074651198</v>
      </c>
      <c r="XO22" s="19">
        <v>0.418887538369767</v>
      </c>
      <c r="XP22" s="19">
        <v>0.53379489647441802</v>
      </c>
      <c r="XQ22" s="19">
        <v>0.37709842162790702</v>
      </c>
      <c r="XR22" s="19">
        <v>0.14051512732325599</v>
      </c>
      <c r="XS22" s="19">
        <v>7.0205654837209294E-2</v>
      </c>
      <c r="XT22" s="19">
        <v>1.2358136327860501</v>
      </c>
      <c r="XU22" s="19">
        <v>1.18117195153953</v>
      </c>
      <c r="XV22" s="19">
        <v>0.35320270332558101</v>
      </c>
      <c r="XW22" s="19">
        <v>0.15010097706046499</v>
      </c>
      <c r="XX22" s="19">
        <v>0.43320388177209301</v>
      </c>
      <c r="XY22" s="19">
        <v>0.160351681083721</v>
      </c>
      <c r="XZ22" s="19">
        <v>0.45855686696744202</v>
      </c>
      <c r="YA22" s="19">
        <v>0.17697255740000001</v>
      </c>
      <c r="YB22" s="19">
        <v>0.38216917101162801</v>
      </c>
      <c r="YC22" s="19">
        <v>0.16319887750697701</v>
      </c>
      <c r="YD22" s="19">
        <v>-0.43881109341860502</v>
      </c>
      <c r="YE22" s="19">
        <v>-0.43691403016279101</v>
      </c>
      <c r="YF22" s="19">
        <v>0.43320388177209301</v>
      </c>
      <c r="YG22" s="19">
        <v>0.160351681083721</v>
      </c>
      <c r="YH22" s="19">
        <v>7.6087198277777796E-2</v>
      </c>
      <c r="YI22" s="19">
        <v>8.6211211194444498E-2</v>
      </c>
      <c r="YJ22" s="19">
        <v>6.26571015277778E-2</v>
      </c>
      <c r="YK22" s="19">
        <v>8.3308727055555601E-2</v>
      </c>
      <c r="YL22" s="19">
        <v>0.17281429308333299</v>
      </c>
      <c r="YM22" s="19">
        <v>0.32714285700000001</v>
      </c>
      <c r="YN22" s="19">
        <v>8.6999671944444398E-2</v>
      </c>
      <c r="YO22" s="19">
        <v>0.19983754130555501</v>
      </c>
      <c r="YP22" s="19">
        <v>0.13932291666666699</v>
      </c>
      <c r="YQ22" s="19">
        <v>5.7951353888888897E-2</v>
      </c>
      <c r="YR22" s="19">
        <v>8.4006902611111101E-2</v>
      </c>
      <c r="YS22" s="19">
        <v>6.7666666666666694E-2</v>
      </c>
      <c r="YT22" s="19">
        <v>41.86</v>
      </c>
      <c r="YU22" s="19">
        <v>40.204444444444498</v>
      </c>
      <c r="YV22" s="19">
        <v>12.298055555555599</v>
      </c>
      <c r="YW22" s="19">
        <v>49.246944444444402</v>
      </c>
      <c r="YX22" s="19">
        <v>44.798055555555599</v>
      </c>
      <c r="YY22" s="19">
        <v>42.252499999999998</v>
      </c>
      <c r="YZ22" s="19">
        <v>42.297777777777803</v>
      </c>
      <c r="ZA22" s="19">
        <v>0.19382924444444399</v>
      </c>
      <c r="ZB22" s="19">
        <v>6.3656515888888904E-2</v>
      </c>
      <c r="ZC22" s="19">
        <v>111.6</v>
      </c>
      <c r="ZD22" s="19">
        <v>118.28055555555601</v>
      </c>
      <c r="ZE22" s="19">
        <v>3078.6123611111102</v>
      </c>
      <c r="ZF22" s="19">
        <v>3230.0811111111102</v>
      </c>
      <c r="ZG22" s="19">
        <v>172</v>
      </c>
      <c r="ZH22" s="19">
        <f t="shared" si="73"/>
        <v>60.400000000000006</v>
      </c>
      <c r="ZI22" s="19">
        <f t="shared" si="74"/>
        <v>53.719444444443994</v>
      </c>
      <c r="ZJ22" s="18">
        <v>62.5</v>
      </c>
      <c r="ZK22" s="19">
        <v>0.39115830912222199</v>
      </c>
      <c r="ZL22" s="19">
        <v>0.33667390424166699</v>
      </c>
      <c r="ZM22" s="19">
        <v>0.23053549973611101</v>
      </c>
      <c r="ZN22" s="19">
        <v>0.594191811488889</v>
      </c>
      <c r="ZO22" s="19">
        <v>0.40573673042500003</v>
      </c>
      <c r="ZP22" s="19">
        <v>0.32156937359722199</v>
      </c>
      <c r="ZQ22" s="19">
        <v>0.24703943986111099</v>
      </c>
      <c r="ZR22" s="19">
        <v>0.58300301585833303</v>
      </c>
      <c r="ZS22" s="19">
        <v>0.17690031314166699</v>
      </c>
      <c r="ZT22" s="19">
        <v>-0.315570246666667</v>
      </c>
      <c r="ZU22" s="19">
        <v>0.49195873597222201</v>
      </c>
      <c r="ZV22" s="19">
        <v>0.45477965075555599</v>
      </c>
      <c r="ZW22" s="19">
        <v>0.54869099303333302</v>
      </c>
      <c r="ZX22" s="19">
        <v>0.37566582931944398</v>
      </c>
      <c r="ZY22" s="19">
        <v>0.12554166893055599</v>
      </c>
      <c r="ZZ22" s="19">
        <v>0.14234443854166701</v>
      </c>
      <c r="AAA22" s="19">
        <v>1.2995939617527801</v>
      </c>
      <c r="AAB22" s="19">
        <v>1.0777655054194399</v>
      </c>
      <c r="AAC22" s="19">
        <v>0.433117882566667</v>
      </c>
      <c r="AAD22" s="19">
        <v>-1.23344568002778</v>
      </c>
      <c r="AAE22" s="19">
        <v>0.51544369628611098</v>
      </c>
      <c r="AAF22" s="19">
        <v>-2.5197205571944399</v>
      </c>
      <c r="AAG22" s="19">
        <v>0.52806108472500002</v>
      </c>
      <c r="AAH22" s="19">
        <v>-2.4748072531388901</v>
      </c>
      <c r="AAI22" s="19">
        <v>0.44803821451111098</v>
      </c>
      <c r="AAJ22" s="19">
        <v>-1.1987268606944399</v>
      </c>
      <c r="AAK22" s="19">
        <v>-0.39478704527777803</v>
      </c>
      <c r="AAL22" s="19">
        <v>-0.73647228002777798</v>
      </c>
      <c r="AAM22" s="19">
        <v>0.51544369628611098</v>
      </c>
      <c r="AAN22" s="19">
        <v>-2.5197205571944399</v>
      </c>
      <c r="AAO22" s="19">
        <v>7.2868335358974398E-2</v>
      </c>
      <c r="AAP22" s="19">
        <v>8.2962449564102606E-2</v>
      </c>
      <c r="AAQ22" s="19">
        <v>6.1903667435897397E-2</v>
      </c>
      <c r="AAR22" s="19">
        <v>8.0759015179487206E-2</v>
      </c>
      <c r="AAS22" s="19">
        <v>0.21297816110256401</v>
      </c>
      <c r="AAT22" s="19">
        <v>0.16399214823076899</v>
      </c>
      <c r="AAU22" s="19">
        <v>8.68920201282051E-2</v>
      </c>
      <c r="AAV22" s="19">
        <v>0.20027098194871801</v>
      </c>
      <c r="AAW22" s="19">
        <v>0.140304819717949</v>
      </c>
      <c r="AAX22" s="19">
        <v>6.3928205128205101E-2</v>
      </c>
      <c r="AAY22" s="19">
        <v>8.5995067051282098E-2</v>
      </c>
      <c r="AAZ22" s="19">
        <v>6.7429792461538504E-2</v>
      </c>
      <c r="ABA22" s="19">
        <v>40.630000000000003</v>
      </c>
      <c r="ABB22" s="19">
        <v>35.902564102564099</v>
      </c>
      <c r="ABC22" s="19">
        <v>38.4823076923077</v>
      </c>
      <c r="ABD22" s="19">
        <v>46.372820512820503</v>
      </c>
      <c r="ABE22" s="19">
        <v>41.337948717948699</v>
      </c>
      <c r="ABF22" s="19">
        <v>40.56</v>
      </c>
      <c r="ABG22" s="19">
        <v>40.56</v>
      </c>
      <c r="ABH22" s="19">
        <v>0.16027021794871801</v>
      </c>
      <c r="ABI22" s="19">
        <v>2.0776091307692299E-2</v>
      </c>
      <c r="ABJ22" s="19">
        <v>120.10769230769201</v>
      </c>
      <c r="ABK22" s="19">
        <v>115.958974358974</v>
      </c>
      <c r="ABL22" s="19">
        <v>3271.6814615384601</v>
      </c>
      <c r="ABM22" s="19">
        <v>3177.6672051281998</v>
      </c>
      <c r="ABN22" s="19">
        <v>178</v>
      </c>
      <c r="ABO22" s="19">
        <f t="shared" si="75"/>
        <v>57.892307692307995</v>
      </c>
      <c r="ABP22" s="19">
        <f t="shared" si="76"/>
        <v>62.041025641025996</v>
      </c>
      <c r="ABQ22" s="18">
        <v>62</v>
      </c>
      <c r="ABR22" s="19">
        <v>0.39353560352820499</v>
      </c>
      <c r="ABS22" s="19">
        <v>0.443217864338462</v>
      </c>
      <c r="ABT22" s="19">
        <v>0.234693403889744</v>
      </c>
      <c r="ABU22" s="19">
        <v>0.33626766000769198</v>
      </c>
      <c r="ABV22" s="19">
        <v>0.39815774011025601</v>
      </c>
      <c r="ABW22" s="19">
        <v>0.43213620018974402</v>
      </c>
      <c r="ABX22" s="19">
        <v>0.24002383282051301</v>
      </c>
      <c r="ABY22" s="19">
        <v>0.32403503350769203</v>
      </c>
      <c r="ABZ22" s="19">
        <v>0.175252485117949</v>
      </c>
      <c r="ACA22" s="19">
        <v>0.12627299694871799</v>
      </c>
      <c r="ACB22" s="19">
        <v>0.49534413974871799</v>
      </c>
      <c r="ACC22" s="19">
        <v>0.54265785220256402</v>
      </c>
      <c r="ACD22" s="19">
        <v>0.51493055896153805</v>
      </c>
      <c r="ACE22" s="19">
        <v>0.48348819514871799</v>
      </c>
      <c r="ACF22" s="19">
        <v>0.12672357256153799</v>
      </c>
      <c r="ACG22" s="19">
        <v>0.13273683133846201</v>
      </c>
      <c r="ACH22" s="19">
        <v>1.30809836665128</v>
      </c>
      <c r="ACI22" s="19">
        <v>1.6398586633435901</v>
      </c>
      <c r="ACJ22" s="19">
        <v>0.43977407489743597</v>
      </c>
      <c r="ACK22" s="19">
        <v>0.27415824068717898</v>
      </c>
      <c r="ACL22" s="19">
        <v>0.52196295989487196</v>
      </c>
      <c r="ACM22" s="19">
        <v>0.33964817165897399</v>
      </c>
      <c r="ACN22" s="19">
        <v>0.52554205101025597</v>
      </c>
      <c r="ACO22" s="19">
        <v>0.334682515594872</v>
      </c>
      <c r="ACP22" s="19">
        <v>0.44407183976923098</v>
      </c>
      <c r="ACQ22" s="19">
        <v>0.26806883852564101</v>
      </c>
      <c r="ACR22" s="19">
        <v>-0.38589904548718001</v>
      </c>
      <c r="ACS22" s="19">
        <v>-0.48666726712820502</v>
      </c>
      <c r="ACT22" s="19">
        <v>0.52196295989487196</v>
      </c>
      <c r="ACU22" s="19">
        <v>0.33964817165897399</v>
      </c>
      <c r="ACV22" s="17">
        <v>4.92</v>
      </c>
      <c r="ACW22" s="18">
        <v>0.99</v>
      </c>
      <c r="ACX22" s="17">
        <v>79.400000000000006</v>
      </c>
      <c r="ACY22" s="17">
        <v>25.5</v>
      </c>
      <c r="ACZ22" s="17">
        <v>4.5</v>
      </c>
      <c r="ADA22" s="17">
        <v>11.6</v>
      </c>
    </row>
    <row r="23" spans="1:781" x14ac:dyDescent="0.25">
      <c r="A23" s="19">
        <v>22</v>
      </c>
      <c r="B23" s="19">
        <v>6</v>
      </c>
      <c r="C23" s="19" t="s">
        <v>9</v>
      </c>
      <c r="D23" s="19">
        <v>70</v>
      </c>
      <c r="E23" s="19">
        <v>5</v>
      </c>
      <c r="F23" s="19">
        <v>2</v>
      </c>
      <c r="G23" s="23">
        <v>-9999</v>
      </c>
      <c r="H23" s="23">
        <v>-9999</v>
      </c>
      <c r="I23" s="23">
        <v>-9999</v>
      </c>
      <c r="J23" s="23">
        <v>-9999</v>
      </c>
      <c r="K23" s="23">
        <v>-9999</v>
      </c>
      <c r="L23" s="19">
        <v>0</v>
      </c>
      <c r="M23" s="19">
        <f t="shared" si="16"/>
        <v>0</v>
      </c>
      <c r="N23" s="19">
        <v>55.84</v>
      </c>
      <c r="O23" s="19">
        <v>22.72</v>
      </c>
      <c r="P23" s="19">
        <v>21.439999999999998</v>
      </c>
      <c r="Q23" s="19">
        <v>47.839999999999996</v>
      </c>
      <c r="R23" s="19">
        <v>22.72</v>
      </c>
      <c r="S23" s="19">
        <v>29.439999999999998</v>
      </c>
      <c r="T23" s="19">
        <f t="shared" si="17"/>
        <v>1.3731343283582089</v>
      </c>
      <c r="U23" s="19">
        <v>51.839999999999996</v>
      </c>
      <c r="V23" s="19">
        <v>26.72</v>
      </c>
      <c r="W23" s="19">
        <v>21.439999999999998</v>
      </c>
      <c r="X23" s="19">
        <v>57.839999999999989</v>
      </c>
      <c r="Y23" s="19">
        <v>12.720000000000013</v>
      </c>
      <c r="Z23" s="19">
        <v>29.439999999999998</v>
      </c>
      <c r="AA23" s="19" t="s">
        <v>61</v>
      </c>
      <c r="AB23" s="19">
        <v>8.8000000000000007</v>
      </c>
      <c r="AC23" s="19">
        <v>7.2</v>
      </c>
      <c r="AD23" s="19">
        <v>1.3</v>
      </c>
      <c r="AE23" s="19" t="s">
        <v>40</v>
      </c>
      <c r="AF23" s="19">
        <v>2</v>
      </c>
      <c r="AG23" s="19">
        <v>0.7</v>
      </c>
      <c r="AH23" s="19">
        <v>2.8</v>
      </c>
      <c r="AI23" s="19">
        <v>5</v>
      </c>
      <c r="AJ23" s="19">
        <v>274</v>
      </c>
      <c r="AK23" s="19">
        <v>84</v>
      </c>
      <c r="AL23" s="19">
        <v>0.52</v>
      </c>
      <c r="AM23" s="19">
        <v>9.3000000000000007</v>
      </c>
      <c r="AN23" s="19">
        <v>5.9</v>
      </c>
      <c r="AO23" s="19">
        <v>1.0900000000000001</v>
      </c>
      <c r="AP23" s="19">
        <v>5430</v>
      </c>
      <c r="AQ23" s="19">
        <v>186</v>
      </c>
      <c r="AR23" s="19">
        <v>461</v>
      </c>
      <c r="AS23" s="19">
        <v>31.4</v>
      </c>
      <c r="AT23" s="19">
        <v>0</v>
      </c>
      <c r="AU23" s="19">
        <v>2</v>
      </c>
      <c r="AV23" s="19">
        <v>86</v>
      </c>
      <c r="AW23" s="19">
        <v>5</v>
      </c>
      <c r="AX23" s="19">
        <v>6</v>
      </c>
      <c r="AY23" s="19">
        <v>52</v>
      </c>
      <c r="AZ23" s="19">
        <v>1.7146017699115046</v>
      </c>
      <c r="BA23" s="19">
        <v>0.38955201518254012</v>
      </c>
      <c r="BB23" s="19">
        <v>0.59427880741337624</v>
      </c>
      <c r="BC23" s="19">
        <v>0.6520657043305127</v>
      </c>
      <c r="BD23" s="19">
        <v>0.84771268057784921</v>
      </c>
      <c r="BE23" s="19">
        <v>2.0995139550032569</v>
      </c>
      <c r="BF23" s="19">
        <v>4.3738558210875258</v>
      </c>
      <c r="BG23" s="17">
        <f t="shared" si="18"/>
        <v>8.4166151403761784</v>
      </c>
      <c r="BH23" s="17">
        <f t="shared" si="19"/>
        <v>10.793730370029683</v>
      </c>
      <c r="BI23" s="17">
        <f t="shared" si="20"/>
        <v>13.401993187351735</v>
      </c>
      <c r="BJ23" s="17">
        <f t="shared" si="21"/>
        <v>16.792843909663134</v>
      </c>
      <c r="BK23" s="17">
        <f t="shared" si="22"/>
        <v>25.190899729676161</v>
      </c>
      <c r="BL23" s="19">
        <f t="shared" si="0"/>
        <v>2.6082628173220508</v>
      </c>
      <c r="BM23" s="19">
        <f t="shared" si="1"/>
        <v>3.3908507223113968</v>
      </c>
      <c r="BN23" s="19">
        <f t="shared" si="2"/>
        <v>8.3980558200130275</v>
      </c>
      <c r="BO23" s="19">
        <f t="shared" si="23"/>
        <v>14.397169359646476</v>
      </c>
      <c r="BP23" s="19">
        <v>1.3827433628318586</v>
      </c>
      <c r="BQ23" s="19">
        <v>0.35459221894820958</v>
      </c>
      <c r="BR23" s="19">
        <v>0.12087026591458501</v>
      </c>
      <c r="BS23" s="19">
        <v>3.9820806371329023E-2</v>
      </c>
      <c r="BT23" s="19">
        <v>0</v>
      </c>
      <c r="BU23" s="19">
        <v>3.5075412136092603E-2</v>
      </c>
      <c r="BV23" s="19">
        <v>1.4843402107763097E-2</v>
      </c>
      <c r="BW23" s="17">
        <f t="shared" si="24"/>
        <v>6.9493423271202728</v>
      </c>
      <c r="BX23" s="17">
        <f t="shared" si="25"/>
        <v>7.432823390778613</v>
      </c>
      <c r="BY23" s="17">
        <f t="shared" si="26"/>
        <v>7.592106616263929</v>
      </c>
      <c r="BZ23" s="17">
        <f t="shared" si="27"/>
        <v>7.7324082648082992</v>
      </c>
      <c r="CA23" s="19">
        <f t="shared" si="28"/>
        <v>0.15928322548531609</v>
      </c>
      <c r="CB23" s="19">
        <f t="shared" si="29"/>
        <v>0</v>
      </c>
      <c r="CC23" s="19">
        <f t="shared" si="30"/>
        <v>0.14030164854437041</v>
      </c>
      <c r="CD23" s="19">
        <f t="shared" ref="CD23:CE23" si="96">SUM(CA23:CC23)</f>
        <v>0.29958487402968648</v>
      </c>
      <c r="CE23" s="19">
        <f t="shared" si="96"/>
        <v>0.43988652257405692</v>
      </c>
      <c r="CF23" s="19">
        <v>5.761645613859903</v>
      </c>
      <c r="CG23" s="19">
        <v>5.0304647766755624</v>
      </c>
      <c r="CH23" s="19">
        <v>3.6570113562459352</v>
      </c>
      <c r="CI23" s="19">
        <v>2.0141289643769729</v>
      </c>
      <c r="CJ23" s="19">
        <v>0.86904104083990552</v>
      </c>
      <c r="CK23" s="19">
        <v>0.76457948128529296</v>
      </c>
      <c r="CL23" s="19">
        <v>0.78285742961810612</v>
      </c>
      <c r="CM23" s="17">
        <f t="shared" si="32"/>
        <v>43.168441562141865</v>
      </c>
      <c r="CN23" s="17">
        <f t="shared" si="33"/>
        <v>57.796486987125604</v>
      </c>
      <c r="CO23" s="17">
        <f t="shared" si="34"/>
        <v>65.853002844633494</v>
      </c>
      <c r="CP23" s="17">
        <f t="shared" si="35"/>
        <v>69.329167007993121</v>
      </c>
      <c r="CQ23" s="17">
        <f t="shared" si="36"/>
        <v>72.387484933134289</v>
      </c>
      <c r="CR23" s="19">
        <f t="shared" si="37"/>
        <v>8.0565158575078915</v>
      </c>
      <c r="CS23" s="19">
        <f t="shared" si="38"/>
        <v>3.4761641633596221</v>
      </c>
      <c r="CT23" s="19">
        <f t="shared" si="39"/>
        <v>3.0583179251411718</v>
      </c>
      <c r="CU23" s="19">
        <f t="shared" si="40"/>
        <v>14.590997946008684</v>
      </c>
      <c r="CV23" s="25">
        <v>-9999</v>
      </c>
      <c r="CW23" s="23">
        <v>-9999</v>
      </c>
      <c r="CX23" s="25">
        <v>-9999</v>
      </c>
      <c r="CY23" s="23">
        <v>-9999</v>
      </c>
      <c r="CZ23" s="25">
        <v>-9999</v>
      </c>
      <c r="DA23" s="23">
        <v>-9999</v>
      </c>
      <c r="DB23" s="23">
        <v>-9999</v>
      </c>
      <c r="DC23" s="23">
        <v>-9999</v>
      </c>
      <c r="DD23" s="23">
        <v>-9999</v>
      </c>
      <c r="DE23" s="23">
        <v>-9999</v>
      </c>
      <c r="DF23" s="23">
        <v>-9999</v>
      </c>
      <c r="DG23" s="23">
        <v>-9999</v>
      </c>
      <c r="DH23" s="23">
        <v>-9999</v>
      </c>
      <c r="DI23" s="23">
        <v>-9999</v>
      </c>
      <c r="DJ23" s="23">
        <v>-9999</v>
      </c>
      <c r="DK23" s="23">
        <v>-9999</v>
      </c>
      <c r="DL23" s="23">
        <v>-9999</v>
      </c>
      <c r="DM23" s="23">
        <v>-9999</v>
      </c>
      <c r="DN23" s="23">
        <v>-9999</v>
      </c>
      <c r="DO23" s="23">
        <v>-9999</v>
      </c>
      <c r="DP23" s="23">
        <v>-9999</v>
      </c>
      <c r="DQ23" s="23">
        <v>-9999</v>
      </c>
      <c r="DR23" s="23">
        <v>-9999</v>
      </c>
      <c r="DS23" s="25">
        <v>-9999</v>
      </c>
      <c r="DT23" s="25">
        <v>-9999</v>
      </c>
      <c r="DU23" s="25">
        <v>-9999</v>
      </c>
      <c r="DV23" s="25">
        <v>-9999</v>
      </c>
      <c r="DW23" s="25">
        <v>-9999</v>
      </c>
      <c r="DX23" s="25">
        <v>-9999</v>
      </c>
      <c r="DY23" s="25">
        <v>-9999</v>
      </c>
      <c r="DZ23" s="25">
        <v>-9999</v>
      </c>
      <c r="EA23" s="25">
        <v>-9999</v>
      </c>
      <c r="EB23" s="23">
        <v>-9999</v>
      </c>
      <c r="EC23" s="23">
        <v>-9999</v>
      </c>
      <c r="ED23" s="23">
        <v>-9999</v>
      </c>
      <c r="EE23" s="23">
        <v>-9999</v>
      </c>
      <c r="EF23" s="23">
        <v>-9999</v>
      </c>
      <c r="EG23" s="23">
        <v>-9999</v>
      </c>
      <c r="EH23" s="23">
        <v>-9999</v>
      </c>
      <c r="EI23" s="23">
        <v>-9999</v>
      </c>
      <c r="EJ23" s="23">
        <v>-9999</v>
      </c>
      <c r="EK23" s="23">
        <v>-9999</v>
      </c>
      <c r="EL23" s="23">
        <v>-9999</v>
      </c>
      <c r="EM23" s="23">
        <v>-9999</v>
      </c>
      <c r="EN23" s="23">
        <v>-9999</v>
      </c>
      <c r="EO23" s="23">
        <v>-9999</v>
      </c>
      <c r="EP23" s="23">
        <v>-9999</v>
      </c>
      <c r="EQ23" s="23">
        <v>-9999</v>
      </c>
      <c r="ER23" s="23">
        <v>-9999</v>
      </c>
      <c r="ES23" s="23">
        <v>-9999</v>
      </c>
      <c r="ET23" s="23">
        <v>-9999</v>
      </c>
      <c r="EU23" s="23">
        <v>-9999</v>
      </c>
      <c r="EV23" s="23">
        <v>-9999</v>
      </c>
      <c r="EW23" s="23">
        <v>-9999</v>
      </c>
      <c r="EX23" s="23">
        <v>-9999</v>
      </c>
      <c r="EY23" s="23">
        <v>-9999</v>
      </c>
      <c r="EZ23" s="23">
        <v>-9999</v>
      </c>
      <c r="FA23" s="23">
        <v>-9999</v>
      </c>
      <c r="FB23" s="23">
        <v>-9999</v>
      </c>
      <c r="FC23" s="23">
        <v>-9999</v>
      </c>
      <c r="FD23" s="23">
        <v>-9999</v>
      </c>
      <c r="FE23" s="23">
        <v>-9999</v>
      </c>
      <c r="FF23" s="23">
        <v>-9999</v>
      </c>
      <c r="FG23" s="23">
        <v>-9999</v>
      </c>
      <c r="FH23" s="21">
        <v>177.8</v>
      </c>
      <c r="FI23" s="21">
        <v>67.5</v>
      </c>
      <c r="FJ23" s="18">
        <f t="shared" si="41"/>
        <v>110.30000000000001</v>
      </c>
      <c r="FK23" s="19">
        <v>13</v>
      </c>
      <c r="FL23" s="19">
        <v>219.8</v>
      </c>
      <c r="FM23" s="18">
        <v>31.5</v>
      </c>
      <c r="FN23" s="18">
        <f t="shared" si="42"/>
        <v>188.3</v>
      </c>
      <c r="FO23" s="19">
        <v>67</v>
      </c>
      <c r="FP23" s="19">
        <v>103</v>
      </c>
      <c r="FQ23" s="19">
        <v>31.5</v>
      </c>
      <c r="FR23" s="19">
        <f t="shared" si="43"/>
        <v>71.5</v>
      </c>
      <c r="FS23" s="19">
        <v>166.6</v>
      </c>
      <c r="FT23" s="19">
        <v>15.6</v>
      </c>
      <c r="FU23" s="19">
        <f t="shared" si="44"/>
        <v>151</v>
      </c>
      <c r="FV23" s="19">
        <v>63.949999999999996</v>
      </c>
      <c r="FW23" s="19">
        <v>83.42</v>
      </c>
      <c r="FX23" s="18">
        <f t="shared" si="45"/>
        <v>817.84313725490199</v>
      </c>
      <c r="FY23" s="18">
        <f t="shared" si="46"/>
        <v>730.21708683473389</v>
      </c>
      <c r="FZ23" s="23">
        <f t="shared" si="4"/>
        <v>1081.3725490196077</v>
      </c>
      <c r="GA23" s="18">
        <f t="shared" si="5"/>
        <v>1846.0784313725489</v>
      </c>
      <c r="GB23" s="18">
        <f t="shared" si="6"/>
        <v>700.98039215686276</v>
      </c>
      <c r="GC23" s="18">
        <f t="shared" si="7"/>
        <v>1480.3921568627452</v>
      </c>
      <c r="GD23" s="18">
        <f t="shared" si="47"/>
        <v>5108.823529411764</v>
      </c>
      <c r="GE23" s="18">
        <f t="shared" si="48"/>
        <v>626.96078431372553</v>
      </c>
      <c r="GF23" s="19">
        <v>1.27</v>
      </c>
      <c r="GG23" s="19">
        <f t="shared" si="8"/>
        <v>13.733431372549017</v>
      </c>
      <c r="GH23" s="19">
        <v>0.36</v>
      </c>
      <c r="GI23" s="19">
        <f t="shared" si="9"/>
        <v>6.6458823529411761</v>
      </c>
      <c r="GJ23" s="19">
        <v>0.57999999999999996</v>
      </c>
      <c r="GK23" s="19">
        <f t="shared" si="10"/>
        <v>4.0656862745098037</v>
      </c>
      <c r="GL23" s="19">
        <v>2.86</v>
      </c>
      <c r="GM23" s="19">
        <f t="shared" si="11"/>
        <v>17.931078431372551</v>
      </c>
      <c r="GN23" s="18">
        <f t="shared" si="49"/>
        <v>42.376078431372548</v>
      </c>
      <c r="GO23" s="18">
        <f t="shared" si="50"/>
        <v>37.835784313725483</v>
      </c>
      <c r="GP23" s="25">
        <v>-9999</v>
      </c>
      <c r="GQ23" s="25">
        <v>-9999</v>
      </c>
      <c r="GR23" s="25">
        <v>-9999</v>
      </c>
      <c r="GS23" s="25">
        <v>-9999</v>
      </c>
      <c r="GT23" s="19">
        <v>19.2</v>
      </c>
      <c r="GU23" s="18">
        <v>2.14</v>
      </c>
      <c r="GV23" s="18">
        <f t="shared" si="51"/>
        <v>1.6300000000000001</v>
      </c>
      <c r="GW23" s="19">
        <f t="shared" si="52"/>
        <v>1221.7657288941723</v>
      </c>
      <c r="GX23" s="19">
        <v>0.64</v>
      </c>
      <c r="GY23" s="19">
        <f t="shared" si="53"/>
        <v>0.3926380368098159</v>
      </c>
      <c r="GZ23" s="19">
        <f t="shared" si="54"/>
        <v>479.71169723452158</v>
      </c>
      <c r="HA23" s="19">
        <f t="shared" si="55"/>
        <v>537.27710090266419</v>
      </c>
      <c r="HB23" s="19">
        <v>0.8</v>
      </c>
      <c r="HC23" s="19">
        <f t="shared" si="12"/>
        <v>0.49079754601226994</v>
      </c>
      <c r="HD23" s="19">
        <f t="shared" si="13"/>
        <v>599.63962154315209</v>
      </c>
      <c r="HE23" s="19">
        <f t="shared" si="56"/>
        <v>671.59637612833035</v>
      </c>
      <c r="HF23" s="23">
        <v>-9999</v>
      </c>
      <c r="HG23" s="19">
        <v>1454.3157142857101</v>
      </c>
      <c r="HH23" s="19">
        <f t="shared" si="14"/>
        <v>571.0196669588064</v>
      </c>
      <c r="HI23" s="19">
        <v>2.5</v>
      </c>
      <c r="HJ23" s="19">
        <v>3.88</v>
      </c>
      <c r="HK23" s="17">
        <f t="shared" si="15"/>
        <v>26.057939393779218</v>
      </c>
      <c r="HL23" s="23">
        <v>-9999</v>
      </c>
      <c r="HM23" s="23">
        <v>-9999</v>
      </c>
      <c r="HN23" s="19">
        <v>27.69288401253921</v>
      </c>
      <c r="HO23" s="19">
        <v>15.083636363636368</v>
      </c>
      <c r="HP23" s="19">
        <v>0.23730077710280401</v>
      </c>
      <c r="HQ23" s="19">
        <v>0.20095444127586201</v>
      </c>
      <c r="HR23" s="19">
        <v>0.17880067943925201</v>
      </c>
      <c r="HS23" s="19">
        <v>0.12992197943925199</v>
      </c>
      <c r="HT23" s="19">
        <v>4.7543136588785E-2</v>
      </c>
      <c r="HU23" s="19">
        <v>0.28784594211214998</v>
      </c>
      <c r="HV23" s="19">
        <v>0.331395331383178</v>
      </c>
      <c r="HW23" s="19">
        <v>8.5371171336206905E-2</v>
      </c>
      <c r="HX23" s="19">
        <v>0.62440471482242998</v>
      </c>
      <c r="HY23" s="19">
        <v>0.38011247171962598</v>
      </c>
      <c r="HZ23" s="19">
        <v>0.383873825214953</v>
      </c>
      <c r="IA23" s="19">
        <v>0.34585278731034502</v>
      </c>
      <c r="IB23" s="19">
        <v>0.196981929570093</v>
      </c>
      <c r="IC23" s="19">
        <v>0.109422253383178</v>
      </c>
      <c r="ID23" s="19">
        <v>1.1891315734018699</v>
      </c>
      <c r="IE23" s="19">
        <v>0.29767524615420499</v>
      </c>
      <c r="IF23" s="19">
        <v>0.257963104889401</v>
      </c>
      <c r="IG23" s="19">
        <v>0.27445357143778798</v>
      </c>
      <c r="IH23" s="19">
        <v>0.23162961378504701</v>
      </c>
      <c r="II23" s="19">
        <v>4.18945384579439E-2</v>
      </c>
      <c r="IJ23" s="19">
        <v>0.33335345810599099</v>
      </c>
      <c r="IK23" s="19">
        <v>0.36738487517757001</v>
      </c>
      <c r="IL23" s="19">
        <v>8.2737907566820298E-2</v>
      </c>
      <c r="IM23" s="19">
        <v>0.85069521985046603</v>
      </c>
      <c r="IN23" s="19">
        <v>0.24382850044700499</v>
      </c>
      <c r="IO23" s="19">
        <v>0.231595848815668</v>
      </c>
      <c r="IP23" s="19">
        <v>0.159404040410138</v>
      </c>
      <c r="IQ23" s="19">
        <v>0.12897242630841099</v>
      </c>
      <c r="IR23" s="19">
        <v>0.10089211996729</v>
      </c>
      <c r="IS23" s="19">
        <v>0.41250830167741898</v>
      </c>
      <c r="IT23" s="19">
        <v>37.324277713636398</v>
      </c>
      <c r="IU23" s="19">
        <v>60.508935336363599</v>
      </c>
      <c r="IV23" s="19">
        <v>77</v>
      </c>
      <c r="IW23" s="19">
        <f t="shared" si="57"/>
        <v>16.491064663636401</v>
      </c>
      <c r="IX23" s="19">
        <v>0.23576923088461499</v>
      </c>
      <c r="IY23" s="19">
        <v>0.314379905846154</v>
      </c>
      <c r="IZ23" s="19">
        <v>0.20217817900000001</v>
      </c>
      <c r="JA23" s="19">
        <v>0.29474489796153802</v>
      </c>
      <c r="JB23" s="19">
        <v>0.75848901092307697</v>
      </c>
      <c r="JC23" s="19">
        <v>0.492123233923077</v>
      </c>
      <c r="JD23" s="19">
        <v>0.25983516492307701</v>
      </c>
      <c r="JE23" s="19">
        <v>0.64505102049999996</v>
      </c>
      <c r="JF23" s="19">
        <v>0.43383045530769199</v>
      </c>
      <c r="JG23" s="19">
        <v>0.221507064346154</v>
      </c>
      <c r="JH23" s="19">
        <v>0.30061224488461502</v>
      </c>
      <c r="JI23" s="19">
        <v>0.21252747261538499</v>
      </c>
      <c r="JJ23" s="19">
        <v>0.42494724913846099</v>
      </c>
      <c r="JK23" s="19">
        <v>0.43796378891153898</v>
      </c>
      <c r="JL23" s="19">
        <v>0.25087546876153799</v>
      </c>
      <c r="JM23" s="19">
        <v>0.24965064348461499</v>
      </c>
      <c r="JN23" s="19">
        <v>0.36382218947692302</v>
      </c>
      <c r="JO23" s="19">
        <v>0.41188866233076898</v>
      </c>
      <c r="JP23" s="19">
        <v>0.182145203584615</v>
      </c>
      <c r="JQ23" s="19">
        <v>0.219634147584615</v>
      </c>
      <c r="JR23" s="19">
        <v>0.19524016326923099</v>
      </c>
      <c r="JS23" s="19">
        <v>0.21176521952692301</v>
      </c>
      <c r="JT23" s="19">
        <v>0.50347964497692299</v>
      </c>
      <c r="JU23" s="19">
        <v>0.577034216292308</v>
      </c>
      <c r="JV23" s="19">
        <v>0.48795401846923098</v>
      </c>
      <c r="JW23" s="19">
        <v>0.52365297724615401</v>
      </c>
      <c r="JX23" s="19">
        <v>0.10010927999999999</v>
      </c>
      <c r="JY23" s="19">
        <v>0.186044679992308</v>
      </c>
      <c r="JZ23" s="19">
        <v>1.4888102626153901</v>
      </c>
      <c r="KA23" s="19">
        <v>1.5793012502038499</v>
      </c>
      <c r="KB23" s="19">
        <v>0.54116674668461495</v>
      </c>
      <c r="KC23" s="19">
        <v>0.51012112239999996</v>
      </c>
      <c r="KD23" s="19">
        <v>0.61611261127307704</v>
      </c>
      <c r="KE23" s="19">
        <v>0.59231559487307694</v>
      </c>
      <c r="KF23" s="19">
        <v>0.547611198307692</v>
      </c>
      <c r="KG23" s="19">
        <v>0.56704605180000001</v>
      </c>
      <c r="KH23" s="19">
        <v>0.459585168119231</v>
      </c>
      <c r="KI23" s="19">
        <v>0.479516946273077</v>
      </c>
      <c r="KJ23" s="19">
        <v>-0.30614694346153798</v>
      </c>
      <c r="KK23" s="19">
        <v>-0.35852689184615399</v>
      </c>
      <c r="KL23" s="19">
        <v>0.61611261127307704</v>
      </c>
      <c r="KM23" s="19">
        <v>0.59231559487307694</v>
      </c>
      <c r="KN23" s="19">
        <v>0.223238289233333</v>
      </c>
      <c r="KO23" s="19">
        <v>0.245404762</v>
      </c>
      <c r="KP23" s="19">
        <v>0.19002395623333301</v>
      </c>
      <c r="KQ23" s="19">
        <v>0.242330262733333</v>
      </c>
      <c r="KR23" s="19">
        <v>0.60576977403333399</v>
      </c>
      <c r="KS23" s="19">
        <v>0.45070526316666698</v>
      </c>
      <c r="KT23" s="19">
        <v>0.24858052429999999</v>
      </c>
      <c r="KU23" s="19">
        <v>0.57929141719999999</v>
      </c>
      <c r="KV23" s="19">
        <v>0.44983333336666698</v>
      </c>
      <c r="KW23" s="19">
        <v>0.21232848239999999</v>
      </c>
      <c r="KX23" s="19">
        <v>0.24800954326666699</v>
      </c>
      <c r="KY23" s="19">
        <v>0.1971104336</v>
      </c>
      <c r="KZ23" s="19">
        <v>39.53</v>
      </c>
      <c r="LA23" s="19">
        <v>37.6696666666667</v>
      </c>
      <c r="LB23" s="19">
        <v>10.9463333333333</v>
      </c>
      <c r="LC23" s="19">
        <v>39.56</v>
      </c>
      <c r="LD23" s="19">
        <v>36.614333333333299</v>
      </c>
      <c r="LE23" s="19">
        <v>39.886000000000003</v>
      </c>
      <c r="LF23" s="19">
        <v>40</v>
      </c>
      <c r="LG23" s="19">
        <v>-5.7222306666666698E-3</v>
      </c>
      <c r="LH23" s="19">
        <v>-7.8407417466666698E-2</v>
      </c>
      <c r="LI23" s="19">
        <v>49.406666666666702</v>
      </c>
      <c r="LJ23" s="19">
        <v>1666.8172999999999</v>
      </c>
      <c r="LK23" s="19">
        <v>83</v>
      </c>
      <c r="LL23" s="19">
        <f t="shared" si="58"/>
        <v>33.593333333333298</v>
      </c>
      <c r="LM23" s="23">
        <v>-9999</v>
      </c>
      <c r="LN23" s="19">
        <v>0.39874913689666702</v>
      </c>
      <c r="LO23" s="19">
        <v>0.42614300178999998</v>
      </c>
      <c r="LP23" s="19">
        <v>0.28807483424666702</v>
      </c>
      <c r="LQ23" s="19">
        <v>0.29974390426333303</v>
      </c>
      <c r="LR23" s="19">
        <v>0.40005399268333303</v>
      </c>
      <c r="LS23" s="19">
        <v>0.4216268037</v>
      </c>
      <c r="LT23" s="19">
        <v>0.28964955457000002</v>
      </c>
      <c r="LU23" s="19">
        <v>0.29444960614666699</v>
      </c>
      <c r="LV23" s="19">
        <v>0.125343098796667</v>
      </c>
      <c r="LW23" s="19">
        <v>0.14553312039666699</v>
      </c>
      <c r="LX23" s="19">
        <v>0.49155819028999997</v>
      </c>
      <c r="LY23" s="19">
        <v>0.52053517697666696</v>
      </c>
      <c r="LZ23" s="19">
        <v>0.46281100731333302</v>
      </c>
      <c r="MA23" s="19">
        <v>0.45933955339999999</v>
      </c>
      <c r="MB23" s="19">
        <v>0.11547589763</v>
      </c>
      <c r="MC23" s="19">
        <v>0.120924428783333</v>
      </c>
      <c r="MD23" s="19">
        <v>1.3354131204966699</v>
      </c>
      <c r="ME23" s="19">
        <v>1.50717932415333</v>
      </c>
      <c r="MF23" s="19">
        <v>0.31369526797666702</v>
      </c>
      <c r="MG23" s="19">
        <v>0.34411539524666701</v>
      </c>
      <c r="MH23" s="19">
        <v>0.38957778588000003</v>
      </c>
      <c r="MI23" s="19">
        <v>0.42423270665000001</v>
      </c>
      <c r="MJ23" s="19">
        <v>0.38938275260333299</v>
      </c>
      <c r="MK23" s="19">
        <v>0.41877954406666701</v>
      </c>
      <c r="ML23" s="19">
        <v>0.31349596366666699</v>
      </c>
      <c r="MM23" s="19">
        <v>0.337524141026667</v>
      </c>
      <c r="MN23" s="19">
        <v>-0.447828090566667</v>
      </c>
      <c r="MO23" s="19">
        <v>-0.45311755043333302</v>
      </c>
      <c r="MP23" s="19">
        <v>0.38957778588000003</v>
      </c>
      <c r="MQ23" s="19">
        <v>0.42423270665000001</v>
      </c>
      <c r="MR23" s="23">
        <v>-9999</v>
      </c>
      <c r="MS23" s="19">
        <v>0.16104322300000001</v>
      </c>
      <c r="MT23" s="19">
        <v>0.17283604899999999</v>
      </c>
      <c r="MU23" s="19">
        <v>0.13289135099999999</v>
      </c>
      <c r="MV23" s="19">
        <v>0.175891769</v>
      </c>
      <c r="MW23" s="19">
        <v>0.449633271</v>
      </c>
      <c r="MX23" s="19">
        <v>0.29509686600000001</v>
      </c>
      <c r="MY23" s="19">
        <v>0.18956262400000001</v>
      </c>
      <c r="MZ23" s="19">
        <v>0.44613736199999998</v>
      </c>
      <c r="NA23" s="19">
        <v>0.34264122299999999</v>
      </c>
      <c r="NB23" s="19">
        <v>0.165924776</v>
      </c>
      <c r="NC23" s="19">
        <v>0.18915169000000001</v>
      </c>
      <c r="ND23" s="19">
        <v>0.15468697100000001</v>
      </c>
      <c r="NE23" s="19">
        <v>34.49777778</v>
      </c>
      <c r="NF23" s="19">
        <v>35.116388890000003</v>
      </c>
      <c r="NG23" s="19">
        <v>14.186666669999999</v>
      </c>
      <c r="NH23" s="19">
        <v>41.282499999999999</v>
      </c>
      <c r="NI23" s="19">
        <v>37.33666667</v>
      </c>
      <c r="NJ23" s="19">
        <v>35.798333329999998</v>
      </c>
      <c r="NK23" s="19">
        <v>35.854999999999997</v>
      </c>
      <c r="NL23" s="19">
        <v>0.15142514600000001</v>
      </c>
      <c r="NM23" s="19">
        <v>3.8740604999999997E-2</v>
      </c>
      <c r="NN23" s="19">
        <v>68.174999999999997</v>
      </c>
      <c r="NO23" s="19">
        <v>2092.8982780000001</v>
      </c>
      <c r="NP23" s="19">
        <v>99.9</v>
      </c>
      <c r="NQ23" s="19">
        <f t="shared" si="59"/>
        <v>31.725000000000009</v>
      </c>
      <c r="NR23" s="23">
        <v>-9999</v>
      </c>
      <c r="NS23" s="19">
        <v>0.402860891</v>
      </c>
      <c r="NT23" s="19">
        <v>0.43144529199999998</v>
      </c>
      <c r="NU23" s="19">
        <v>0.28737907400000001</v>
      </c>
      <c r="NV23" s="19">
        <v>0.25091835899999998</v>
      </c>
      <c r="NW23" s="19">
        <v>0.40413227800000001</v>
      </c>
      <c r="NX23" s="19">
        <v>0.43936790399999998</v>
      </c>
      <c r="NY23" s="19">
        <v>0.28879435599999997</v>
      </c>
      <c r="NZ23" s="19">
        <v>0.25951655200000001</v>
      </c>
      <c r="OA23" s="19">
        <v>0.130865641</v>
      </c>
      <c r="OB23" s="19">
        <v>0.203605066</v>
      </c>
      <c r="OC23" s="19">
        <v>0.484612082</v>
      </c>
      <c r="OD23" s="19">
        <v>0.53846141800000002</v>
      </c>
      <c r="OE23" s="19">
        <v>0.45716347400000001</v>
      </c>
      <c r="OF23" s="19">
        <v>0.46698023300000002</v>
      </c>
      <c r="OG23" s="19">
        <v>0.101525793</v>
      </c>
      <c r="OH23" s="19">
        <v>0.13942294199999999</v>
      </c>
      <c r="OI23" s="19">
        <v>1.357139933</v>
      </c>
      <c r="OJ23" s="19">
        <v>1.5638829999999999</v>
      </c>
      <c r="OK23" s="19">
        <v>0.32366566099999999</v>
      </c>
      <c r="OL23" s="19">
        <v>0.45891398500000002</v>
      </c>
      <c r="OM23" s="19">
        <v>0.40136881499999999</v>
      </c>
      <c r="ON23" s="19">
        <v>0.54435785699999995</v>
      </c>
      <c r="OO23" s="19">
        <v>0.40177416500000002</v>
      </c>
      <c r="OP23" s="19">
        <v>0.54978230400000005</v>
      </c>
      <c r="OQ23" s="19">
        <v>0.32410636599999998</v>
      </c>
      <c r="OR23" s="19">
        <v>0.46480299200000003</v>
      </c>
      <c r="OS23" s="19">
        <v>-0.44742251100000002</v>
      </c>
      <c r="OT23" s="19">
        <v>-0.40874925000000001</v>
      </c>
      <c r="OU23" s="19">
        <v>0.40136881499999999</v>
      </c>
      <c r="OV23" s="19">
        <v>0.54435785699999995</v>
      </c>
      <c r="OW23" s="19">
        <v>0.13329068468888899</v>
      </c>
      <c r="OX23" s="19">
        <v>0.12420329048888901</v>
      </c>
      <c r="OY23" s="19">
        <v>0.10666666664444401</v>
      </c>
      <c r="OZ23" s="19">
        <v>0.13180207291111101</v>
      </c>
      <c r="PA23" s="19">
        <v>0.30758316359999999</v>
      </c>
      <c r="PB23" s="19">
        <v>0.22600207680000001</v>
      </c>
      <c r="PC23" s="19">
        <v>0.142068581622222</v>
      </c>
      <c r="PD23" s="19">
        <v>0.370149319333333</v>
      </c>
      <c r="PE23" s="19">
        <v>0.28747916668888901</v>
      </c>
      <c r="PF23" s="19">
        <v>0.120889341533333</v>
      </c>
      <c r="PG23" s="19">
        <v>0.12851282055555599</v>
      </c>
      <c r="PH23" s="19">
        <v>0.114095750666667</v>
      </c>
      <c r="PI23" s="19">
        <v>34.270000000000003</v>
      </c>
      <c r="PJ23" s="19">
        <v>30.7468888888889</v>
      </c>
      <c r="PK23" s="19">
        <v>13.5384444444444</v>
      </c>
      <c r="PL23" s="19">
        <v>35.022666666666701</v>
      </c>
      <c r="PM23" s="19">
        <v>31.504444444444498</v>
      </c>
      <c r="PN23" s="19">
        <v>32.992444444444502</v>
      </c>
      <c r="PO23" s="19">
        <v>33.266444444444403</v>
      </c>
      <c r="PP23" s="19">
        <v>5.6250188422222201E-2</v>
      </c>
      <c r="PQ23" s="19">
        <v>-3.9162950488888897E-2</v>
      </c>
      <c r="PR23" s="19">
        <v>69.407555555555504</v>
      </c>
      <c r="PS23" s="19">
        <v>71.437333333333299</v>
      </c>
      <c r="PT23" s="19">
        <v>2120.8660222222202</v>
      </c>
      <c r="PU23" s="19">
        <v>2166.92102222222</v>
      </c>
      <c r="PV23" s="19">
        <v>120.7</v>
      </c>
      <c r="PW23" s="19">
        <f t="shared" si="60"/>
        <v>51.292444444444499</v>
      </c>
      <c r="PX23" s="19">
        <f t="shared" si="61"/>
        <v>49.262666666666703</v>
      </c>
      <c r="PY23" s="19">
        <f t="shared" si="62"/>
        <v>50.277555555555601</v>
      </c>
      <c r="PZ23" s="23">
        <v>-9999</v>
      </c>
      <c r="QA23" s="19">
        <v>0.44452106424888899</v>
      </c>
      <c r="QB23" s="19">
        <v>0.39225473446444398</v>
      </c>
      <c r="QC23" s="19">
        <v>0.33835594518000001</v>
      </c>
      <c r="QD23" s="19">
        <v>0.260374634133333</v>
      </c>
      <c r="QE23" s="19">
        <v>0.48393934552888901</v>
      </c>
      <c r="QF23" s="19">
        <v>0.41705874265999998</v>
      </c>
      <c r="QG23" s="19">
        <f t="shared" si="63"/>
        <v>0.45049904409444452</v>
      </c>
      <c r="QH23" s="19">
        <v>0.38218687155333297</v>
      </c>
      <c r="QI23" s="19">
        <v>0.28801845518000002</v>
      </c>
      <c r="QJ23" s="19">
        <v>0.125189763228889</v>
      </c>
      <c r="QK23" s="19">
        <v>0.14797202236666701</v>
      </c>
      <c r="QL23" s="19">
        <v>0.52814346448444405</v>
      </c>
      <c r="QM23" s="19">
        <v>0.47783149024222199</v>
      </c>
      <c r="QN23" s="19">
        <v>0.50686566461555604</v>
      </c>
      <c r="QO23" s="19">
        <v>0.38776418914222199</v>
      </c>
      <c r="QP23" s="19">
        <v>0.109347923693333</v>
      </c>
      <c r="QQ23" s="19">
        <v>0.1056482249</v>
      </c>
      <c r="QR23" s="19">
        <v>1.6081470444666699</v>
      </c>
      <c r="QS23" s="19">
        <v>1.3376087481044401</v>
      </c>
      <c r="QT23" s="19">
        <v>0.25781922525555601</v>
      </c>
      <c r="QU23" s="19">
        <v>0.33668615830666698</v>
      </c>
      <c r="QV23" s="19">
        <v>0.33940834656444402</v>
      </c>
      <c r="QW23" s="19">
        <v>0.40881336894222198</v>
      </c>
      <c r="QX23" s="19">
        <v>0.35932081373777802</v>
      </c>
      <c r="QY23" s="19">
        <v>0.42655631768444402</v>
      </c>
      <c r="QZ23" s="19">
        <v>0.280267035673333</v>
      </c>
      <c r="RA23" s="19">
        <v>0.35719668540444399</v>
      </c>
      <c r="RB23" s="19">
        <v>-0.55243041171111096</v>
      </c>
      <c r="RC23" s="19">
        <v>-0.44432123266666701</v>
      </c>
      <c r="RD23" s="19">
        <v>0.33940834656444402</v>
      </c>
      <c r="RE23" s="19">
        <v>0.40881336894222198</v>
      </c>
      <c r="RF23" s="19">
        <v>0.10250139583333299</v>
      </c>
      <c r="RG23" s="19">
        <v>0.104051627388889</v>
      </c>
      <c r="RH23" s="19">
        <v>8.4024988777777795E-2</v>
      </c>
      <c r="RI23" s="19">
        <v>0.101294255222222</v>
      </c>
      <c r="RJ23" s="19">
        <v>0.28682111330555599</v>
      </c>
      <c r="RK23" s="19">
        <v>0.19929277433333301</v>
      </c>
      <c r="RL23" s="19">
        <v>0.113910978555556</v>
      </c>
      <c r="RM23" s="19">
        <v>0.28850556100000002</v>
      </c>
      <c r="RN23" s="19">
        <v>0.225048284472222</v>
      </c>
      <c r="RO23" s="19">
        <v>9.4886621333333296E-2</v>
      </c>
      <c r="RP23" s="19">
        <v>0.105038431111111</v>
      </c>
      <c r="RQ23" s="19">
        <v>8.8660425694444406E-2</v>
      </c>
      <c r="RR23" s="19">
        <v>41.448055555555598</v>
      </c>
      <c r="RS23" s="19">
        <v>37.180833333333297</v>
      </c>
      <c r="RT23" s="19">
        <v>23.088333333333299</v>
      </c>
      <c r="RU23" s="19">
        <v>43.683055555555498</v>
      </c>
      <c r="RV23" s="19">
        <v>41.213888888888903</v>
      </c>
      <c r="RW23" s="19">
        <v>38.536111111111097</v>
      </c>
      <c r="RX23" s="19">
        <v>38.650555555555599</v>
      </c>
      <c r="RY23" s="19">
        <v>0.14580655755555599</v>
      </c>
      <c r="RZ23" s="19">
        <v>6.7579677972222293E-2</v>
      </c>
      <c r="SA23" s="19">
        <v>103.081666666667</v>
      </c>
      <c r="SB23" s="19">
        <v>93.000277777777796</v>
      </c>
      <c r="SC23" s="19">
        <v>2885.1378611111099</v>
      </c>
      <c r="SD23" s="19">
        <v>2656.5466666666698</v>
      </c>
      <c r="SE23" s="19">
        <v>142</v>
      </c>
      <c r="SF23" s="19">
        <f t="shared" si="64"/>
        <v>38.918333333332995</v>
      </c>
      <c r="SG23" s="19">
        <f t="shared" si="65"/>
        <v>48.999722222222204</v>
      </c>
      <c r="SH23" s="23">
        <v>-9999</v>
      </c>
      <c r="SI23" s="19">
        <v>0.43326399025000001</v>
      </c>
      <c r="SJ23" s="19">
        <v>0.46817880766666697</v>
      </c>
      <c r="SK23" s="19">
        <v>0.327969814388889</v>
      </c>
      <c r="SL23" s="19">
        <v>0.32265174136111102</v>
      </c>
      <c r="SM23" s="19">
        <v>0.46602921861111102</v>
      </c>
      <c r="SN23" s="19">
        <v>0.457446598277778</v>
      </c>
      <c r="SO23" s="19">
        <v>0.364166864277778</v>
      </c>
      <c r="SP23" s="19">
        <v>0.31032003461111102</v>
      </c>
      <c r="SQ23" s="19">
        <v>0.123060053611111</v>
      </c>
      <c r="SR23" s="19">
        <v>0.172929998944444</v>
      </c>
      <c r="SS23" s="19">
        <v>0.52929792594444403</v>
      </c>
      <c r="ST23" s="19">
        <v>0.53817149780555595</v>
      </c>
      <c r="SU23" s="19">
        <v>0.50449706758333301</v>
      </c>
      <c r="SV23" s="19">
        <v>0.463528422</v>
      </c>
      <c r="SW23" s="19">
        <v>0.125067958583333</v>
      </c>
      <c r="SX23" s="19">
        <v>9.3616896666666699E-2</v>
      </c>
      <c r="SY23" s="19">
        <v>1.53788114133333</v>
      </c>
      <c r="SZ23" s="19">
        <v>1.8314570987777801</v>
      </c>
      <c r="TA23" s="19">
        <v>0.263218741888889</v>
      </c>
      <c r="TB23" s="19">
        <v>0.35675539069444401</v>
      </c>
      <c r="TC23" s="19">
        <v>0.34281554402777797</v>
      </c>
      <c r="TD23" s="19">
        <v>0.435216907888889</v>
      </c>
      <c r="TE23" s="19">
        <v>0.359596657166667</v>
      </c>
      <c r="TF23" s="19">
        <v>0.42859587516666697</v>
      </c>
      <c r="TG23" s="19">
        <v>0.28207437536111102</v>
      </c>
      <c r="TH23" s="19">
        <v>0.34823754972222198</v>
      </c>
      <c r="TI23" s="19">
        <v>-0.53314030955555503</v>
      </c>
      <c r="TJ23" s="19">
        <v>-0.469794993111111</v>
      </c>
      <c r="TK23" s="19">
        <v>0.34281554402777797</v>
      </c>
      <c r="TL23" s="19">
        <v>0.435216907888889</v>
      </c>
      <c r="TM23" s="19">
        <v>8.7521518391304301E-2</v>
      </c>
      <c r="TN23" s="19">
        <v>8.7349156999999997E-2</v>
      </c>
      <c r="TO23" s="19">
        <v>7.7253771130434801E-2</v>
      </c>
      <c r="TP23" s="19">
        <v>9.41599300869565E-2</v>
      </c>
      <c r="TQ23" s="19">
        <v>0.213135176195652</v>
      </c>
      <c r="TR23" s="19">
        <v>0.14799243456521699</v>
      </c>
      <c r="TS23" s="19">
        <v>9.7686966347826101E-2</v>
      </c>
      <c r="TT23" s="19">
        <v>0.244362347304348</v>
      </c>
      <c r="TU23" s="19">
        <v>0.17850418413043501</v>
      </c>
      <c r="TV23" s="19">
        <v>6.9598457565217403E-2</v>
      </c>
      <c r="TW23" s="19">
        <v>8.8341319739130494E-2</v>
      </c>
      <c r="TX23" s="19">
        <v>7.0630564456521702E-2</v>
      </c>
      <c r="TY23" s="19">
        <v>39.078260869565199</v>
      </c>
      <c r="TZ23" s="19">
        <v>37.708260869565201</v>
      </c>
      <c r="UA23" s="19">
        <v>26.1939130434783</v>
      </c>
      <c r="UB23" s="19">
        <v>38.958913043478297</v>
      </c>
      <c r="UC23" s="19">
        <v>35.148695652173899</v>
      </c>
      <c r="UD23" s="19">
        <v>39.149565217391299</v>
      </c>
      <c r="UE23" s="19">
        <v>39.256521739130399</v>
      </c>
      <c r="UF23" s="19">
        <v>-3.1212514565217399E-3</v>
      </c>
      <c r="UG23" s="19">
        <v>-9.5315977173913005E-2</v>
      </c>
      <c r="UH23" s="24">
        <v>95.369565217391298</v>
      </c>
      <c r="UI23" s="24">
        <v>97.423913043478279</v>
      </c>
      <c r="UJ23" s="24">
        <v>2710.2781521739134</v>
      </c>
      <c r="UK23" s="24">
        <v>2756.7725000000005</v>
      </c>
      <c r="UL23" s="19">
        <v>158</v>
      </c>
      <c r="UM23" s="19">
        <f t="shared" si="66"/>
        <v>62.630434782608702</v>
      </c>
      <c r="UN23" s="19">
        <f t="shared" si="67"/>
        <v>60.576086956521721</v>
      </c>
      <c r="UO23" s="19">
        <f t="shared" si="68"/>
        <v>61.603260869565212</v>
      </c>
      <c r="UP23" s="23">
        <v>-9999</v>
      </c>
      <c r="UQ23" s="19">
        <v>0.42782048742391299</v>
      </c>
      <c r="UR23" s="19">
        <v>0.37672439567826099</v>
      </c>
      <c r="US23" s="19">
        <v>0.29245400501956498</v>
      </c>
      <c r="UT23" s="19">
        <v>0.217606041617391</v>
      </c>
      <c r="UU23" s="19">
        <v>0.46800669220869601</v>
      </c>
      <c r="UV23" s="19">
        <v>0.40838404585869598</v>
      </c>
      <c r="UW23" s="19">
        <f t="shared" si="69"/>
        <v>0.43819536903369599</v>
      </c>
      <c r="UX23" s="19">
        <v>0.33785148743695698</v>
      </c>
      <c r="UY23" s="19">
        <v>0.253094275452174</v>
      </c>
      <c r="UZ23" s="19">
        <v>0.15497634633912999</v>
      </c>
      <c r="VA23" s="19">
        <v>0.17375627901521701</v>
      </c>
      <c r="VB23" s="19">
        <v>0.55074163957826106</v>
      </c>
      <c r="VC23" s="19">
        <v>0.45765450750217401</v>
      </c>
      <c r="VD23" s="19">
        <v>0.55554903986739101</v>
      </c>
      <c r="VE23" s="19">
        <v>0.40731990269130403</v>
      </c>
      <c r="VF23" s="19">
        <v>0.160999048567391</v>
      </c>
      <c r="VG23" s="19">
        <v>9.8995471217391301E-2</v>
      </c>
      <c r="VH23" s="19">
        <v>1.50607448610217</v>
      </c>
      <c r="VI23" s="19">
        <v>1.2645914727173899</v>
      </c>
      <c r="VJ23" s="19">
        <v>0.33086582227608702</v>
      </c>
      <c r="VK23" s="19">
        <v>0.39341345896521801</v>
      </c>
      <c r="VL23" s="19">
        <v>0.41909198930434799</v>
      </c>
      <c r="VM23" s="19">
        <v>0.45675341576956502</v>
      </c>
      <c r="VN23" s="19">
        <v>0.44485346669347797</v>
      </c>
      <c r="VO23" s="19">
        <v>0.48109992515</v>
      </c>
      <c r="VP23" s="19">
        <v>0.36062612563478302</v>
      </c>
      <c r="VQ23" s="19">
        <v>0.42352315921304301</v>
      </c>
      <c r="VR23" s="19">
        <v>-0.50371983047826097</v>
      </c>
      <c r="VS23" s="19">
        <v>-0.39895955291304402</v>
      </c>
      <c r="VT23" s="19">
        <v>0.41909198930434799</v>
      </c>
      <c r="VU23" s="19">
        <v>0.45675341576956502</v>
      </c>
      <c r="VV23" s="19">
        <v>0.50975000000000004</v>
      </c>
      <c r="VW23" s="19">
        <v>0.42225000000000001</v>
      </c>
      <c r="VX23" s="19">
        <v>0.47449999999999998</v>
      </c>
      <c r="VY23" s="19">
        <v>0.15384999999999999</v>
      </c>
      <c r="VZ23" s="19">
        <f t="shared" si="70"/>
        <v>0.82834722903384006</v>
      </c>
      <c r="WA23" s="19">
        <v>8.6476384738095199E-2</v>
      </c>
      <c r="WB23" s="19">
        <v>8.5237608833333298E-2</v>
      </c>
      <c r="WC23" s="19">
        <v>7.6248964238095199E-2</v>
      </c>
      <c r="WD23" s="19">
        <v>8.7912087904761904E-2</v>
      </c>
      <c r="WE23" s="19">
        <v>0.21691605502380901</v>
      </c>
      <c r="WF23" s="19">
        <v>0.17080966942857101</v>
      </c>
      <c r="WG23" s="19">
        <v>9.6840431071428604E-2</v>
      </c>
      <c r="WH23" s="19">
        <v>0.232901901071429</v>
      </c>
      <c r="WI23" s="19">
        <v>0.17056120697619001</v>
      </c>
      <c r="WJ23" s="19">
        <v>6.7230702785714302E-2</v>
      </c>
      <c r="WK23" s="19">
        <v>8.6235714285714304E-2</v>
      </c>
      <c r="WL23" s="19">
        <v>7.4814607571428604E-2</v>
      </c>
      <c r="WM23" s="19">
        <v>41.38</v>
      </c>
      <c r="WN23" s="19">
        <v>38.736190476190501</v>
      </c>
      <c r="WO23" s="19">
        <v>22.573095238095199</v>
      </c>
      <c r="WP23" s="19">
        <v>46.573333333333302</v>
      </c>
      <c r="WQ23" s="19">
        <v>40.985952380952398</v>
      </c>
      <c r="WR23" s="19">
        <v>41.4471428571429</v>
      </c>
      <c r="WS23" s="19">
        <v>41.579761904761902</v>
      </c>
      <c r="WT23" s="19">
        <v>0.14158440642857101</v>
      </c>
      <c r="WU23" s="19">
        <v>-1.23516496666667E-2</v>
      </c>
      <c r="WV23" s="19">
        <v>100.91190476190501</v>
      </c>
      <c r="WW23" s="19">
        <v>103.414285714286</v>
      </c>
      <c r="WX23" s="19">
        <v>2836.0933333333301</v>
      </c>
      <c r="WY23" s="19">
        <v>2892.7091428571398</v>
      </c>
      <c r="WZ23" s="19">
        <v>164.3</v>
      </c>
      <c r="XA23" s="19">
        <f t="shared" si="71"/>
        <v>63.388095238095005</v>
      </c>
      <c r="XB23" s="19">
        <f t="shared" si="72"/>
        <v>60.885714285714016</v>
      </c>
      <c r="XC23" s="23">
        <v>-9999</v>
      </c>
      <c r="XD23" s="19">
        <v>0.41061502472381001</v>
      </c>
      <c r="XE23" s="19">
        <v>0.409153710321429</v>
      </c>
      <c r="XF23" s="19">
        <v>0.275513708366667</v>
      </c>
      <c r="XG23" s="19">
        <v>0.31572146200476198</v>
      </c>
      <c r="XH23" s="19">
        <v>0.457475706461905</v>
      </c>
      <c r="XI23" s="19">
        <v>0.42222847997857099</v>
      </c>
      <c r="XJ23" s="19">
        <v>0.328394500233333</v>
      </c>
      <c r="XK23" s="19">
        <v>0.32926384100238099</v>
      </c>
      <c r="XL23" s="19">
        <v>0.15292271734285701</v>
      </c>
      <c r="XM23" s="19">
        <v>0.110310683966667</v>
      </c>
      <c r="XN23" s="19">
        <v>0.512052927142857</v>
      </c>
      <c r="XO23" s="19">
        <v>0.46631862334285701</v>
      </c>
      <c r="XP23" s="19">
        <v>0.55023122304761896</v>
      </c>
      <c r="XQ23" s="19">
        <v>0.41644929497618999</v>
      </c>
      <c r="XR23" s="19">
        <v>0.12868697500000001</v>
      </c>
      <c r="XS23" s="19">
        <v>7.1357084819047595E-2</v>
      </c>
      <c r="XT23" s="19">
        <v>1.41039454928095</v>
      </c>
      <c r="XU23" s="19">
        <v>1.47567464831429</v>
      </c>
      <c r="XV23" s="19">
        <v>0.332090391335714</v>
      </c>
      <c r="XW23" s="19">
        <v>9.6199327557142805E-2</v>
      </c>
      <c r="XX23" s="19">
        <v>0.41888567603333299</v>
      </c>
      <c r="XY23" s="19">
        <v>5.2930659114285697E-2</v>
      </c>
      <c r="XZ23" s="19">
        <v>0.451022404133333</v>
      </c>
      <c r="YA23" s="19">
        <v>-0.17408409039761899</v>
      </c>
      <c r="YB23" s="19">
        <v>0.36922745774999999</v>
      </c>
      <c r="YC23" s="19">
        <v>-5.1567113288095198E-2</v>
      </c>
      <c r="YD23" s="19">
        <v>-0.49302266102380898</v>
      </c>
      <c r="YE23" s="19">
        <v>-0.49121992599999997</v>
      </c>
      <c r="YF23" s="19">
        <v>0.41888567603333299</v>
      </c>
      <c r="YG23" s="19">
        <v>5.2930659114285697E-2</v>
      </c>
      <c r="YH23" s="19">
        <v>8.0180180171428597E-2</v>
      </c>
      <c r="YI23" s="19">
        <v>8.4364364257142804E-2</v>
      </c>
      <c r="YJ23" s="19">
        <v>6.5631345628571494E-2</v>
      </c>
      <c r="YK23" s="19">
        <v>8.4097300342857104E-2</v>
      </c>
      <c r="YL23" s="19">
        <v>0.19447350777142899</v>
      </c>
      <c r="YM23" s="19">
        <v>0.32714285700000001</v>
      </c>
      <c r="YN23" s="19">
        <v>9.2331271142857205E-2</v>
      </c>
      <c r="YO23" s="19">
        <v>0.21593206400000001</v>
      </c>
      <c r="YP23" s="19">
        <v>0.15413392857142899</v>
      </c>
      <c r="YQ23" s="19">
        <v>6.5442727085714303E-2</v>
      </c>
      <c r="YR23" s="19">
        <v>8.9086744999999995E-2</v>
      </c>
      <c r="YS23" s="19">
        <v>7.3268571428571405E-2</v>
      </c>
      <c r="YT23" s="19">
        <v>41.91</v>
      </c>
      <c r="YU23" s="19">
        <v>40.29</v>
      </c>
      <c r="YV23" s="19">
        <v>13.978571428571399</v>
      </c>
      <c r="YW23" s="19">
        <v>51.863999999999997</v>
      </c>
      <c r="YX23" s="19">
        <v>45.429428571428602</v>
      </c>
      <c r="YY23" s="19">
        <v>42.301714285714297</v>
      </c>
      <c r="YZ23" s="19">
        <v>42.356000000000002</v>
      </c>
      <c r="ZA23" s="19">
        <v>0.26806450857142899</v>
      </c>
      <c r="ZB23" s="19">
        <v>7.7831107600000005E-2</v>
      </c>
      <c r="ZC23" s="19">
        <v>110.805714285714</v>
      </c>
      <c r="ZD23" s="19">
        <v>107.857142857143</v>
      </c>
      <c r="ZE23" s="19">
        <v>3060.52177142857</v>
      </c>
      <c r="ZF23" s="19">
        <v>2993.5566285714299</v>
      </c>
      <c r="ZG23" s="19">
        <v>172</v>
      </c>
      <c r="ZH23" s="19">
        <f t="shared" si="73"/>
        <v>61.194285714285996</v>
      </c>
      <c r="ZI23" s="19">
        <f t="shared" si="74"/>
        <v>64.142857142856997</v>
      </c>
      <c r="ZJ23" s="23">
        <v>-9999</v>
      </c>
      <c r="ZK23" s="19">
        <v>0.39922799173142898</v>
      </c>
      <c r="ZL23" s="19">
        <v>0.38483906744857099</v>
      </c>
      <c r="ZM23" s="19">
        <v>0.250105279788571</v>
      </c>
      <c r="ZN23" s="19">
        <v>0.59110335643142897</v>
      </c>
      <c r="ZO23" s="19">
        <v>0.41406550356571398</v>
      </c>
      <c r="ZP23" s="19">
        <v>0.38349770114571402</v>
      </c>
      <c r="ZQ23" s="19">
        <v>0.26684683260285702</v>
      </c>
      <c r="ZR23" s="19">
        <v>0.59015556347428599</v>
      </c>
      <c r="ZS23" s="19">
        <v>0.166154597108571</v>
      </c>
      <c r="ZT23" s="19">
        <v>-0.260842990885714</v>
      </c>
      <c r="ZU23" s="19">
        <v>0.491857178002857</v>
      </c>
      <c r="ZV23" s="19">
        <v>0.48529212725142901</v>
      </c>
      <c r="ZW23" s="19">
        <v>0.53344403508285698</v>
      </c>
      <c r="ZX23" s="19">
        <v>0.40560407944285698</v>
      </c>
      <c r="ZY23" s="19">
        <v>0.11529539671142899</v>
      </c>
      <c r="ZZ23" s="19">
        <v>0.124155381991429</v>
      </c>
      <c r="AAA23" s="19">
        <v>1.3443766954542899</v>
      </c>
      <c r="AAB23" s="19">
        <v>1.31326453388</v>
      </c>
      <c r="AAC23" s="19">
        <v>0.40426593548857198</v>
      </c>
      <c r="AAD23" s="19">
        <v>-0.82402224960000003</v>
      </c>
      <c r="AAE23" s="19">
        <v>0.48802763314857101</v>
      </c>
      <c r="AAF23" s="19">
        <v>-1.64610271537143</v>
      </c>
      <c r="AAG23" s="19">
        <v>0.49802127962857101</v>
      </c>
      <c r="AAH23" s="19">
        <v>-1.67714713685714</v>
      </c>
      <c r="AAI23" s="19">
        <v>0.41584898126857101</v>
      </c>
      <c r="AAJ23" s="19">
        <v>-0.83693667028571395</v>
      </c>
      <c r="AAK23" s="19">
        <v>-0.41866211434285699</v>
      </c>
      <c r="AAL23" s="19">
        <v>-0.742117663714286</v>
      </c>
      <c r="AAM23" s="19">
        <v>0.48802763314857101</v>
      </c>
      <c r="AAN23" s="19">
        <v>-1.64610271537143</v>
      </c>
      <c r="AAO23" s="19">
        <v>7.77090963846154E-2</v>
      </c>
      <c r="AAP23" s="19">
        <v>8.3937783820512799E-2</v>
      </c>
      <c r="AAQ23" s="19">
        <v>6.58366534615384E-2</v>
      </c>
      <c r="AAR23" s="19">
        <v>8.6832158435897394E-2</v>
      </c>
      <c r="AAS23" s="19">
        <v>0.240098298435897</v>
      </c>
      <c r="AAT23" s="19">
        <v>0.19469512951282</v>
      </c>
      <c r="AAU23" s="19">
        <v>9.1740458307692299E-2</v>
      </c>
      <c r="AAV23" s="19">
        <v>0.20984482448718</v>
      </c>
      <c r="AAW23" s="19">
        <v>0.14868603041025599</v>
      </c>
      <c r="AAX23" s="19">
        <v>6.8071794871794905E-2</v>
      </c>
      <c r="AAY23" s="19">
        <v>8.8397307435897493E-2</v>
      </c>
      <c r="AAZ23" s="19">
        <v>7.0187220230769204E-2</v>
      </c>
      <c r="ABA23" s="19">
        <v>40.639230769230799</v>
      </c>
      <c r="ABB23" s="19">
        <v>35.7261538461538</v>
      </c>
      <c r="ABC23" s="19">
        <v>34.228205128205097</v>
      </c>
      <c r="ABD23" s="19">
        <v>46.557948717948697</v>
      </c>
      <c r="ABE23" s="19">
        <v>41.922564102564102</v>
      </c>
      <c r="ABF23" s="19">
        <v>40.5869230769231</v>
      </c>
      <c r="ABG23" s="19">
        <v>40.576153846153801</v>
      </c>
      <c r="ABH23" s="19">
        <v>0.16501061025641001</v>
      </c>
      <c r="ABI23" s="19">
        <v>3.5014615076923099E-2</v>
      </c>
      <c r="ABJ23" s="19">
        <v>123.433333333333</v>
      </c>
      <c r="ABK23" s="19">
        <v>120.305128205128</v>
      </c>
      <c r="ABL23" s="19">
        <v>3346.8788205128199</v>
      </c>
      <c r="ABM23" s="19">
        <v>3276.2718205128199</v>
      </c>
      <c r="ABN23" s="19">
        <v>178</v>
      </c>
      <c r="ABO23" s="19">
        <f t="shared" si="75"/>
        <v>54.566666666667004</v>
      </c>
      <c r="ABP23" s="19">
        <f t="shared" si="76"/>
        <v>57.694871794872</v>
      </c>
      <c r="ABQ23" s="23">
        <v>-9999</v>
      </c>
      <c r="ABR23" s="19">
        <v>0.38989571689230801</v>
      </c>
      <c r="ABS23" s="19">
        <v>0.458800383741026</v>
      </c>
      <c r="ABT23" s="19">
        <v>0.236142628720513</v>
      </c>
      <c r="ABU23" s="19">
        <v>0.37988638352820497</v>
      </c>
      <c r="ABV23" s="19">
        <v>0.40551496263589698</v>
      </c>
      <c r="ABW23" s="19">
        <v>0.47228555441025599</v>
      </c>
      <c r="ABX23" s="19">
        <v>0.25368562503076902</v>
      </c>
      <c r="ABY23" s="19">
        <v>0.39448744228717902</v>
      </c>
      <c r="ABZ23" s="19">
        <v>0.169826361374359</v>
      </c>
      <c r="ACA23" s="19">
        <v>9.7958570092307698E-2</v>
      </c>
      <c r="ACB23" s="19">
        <v>0.49712775102307699</v>
      </c>
      <c r="ACC23" s="19">
        <v>0.56049843405384603</v>
      </c>
      <c r="ACD23" s="19">
        <v>0.50873172607692296</v>
      </c>
      <c r="ACE23" s="19">
        <v>0.50170738556666705</v>
      </c>
      <c r="ACF23" s="19">
        <v>0.13328761836410299</v>
      </c>
      <c r="ACG23" s="19">
        <v>0.13767897287179501</v>
      </c>
      <c r="ACH23" s="19">
        <v>1.2939174236128199</v>
      </c>
      <c r="ACI23" s="19">
        <v>1.7760675665307699</v>
      </c>
      <c r="ACJ23" s="19">
        <v>0.42111290750000002</v>
      </c>
      <c r="ACK23" s="19">
        <v>0.183215977123077</v>
      </c>
      <c r="ACL23" s="19">
        <v>0.50374865458717899</v>
      </c>
      <c r="ACM23" s="19">
        <v>0.23508876987948699</v>
      </c>
      <c r="ACN23" s="19">
        <v>0.51596149756666698</v>
      </c>
      <c r="ACO23" s="19">
        <v>0.23881207156666701</v>
      </c>
      <c r="ACP23" s="19">
        <v>0.43528461542820501</v>
      </c>
      <c r="ACQ23" s="19">
        <v>0.18767252261794901</v>
      </c>
      <c r="ACR23" s="19">
        <v>-0.40227814000000001</v>
      </c>
      <c r="ACS23" s="19">
        <v>-0.56384949120512795</v>
      </c>
      <c r="ACT23" s="19">
        <v>0.50374865458717899</v>
      </c>
      <c r="ACU23" s="19">
        <v>0.23508876987948699</v>
      </c>
      <c r="ACV23" s="17">
        <v>4.9800000000000004</v>
      </c>
      <c r="ACW23" s="18">
        <v>0.99</v>
      </c>
      <c r="ACX23" s="17">
        <v>79.099999999999994</v>
      </c>
      <c r="ACY23" s="17">
        <v>25.8</v>
      </c>
      <c r="ACZ23" s="17">
        <v>4.2</v>
      </c>
      <c r="ADA23" s="17">
        <v>11.3</v>
      </c>
    </row>
    <row r="24" spans="1:781" x14ac:dyDescent="0.25">
      <c r="A24" s="19">
        <v>23</v>
      </c>
      <c r="B24" s="19">
        <v>6</v>
      </c>
      <c r="C24" s="19" t="s">
        <v>9</v>
      </c>
      <c r="D24" s="19">
        <v>70</v>
      </c>
      <c r="E24" s="19">
        <v>5</v>
      </c>
      <c r="F24" s="19">
        <v>2</v>
      </c>
      <c r="G24" s="19" t="s">
        <v>14</v>
      </c>
      <c r="H24" s="23">
        <v>-9999</v>
      </c>
      <c r="I24" s="23">
        <v>-9999</v>
      </c>
      <c r="J24" s="23">
        <v>-9999</v>
      </c>
      <c r="K24" s="23">
        <v>-9999</v>
      </c>
      <c r="L24" s="19">
        <v>0</v>
      </c>
      <c r="M24" s="19">
        <f t="shared" si="16"/>
        <v>0</v>
      </c>
      <c r="N24" s="19">
        <v>53.839999999999996</v>
      </c>
      <c r="O24" s="19">
        <v>18.72</v>
      </c>
      <c r="P24" s="19">
        <v>27.439999999999998</v>
      </c>
      <c r="Q24" s="19">
        <v>51.839999999999996</v>
      </c>
      <c r="R24" s="19">
        <v>16.720000000000013</v>
      </c>
      <c r="S24" s="19">
        <v>31.439999999999994</v>
      </c>
      <c r="T24" s="19">
        <f t="shared" si="17"/>
        <v>1.1457725947521864</v>
      </c>
      <c r="U24" s="19">
        <v>51.839999999999996</v>
      </c>
      <c r="V24" s="19">
        <v>16.720000000000013</v>
      </c>
      <c r="W24" s="19">
        <v>31.439999999999994</v>
      </c>
      <c r="X24" s="19">
        <v>55.84</v>
      </c>
      <c r="Y24" s="19">
        <v>14.719999999999999</v>
      </c>
      <c r="Z24" s="19">
        <v>29.439999999999998</v>
      </c>
      <c r="AA24" s="19" t="s">
        <v>62</v>
      </c>
      <c r="AB24" s="19">
        <v>8.6999999999999993</v>
      </c>
      <c r="AC24" s="19">
        <v>7.2</v>
      </c>
      <c r="AD24" s="19">
        <v>1.1000000000000001</v>
      </c>
      <c r="AE24" s="19" t="s">
        <v>40</v>
      </c>
      <c r="AF24" s="19">
        <v>2</v>
      </c>
      <c r="AG24" s="19">
        <v>0.7</v>
      </c>
      <c r="AH24" s="19">
        <v>2.2000000000000002</v>
      </c>
      <c r="AI24" s="19">
        <v>4</v>
      </c>
      <c r="AJ24" s="19">
        <v>509</v>
      </c>
      <c r="AK24" s="19">
        <v>52</v>
      </c>
      <c r="AL24" s="19">
        <v>0.8</v>
      </c>
      <c r="AM24" s="19">
        <v>7.8</v>
      </c>
      <c r="AN24" s="19">
        <v>8.3000000000000007</v>
      </c>
      <c r="AO24" s="19">
        <v>1.07</v>
      </c>
      <c r="AP24" s="19">
        <v>5299</v>
      </c>
      <c r="AQ24" s="19">
        <v>193</v>
      </c>
      <c r="AR24" s="19">
        <v>316</v>
      </c>
      <c r="AS24" s="19">
        <v>30.8</v>
      </c>
      <c r="AT24" s="19">
        <v>0</v>
      </c>
      <c r="AU24" s="19">
        <v>4</v>
      </c>
      <c r="AV24" s="19">
        <v>86</v>
      </c>
      <c r="AW24" s="19">
        <v>5</v>
      </c>
      <c r="AX24" s="19">
        <v>4</v>
      </c>
      <c r="AY24" s="19">
        <v>66</v>
      </c>
      <c r="AZ24" s="19">
        <v>2.1639409652971682</v>
      </c>
      <c r="BA24" s="19">
        <v>0.33214231795078253</v>
      </c>
      <c r="BB24" s="19">
        <v>0.39545477298893722</v>
      </c>
      <c r="BC24" s="19">
        <v>1.629173812165843</v>
      </c>
      <c r="BD24" s="19">
        <v>2.6650696212007792</v>
      </c>
      <c r="BE24" s="19">
        <v>4.4909289184098347</v>
      </c>
      <c r="BF24" s="19">
        <v>6.1806496962393931</v>
      </c>
      <c r="BG24" s="17">
        <f t="shared" si="18"/>
        <v>9.9843331329918037</v>
      </c>
      <c r="BH24" s="17">
        <f t="shared" si="19"/>
        <v>11.566152224947553</v>
      </c>
      <c r="BI24" s="17">
        <f t="shared" si="20"/>
        <v>18.082847473610926</v>
      </c>
      <c r="BJ24" s="17">
        <f t="shared" si="21"/>
        <v>28.743125958414041</v>
      </c>
      <c r="BK24" s="17">
        <f t="shared" si="22"/>
        <v>46.706841632053383</v>
      </c>
      <c r="BL24" s="19">
        <f t="shared" si="0"/>
        <v>6.516695248663372</v>
      </c>
      <c r="BM24" s="19">
        <f t="shared" si="1"/>
        <v>10.660278484803117</v>
      </c>
      <c r="BN24" s="19">
        <f t="shared" si="2"/>
        <v>17.963715673639339</v>
      </c>
      <c r="BO24" s="19">
        <f t="shared" si="23"/>
        <v>35.140689407105825</v>
      </c>
      <c r="BP24" s="19">
        <v>2.3683685680095734</v>
      </c>
      <c r="BQ24" s="19">
        <v>0.14594132152382869</v>
      </c>
      <c r="BR24" s="19">
        <v>0.17520148170395955</v>
      </c>
      <c r="BS24" s="19">
        <v>5.0438817714112787E-3</v>
      </c>
      <c r="BT24" s="19">
        <v>0</v>
      </c>
      <c r="BU24" s="19">
        <v>0.10905125408942203</v>
      </c>
      <c r="BV24" s="19">
        <v>0</v>
      </c>
      <c r="BW24" s="17">
        <f t="shared" si="24"/>
        <v>10.057239558133608</v>
      </c>
      <c r="BX24" s="17">
        <f t="shared" si="25"/>
        <v>10.758045484949445</v>
      </c>
      <c r="BY24" s="17">
        <f t="shared" si="26"/>
        <v>10.77822101203509</v>
      </c>
      <c r="BZ24" s="17">
        <f t="shared" si="27"/>
        <v>11.214426028392779</v>
      </c>
      <c r="CA24" s="19">
        <f t="shared" si="28"/>
        <v>2.0175527085645115E-2</v>
      </c>
      <c r="CB24" s="19">
        <f t="shared" si="29"/>
        <v>0</v>
      </c>
      <c r="CC24" s="19">
        <f t="shared" si="30"/>
        <v>0.4362050163576881</v>
      </c>
      <c r="CD24" s="19">
        <f t="shared" ref="CD24:CE24" si="97">SUM(CA24:CC24)</f>
        <v>0.45638054344333323</v>
      </c>
      <c r="CE24" s="19">
        <f t="shared" si="97"/>
        <v>0.89258555980102128</v>
      </c>
      <c r="CF24" s="19">
        <v>6.333399721171082</v>
      </c>
      <c r="CG24" s="19">
        <v>2.8460608502921616</v>
      </c>
      <c r="CH24" s="19">
        <v>1.2596850787303173</v>
      </c>
      <c r="CI24" s="19">
        <v>0.82049229537722634</v>
      </c>
      <c r="CJ24" s="19">
        <v>0.42128491900295906</v>
      </c>
      <c r="CK24" s="19">
        <v>0.44377960608327094</v>
      </c>
      <c r="CL24" s="19">
        <v>0.81667418207325015</v>
      </c>
      <c r="CM24" s="17">
        <f t="shared" si="32"/>
        <v>36.717842285852974</v>
      </c>
      <c r="CN24" s="17">
        <f t="shared" si="33"/>
        <v>41.756582600774244</v>
      </c>
      <c r="CO24" s="17">
        <f t="shared" si="34"/>
        <v>45.03855178228315</v>
      </c>
      <c r="CP24" s="17">
        <f t="shared" si="35"/>
        <v>46.723691458294986</v>
      </c>
      <c r="CQ24" s="17">
        <f t="shared" si="36"/>
        <v>48.498809882628073</v>
      </c>
      <c r="CR24" s="19">
        <f t="shared" si="37"/>
        <v>3.2819691815089054</v>
      </c>
      <c r="CS24" s="19">
        <f t="shared" si="38"/>
        <v>1.6851396760118362</v>
      </c>
      <c r="CT24" s="19">
        <f t="shared" si="39"/>
        <v>1.7751184243330838</v>
      </c>
      <c r="CU24" s="19">
        <f t="shared" si="40"/>
        <v>6.7422272818538254</v>
      </c>
      <c r="CV24" s="21">
        <v>15.5</v>
      </c>
      <c r="CW24" s="19">
        <v>20.9</v>
      </c>
      <c r="CX24" s="21">
        <v>8.1</v>
      </c>
      <c r="CY24" s="19">
        <v>28.6</v>
      </c>
      <c r="CZ24" s="22">
        <v>18.350000000000001</v>
      </c>
      <c r="DA24" s="19">
        <v>12.3</v>
      </c>
      <c r="DB24" s="18">
        <v>12.35</v>
      </c>
      <c r="DC24" s="18">
        <v>14.3</v>
      </c>
      <c r="DD24" s="18">
        <v>13.4</v>
      </c>
      <c r="DE24" s="19">
        <v>13.25</v>
      </c>
      <c r="DF24" s="19">
        <v>13.8</v>
      </c>
      <c r="DG24" s="18">
        <v>15.55</v>
      </c>
      <c r="DH24" s="19">
        <v>11.05</v>
      </c>
      <c r="DI24" s="18">
        <f t="shared" si="3"/>
        <v>14.4</v>
      </c>
      <c r="DJ24" s="19">
        <v>17.75</v>
      </c>
      <c r="DK24" s="19">
        <v>11.55</v>
      </c>
      <c r="DL24" s="19">
        <v>10.3</v>
      </c>
      <c r="DM24" s="19">
        <v>13.6</v>
      </c>
      <c r="DN24" s="19">
        <v>11.85</v>
      </c>
      <c r="DO24" s="19">
        <v>16.3</v>
      </c>
      <c r="DP24" s="19">
        <v>14.95</v>
      </c>
      <c r="DQ24" s="19">
        <v>17.850000000000001</v>
      </c>
      <c r="DR24" s="19">
        <v>12.55</v>
      </c>
      <c r="DS24" s="21">
        <v>26.7</v>
      </c>
      <c r="DT24" s="21">
        <v>29</v>
      </c>
      <c r="DU24" s="21">
        <v>34.6</v>
      </c>
      <c r="DV24" s="21">
        <v>27.3</v>
      </c>
      <c r="DW24" s="21">
        <v>21.4</v>
      </c>
      <c r="DX24" s="21">
        <v>20.9</v>
      </c>
      <c r="DY24" s="21">
        <v>19.3</v>
      </c>
      <c r="DZ24" s="21">
        <v>21.1</v>
      </c>
      <c r="EA24" s="21">
        <v>22.1</v>
      </c>
      <c r="EB24" s="19">
        <v>20.7</v>
      </c>
      <c r="EC24" s="18">
        <v>20.5</v>
      </c>
      <c r="ED24" s="18">
        <v>23.5</v>
      </c>
      <c r="EE24" s="18">
        <v>39</v>
      </c>
      <c r="EF24" s="18">
        <v>47.5</v>
      </c>
      <c r="EG24" s="18">
        <v>47.5</v>
      </c>
      <c r="EH24" s="18">
        <v>69</v>
      </c>
      <c r="EI24" s="18">
        <v>66</v>
      </c>
      <c r="EJ24" s="18">
        <v>75.5</v>
      </c>
      <c r="EK24" s="18">
        <v>78.5</v>
      </c>
      <c r="EL24" s="18">
        <v>76.5</v>
      </c>
      <c r="EM24" s="19">
        <v>6319.0061028770715</v>
      </c>
      <c r="EN24" s="19">
        <v>9319.1163976210719</v>
      </c>
      <c r="EO24" s="19">
        <v>5720.8086785009864</v>
      </c>
      <c r="EP24" s="19">
        <v>56.509161041465767</v>
      </c>
      <c r="EQ24" s="19">
        <v>13.67441860465116</v>
      </c>
      <c r="ER24" s="19">
        <v>17.951318458417852</v>
      </c>
      <c r="ES24" s="19">
        <v>6.4257028112449808</v>
      </c>
      <c r="ET24" s="19">
        <v>14.38423645320197</v>
      </c>
      <c r="EU24" s="19">
        <v>17.652338685549019</v>
      </c>
      <c r="EV24" s="19">
        <v>3.7897676274060039</v>
      </c>
      <c r="EW24" s="19">
        <v>4.1022999999999996</v>
      </c>
      <c r="EX24" s="19">
        <v>4.1811999999999996</v>
      </c>
      <c r="EY24" s="19">
        <v>3.7073</v>
      </c>
      <c r="EZ24" s="19">
        <v>3.75</v>
      </c>
      <c r="FA24" s="19">
        <v>3.0124</v>
      </c>
      <c r="FB24" s="19">
        <v>2.1890000000000001</v>
      </c>
      <c r="FC24" s="19">
        <v>2.1152000000000002</v>
      </c>
      <c r="FD24" s="19">
        <v>2.1722000000000001</v>
      </c>
      <c r="FE24" s="19">
        <v>1.7963</v>
      </c>
      <c r="FF24" s="19">
        <v>1.5758000000000001</v>
      </c>
      <c r="FG24" s="19">
        <v>1.5960000000000001</v>
      </c>
      <c r="FH24" s="21">
        <v>228.1</v>
      </c>
      <c r="FI24" s="21">
        <v>67.5</v>
      </c>
      <c r="FJ24" s="18">
        <f t="shared" si="41"/>
        <v>160.6</v>
      </c>
      <c r="FK24" s="19">
        <v>15</v>
      </c>
      <c r="FL24" s="19">
        <v>269.60000000000002</v>
      </c>
      <c r="FM24" s="18">
        <v>31.5</v>
      </c>
      <c r="FN24" s="18">
        <f t="shared" si="42"/>
        <v>238.10000000000002</v>
      </c>
      <c r="FO24" s="19">
        <v>81</v>
      </c>
      <c r="FP24" s="19">
        <v>129.19999999999999</v>
      </c>
      <c r="FQ24" s="19">
        <v>31.5</v>
      </c>
      <c r="FR24" s="19">
        <f t="shared" si="43"/>
        <v>97.699999999999989</v>
      </c>
      <c r="FS24" s="19">
        <v>210.7</v>
      </c>
      <c r="FT24" s="19">
        <v>15.6</v>
      </c>
      <c r="FU24" s="19">
        <f t="shared" si="44"/>
        <v>195.1</v>
      </c>
      <c r="FV24" s="19">
        <v>78.75</v>
      </c>
      <c r="FW24" s="19">
        <v>111.12</v>
      </c>
      <c r="FX24" s="18">
        <f t="shared" si="45"/>
        <v>1089.4117647058824</v>
      </c>
      <c r="FY24" s="18">
        <f t="shared" si="46"/>
        <v>972.68907563025209</v>
      </c>
      <c r="FZ24" s="23">
        <f t="shared" si="4"/>
        <v>1574.5098039215686</v>
      </c>
      <c r="GA24" s="18">
        <f t="shared" si="5"/>
        <v>2334.3137254901962</v>
      </c>
      <c r="GB24" s="18">
        <f t="shared" si="6"/>
        <v>957.84313725490188</v>
      </c>
      <c r="GC24" s="18">
        <f t="shared" si="7"/>
        <v>1912.7450980392157</v>
      </c>
      <c r="GD24" s="18">
        <f t="shared" si="47"/>
        <v>6779.4117647058829</v>
      </c>
      <c r="GE24" s="18">
        <f t="shared" si="48"/>
        <v>772.05882352941171</v>
      </c>
      <c r="GF24" s="19">
        <v>1.1399999999999999</v>
      </c>
      <c r="GG24" s="19">
        <f t="shared" si="8"/>
        <v>17.949411764705879</v>
      </c>
      <c r="GH24" s="19">
        <v>0.31</v>
      </c>
      <c r="GI24" s="19">
        <f t="shared" si="9"/>
        <v>7.2363725490196078</v>
      </c>
      <c r="GJ24" s="19">
        <v>0.52</v>
      </c>
      <c r="GK24" s="19">
        <f t="shared" si="10"/>
        <v>4.9807843137254899</v>
      </c>
      <c r="GL24" s="19">
        <v>2.65</v>
      </c>
      <c r="GM24" s="19">
        <f t="shared" si="11"/>
        <v>20.459558823529409</v>
      </c>
      <c r="GN24" s="18">
        <f t="shared" si="49"/>
        <v>50.626127450980384</v>
      </c>
      <c r="GO24" s="18">
        <f t="shared" si="50"/>
        <v>45.201899509803908</v>
      </c>
      <c r="GP24" s="25">
        <v>-9999</v>
      </c>
      <c r="GQ24" s="25">
        <v>-9999</v>
      </c>
      <c r="GR24" s="25">
        <v>-9999</v>
      </c>
      <c r="GS24" s="25">
        <v>-9999</v>
      </c>
      <c r="GT24" s="19">
        <v>19.2</v>
      </c>
      <c r="GU24" s="18">
        <v>2.4700000000000002</v>
      </c>
      <c r="GV24" s="18">
        <f t="shared" si="51"/>
        <v>1.9600000000000002</v>
      </c>
      <c r="GW24" s="19">
        <f t="shared" si="52"/>
        <v>1469.1170727807223</v>
      </c>
      <c r="GX24" s="19">
        <v>0.78</v>
      </c>
      <c r="GY24" s="19">
        <f t="shared" si="53"/>
        <v>0.39795918367346939</v>
      </c>
      <c r="GZ24" s="19">
        <f t="shared" si="54"/>
        <v>584.64863100457319</v>
      </c>
      <c r="HA24" s="19">
        <f t="shared" si="55"/>
        <v>654.80646672512205</v>
      </c>
      <c r="HB24" s="19">
        <v>0.94</v>
      </c>
      <c r="HC24" s="19">
        <f t="shared" si="12"/>
        <v>0.4795918367346938</v>
      </c>
      <c r="HD24" s="19">
        <f t="shared" si="13"/>
        <v>704.57655531320347</v>
      </c>
      <c r="HE24" s="19">
        <f t="shared" si="56"/>
        <v>789.12574195078798</v>
      </c>
      <c r="HF24" s="23">
        <v>-9999</v>
      </c>
      <c r="HG24" s="19">
        <v>1681.31428571429</v>
      </c>
      <c r="HH24" s="19">
        <f t="shared" si="14"/>
        <v>669.09446064140116</v>
      </c>
      <c r="HI24" s="19">
        <v>2.2999999999999998</v>
      </c>
      <c r="HJ24" s="19">
        <v>3.44</v>
      </c>
      <c r="HK24" s="17">
        <f t="shared" si="15"/>
        <v>27.145925523107106</v>
      </c>
      <c r="HL24" s="18">
        <v>20.5</v>
      </c>
      <c r="HM24" s="18">
        <v>23.5</v>
      </c>
      <c r="HN24" s="19">
        <v>27.854012539184907</v>
      </c>
      <c r="HO24" s="19">
        <v>15.045235109717868</v>
      </c>
      <c r="HP24" s="19">
        <v>0.24300758644444401</v>
      </c>
      <c r="HQ24" s="19">
        <v>0.20175189822131201</v>
      </c>
      <c r="HR24" s="19">
        <v>0.187867566495798</v>
      </c>
      <c r="HS24" s="19">
        <v>0.13662211781196601</v>
      </c>
      <c r="HT24" s="19">
        <v>4.7976521811965801E-2</v>
      </c>
      <c r="HU24" s="19">
        <v>0.28945188856302501</v>
      </c>
      <c r="HV24" s="19">
        <v>0.33021213098290603</v>
      </c>
      <c r="HW24" s="19">
        <v>8.8743266893442599E-2</v>
      </c>
      <c r="HX24" s="19">
        <v>0.64443686402564104</v>
      </c>
      <c r="HY24" s="19">
        <v>0.41903115796638701</v>
      </c>
      <c r="HZ24" s="19">
        <v>0.403279387235294</v>
      </c>
      <c r="IA24" s="19">
        <v>0.27796589889344198</v>
      </c>
      <c r="IB24" s="19">
        <v>0.19094540015384601</v>
      </c>
      <c r="IC24" s="19">
        <v>0.110891569555556</v>
      </c>
      <c r="ID24" s="19">
        <v>1.4632636372353001</v>
      </c>
      <c r="IE24" s="19">
        <v>0.31228214960096201</v>
      </c>
      <c r="IF24" s="19">
        <v>0.27008838528910001</v>
      </c>
      <c r="IG24" s="19">
        <v>0.29263125458373201</v>
      </c>
      <c r="IH24" s="19">
        <v>0.24685320121634599</v>
      </c>
      <c r="II24" s="19">
        <v>4.5428136442307698E-2</v>
      </c>
      <c r="IJ24" s="19">
        <v>0.34526876371770299</v>
      </c>
      <c r="IK24" s="19">
        <v>0.38182613656730802</v>
      </c>
      <c r="IL24" s="19">
        <v>8.3971041701421806E-2</v>
      </c>
      <c r="IM24" s="19">
        <v>0.914328895182692</v>
      </c>
      <c r="IN24" s="19">
        <v>0.200508655014354</v>
      </c>
      <c r="IO24" s="19">
        <v>0.20487670075598099</v>
      </c>
      <c r="IP24" s="19">
        <v>0.16433735635071101</v>
      </c>
      <c r="IQ24" s="19">
        <v>0.13004054762980799</v>
      </c>
      <c r="IR24" s="19">
        <v>0.10974712124038501</v>
      </c>
      <c r="IS24" s="19">
        <v>0.433902033870814</v>
      </c>
      <c r="IT24" s="19">
        <v>36.340789962264203</v>
      </c>
      <c r="IU24" s="19">
        <v>58.811379886792501</v>
      </c>
      <c r="IV24" s="19">
        <v>77</v>
      </c>
      <c r="IW24" s="19">
        <f t="shared" si="57"/>
        <v>18.188620113207499</v>
      </c>
      <c r="IX24" s="19">
        <v>0.227959183692308</v>
      </c>
      <c r="IY24" s="19">
        <v>0.29240188388461502</v>
      </c>
      <c r="IZ24" s="19">
        <v>0.19220957607692299</v>
      </c>
      <c r="JA24" s="19">
        <v>0.27945054949999998</v>
      </c>
      <c r="JB24" s="19">
        <v>0.78415620088461602</v>
      </c>
      <c r="JC24" s="19">
        <v>0.49237833600000003</v>
      </c>
      <c r="JD24" s="19">
        <v>0.26311616957692302</v>
      </c>
      <c r="JE24" s="19">
        <v>0.68388932507692302</v>
      </c>
      <c r="JF24" s="19">
        <v>0.45565541603846099</v>
      </c>
      <c r="JG24" s="19">
        <v>0.23259811623076901</v>
      </c>
      <c r="JH24" s="19">
        <v>0.30635792773076898</v>
      </c>
      <c r="JI24" s="19">
        <v>0.22140502349999999</v>
      </c>
      <c r="JJ24" s="19">
        <v>0.44221694477692303</v>
      </c>
      <c r="JK24" s="19">
        <v>0.47244561149230802</v>
      </c>
      <c r="JL24" s="19">
        <v>0.26810333245769202</v>
      </c>
      <c r="JM24" s="19">
        <v>0.27535909783076901</v>
      </c>
      <c r="JN24" s="19">
        <v>0.381358156092308</v>
      </c>
      <c r="JO24" s="19">
        <v>0.45533263681923097</v>
      </c>
      <c r="JP24" s="19">
        <v>0.19836619196153901</v>
      </c>
      <c r="JQ24" s="19">
        <v>0.25498645803076903</v>
      </c>
      <c r="JR24" s="19">
        <v>0.198991819215385</v>
      </c>
      <c r="JS24" s="19">
        <v>0.22726903501538501</v>
      </c>
      <c r="JT24" s="19">
        <v>0.50934317863846201</v>
      </c>
      <c r="JU24" s="19">
        <v>0.60494428759999996</v>
      </c>
      <c r="JV24" s="19">
        <v>0.49074447131538501</v>
      </c>
      <c r="JW24" s="19">
        <v>0.54802745207307701</v>
      </c>
      <c r="JX24" s="19">
        <v>8.5257616019230806E-2</v>
      </c>
      <c r="JY24" s="19">
        <v>0.18493191572307699</v>
      </c>
      <c r="JZ24" s="19">
        <v>1.6233759487961501</v>
      </c>
      <c r="KA24" s="19">
        <v>1.81641802892308</v>
      </c>
      <c r="KB24" s="19">
        <v>0.53246463241923103</v>
      </c>
      <c r="KC24" s="19">
        <v>0.49968319466538402</v>
      </c>
      <c r="KD24" s="19">
        <v>0.60959280106153801</v>
      </c>
      <c r="KE24" s="19">
        <v>0.59104422022692304</v>
      </c>
      <c r="KF24" s="19">
        <v>0.54292939095769199</v>
      </c>
      <c r="KG24" s="19">
        <v>0.57585216562307695</v>
      </c>
      <c r="KH24" s="19">
        <v>0.452087720492308</v>
      </c>
      <c r="KI24" s="19">
        <v>0.48095528926153902</v>
      </c>
      <c r="KJ24" s="19">
        <v>-0.32696403242307698</v>
      </c>
      <c r="KK24" s="19">
        <v>-0.40459860934615399</v>
      </c>
      <c r="KL24" s="19">
        <v>0.60959280106153801</v>
      </c>
      <c r="KM24" s="19">
        <v>0.59104422022692304</v>
      </c>
      <c r="KN24" s="19">
        <v>0.224076714166667</v>
      </c>
      <c r="KO24" s="19">
        <v>0.238819727933333</v>
      </c>
      <c r="KP24" s="19">
        <v>0.19418548936666699</v>
      </c>
      <c r="KQ24" s="19">
        <v>0.238058683033333</v>
      </c>
      <c r="KR24" s="19">
        <v>0.635049435</v>
      </c>
      <c r="KS24" s="19">
        <v>0.46930175439999999</v>
      </c>
      <c r="KT24" s="19">
        <v>0.23467790256666701</v>
      </c>
      <c r="KU24" s="19">
        <v>0.59141383896666699</v>
      </c>
      <c r="KV24" s="19">
        <v>0.44981349209999999</v>
      </c>
      <c r="KW24" s="19">
        <v>0.2046604296</v>
      </c>
      <c r="KX24" s="19">
        <v>0.22862985686666701</v>
      </c>
      <c r="KY24" s="19">
        <v>0.18905487806666699</v>
      </c>
      <c r="KZ24" s="19">
        <v>39.564666666666703</v>
      </c>
      <c r="LA24" s="19">
        <v>37.536666666666598</v>
      </c>
      <c r="LB24" s="19">
        <v>12.124000000000001</v>
      </c>
      <c r="LC24" s="19">
        <v>36.427999999999997</v>
      </c>
      <c r="LD24" s="19">
        <v>33.798666666666698</v>
      </c>
      <c r="LE24" s="19">
        <v>39.860666666666702</v>
      </c>
      <c r="LF24" s="19">
        <v>40</v>
      </c>
      <c r="LG24" s="19">
        <v>-8.7098018966666704E-2</v>
      </c>
      <c r="LH24" s="19">
        <v>-0.14364343066666699</v>
      </c>
      <c r="LI24" s="19">
        <v>46.951666666666704</v>
      </c>
      <c r="LJ24" s="19">
        <v>1611.10026666667</v>
      </c>
      <c r="LK24" s="19">
        <v>83</v>
      </c>
      <c r="LL24" s="19">
        <f t="shared" si="58"/>
        <v>36.048333333333296</v>
      </c>
      <c r="LM24" s="18">
        <v>39</v>
      </c>
      <c r="LN24" s="19">
        <v>0.430787054606667</v>
      </c>
      <c r="LO24" s="19">
        <v>0.45228038479333299</v>
      </c>
      <c r="LP24" s="19">
        <v>0.31446618499666701</v>
      </c>
      <c r="LQ24" s="19">
        <v>0.32662818870999999</v>
      </c>
      <c r="LR24" s="19">
        <v>0.44319873629000001</v>
      </c>
      <c r="LS24" s="19">
        <v>0.45172877480000001</v>
      </c>
      <c r="LT24" s="19">
        <v>0.32809847131999997</v>
      </c>
      <c r="LU24" s="19">
        <v>0.32580389229666701</v>
      </c>
      <c r="LV24" s="19">
        <v>0.13534512401333301</v>
      </c>
      <c r="LW24" s="19">
        <v>0.14836517416</v>
      </c>
      <c r="LX24" s="19">
        <v>0.51472271028333305</v>
      </c>
      <c r="LY24" s="19">
        <v>0.53014769291666697</v>
      </c>
      <c r="LZ24" s="19">
        <v>0.48484737371999997</v>
      </c>
      <c r="MA24" s="19">
        <v>0.476521169373333</v>
      </c>
      <c r="MB24" s="19">
        <v>0.106804942006667</v>
      </c>
      <c r="MC24" s="19">
        <v>0.101854599753333</v>
      </c>
      <c r="MD24" s="19">
        <v>1.5403737076866699</v>
      </c>
      <c r="ME24" s="19">
        <v>1.6773819326366699</v>
      </c>
      <c r="MF24" s="19">
        <v>0.30893920158999999</v>
      </c>
      <c r="MG24" s="19">
        <v>0.32583692390666702</v>
      </c>
      <c r="MH24" s="19">
        <v>0.39073501951</v>
      </c>
      <c r="MI24" s="19">
        <v>0.41045711470666701</v>
      </c>
      <c r="MJ24" s="19">
        <v>0.39675878798666703</v>
      </c>
      <c r="MK24" s="19">
        <v>0.40898672678666698</v>
      </c>
      <c r="ML24" s="19">
        <v>0.31555083249999999</v>
      </c>
      <c r="MM24" s="19">
        <v>0.323970263876667</v>
      </c>
      <c r="MN24" s="19">
        <v>-0.49129843620000002</v>
      </c>
      <c r="MO24" s="19">
        <v>-0.49033372493333299</v>
      </c>
      <c r="MP24" s="19">
        <v>0.39073501951</v>
      </c>
      <c r="MQ24" s="19">
        <v>0.41045711470666701</v>
      </c>
      <c r="MR24" s="18">
        <v>47.5</v>
      </c>
      <c r="MS24" s="19">
        <v>0.17078847799999999</v>
      </c>
      <c r="MT24" s="19">
        <v>0.16513238299999999</v>
      </c>
      <c r="MU24" s="19">
        <v>0.140348151</v>
      </c>
      <c r="MV24" s="19">
        <v>0.17742771700000001</v>
      </c>
      <c r="MW24" s="19">
        <v>0.51479935799999998</v>
      </c>
      <c r="MX24" s="19">
        <v>0.330057143</v>
      </c>
      <c r="MY24" s="19">
        <v>0.17638455</v>
      </c>
      <c r="MZ24" s="19">
        <v>0.46219314</v>
      </c>
      <c r="NA24" s="19">
        <v>0.344570828</v>
      </c>
      <c r="NB24" s="19">
        <v>0.15809228</v>
      </c>
      <c r="NC24" s="19">
        <v>0.16585961299999999</v>
      </c>
      <c r="ND24" s="19">
        <v>0.147521392</v>
      </c>
      <c r="NE24" s="19">
        <v>34.524000000000001</v>
      </c>
      <c r="NF24" s="19">
        <v>35.08</v>
      </c>
      <c r="NG24" s="19">
        <v>13.88285714</v>
      </c>
      <c r="NH24" s="19">
        <v>32.93571429</v>
      </c>
      <c r="NI24" s="19">
        <v>30.361428570000001</v>
      </c>
      <c r="NJ24" s="19">
        <v>35.847428569999998</v>
      </c>
      <c r="NK24" s="19">
        <v>35.901714290000001</v>
      </c>
      <c r="NL24" s="19">
        <v>-7.3211524E-2</v>
      </c>
      <c r="NM24" s="19">
        <v>-0.12744759899999999</v>
      </c>
      <c r="NN24" s="19">
        <v>54.98828571</v>
      </c>
      <c r="NO24" s="19">
        <v>1793.5324860000001</v>
      </c>
      <c r="NP24" s="19">
        <v>99.9</v>
      </c>
      <c r="NQ24" s="19">
        <f t="shared" si="59"/>
        <v>44.911714290000006</v>
      </c>
      <c r="NR24" s="18">
        <v>47.5</v>
      </c>
      <c r="NS24" s="19">
        <v>0.445834648</v>
      </c>
      <c r="NT24" s="19">
        <v>0.48448106800000001</v>
      </c>
      <c r="NU24" s="19">
        <v>0.32262824400000001</v>
      </c>
      <c r="NV24" s="19">
        <v>0.29845524400000001</v>
      </c>
      <c r="NW24" s="19">
        <v>0.47223910000000002</v>
      </c>
      <c r="NX24" s="19">
        <v>0.51190655399999996</v>
      </c>
      <c r="NY24" s="19">
        <v>0.35197675899999997</v>
      </c>
      <c r="NZ24" s="19">
        <v>0.33160445</v>
      </c>
      <c r="OA24" s="19">
        <v>0.14486338700000001</v>
      </c>
      <c r="OB24" s="19">
        <v>0.217993679</v>
      </c>
      <c r="OC24" s="19">
        <v>0.51491457200000001</v>
      </c>
      <c r="OD24" s="19">
        <v>0.56935826599999995</v>
      </c>
      <c r="OE24" s="19">
        <v>0.488893666</v>
      </c>
      <c r="OF24" s="19">
        <v>0.49936993899999998</v>
      </c>
      <c r="OG24" s="19">
        <v>8.8712816999999999E-2</v>
      </c>
      <c r="OH24" s="19">
        <v>0.11713393</v>
      </c>
      <c r="OI24" s="19">
        <v>1.637439452</v>
      </c>
      <c r="OJ24" s="19">
        <v>1.9137287270000001</v>
      </c>
      <c r="OK24" s="19">
        <v>0.30886427599999999</v>
      </c>
      <c r="OL24" s="19">
        <v>0.42543531200000001</v>
      </c>
      <c r="OM24" s="19">
        <v>0.395568211</v>
      </c>
      <c r="ON24" s="19">
        <v>0.524849758</v>
      </c>
      <c r="OO24" s="19">
        <v>0.40958080099999999</v>
      </c>
      <c r="OP24" s="19">
        <v>0.54341932599999998</v>
      </c>
      <c r="OQ24" s="19">
        <v>0.32463790999999997</v>
      </c>
      <c r="OR24" s="19">
        <v>0.44821326</v>
      </c>
      <c r="OS24" s="19">
        <v>-0.51841554300000003</v>
      </c>
      <c r="OT24" s="19">
        <v>-0.495115376</v>
      </c>
      <c r="OU24" s="19">
        <v>0.395568211</v>
      </c>
      <c r="OV24" s="19">
        <v>0.524849758</v>
      </c>
      <c r="OW24" s="19">
        <v>0.13847138048888899</v>
      </c>
      <c r="OX24" s="19">
        <v>0.118870858688889</v>
      </c>
      <c r="OY24" s="19">
        <v>0.11077475051111101</v>
      </c>
      <c r="OZ24" s="19">
        <v>0.133114900244444</v>
      </c>
      <c r="PA24" s="19">
        <v>0.36800633631111102</v>
      </c>
      <c r="PB24" s="19">
        <v>0.25500173075555599</v>
      </c>
      <c r="PC24" s="19">
        <v>0.13708973502222199</v>
      </c>
      <c r="PD24" s="19">
        <v>0.38177426440000001</v>
      </c>
      <c r="PE24" s="19">
        <v>0.29079629624444397</v>
      </c>
      <c r="PF24" s="19">
        <v>0.118481556955556</v>
      </c>
      <c r="PG24" s="19">
        <v>0.12045356126666699</v>
      </c>
      <c r="PH24" s="19">
        <v>0.11201031511111099</v>
      </c>
      <c r="PI24" s="19">
        <v>34.270000000000003</v>
      </c>
      <c r="PJ24" s="19">
        <v>30.8442222222222</v>
      </c>
      <c r="PK24" s="19">
        <v>14.7884444444444</v>
      </c>
      <c r="PL24" s="19">
        <v>33.045555555555602</v>
      </c>
      <c r="PM24" s="19">
        <v>31.089111111111102</v>
      </c>
      <c r="PN24" s="19">
        <v>33.154000000000003</v>
      </c>
      <c r="PO24" s="19">
        <v>33.420888888888904</v>
      </c>
      <c r="PP24" s="19">
        <v>-3.0848224444444603E-4</v>
      </c>
      <c r="PQ24" s="19">
        <v>-5.2584995422222197E-2</v>
      </c>
      <c r="PR24" s="19">
        <v>63.803333333333299</v>
      </c>
      <c r="PS24" s="19">
        <v>69.0664444444444</v>
      </c>
      <c r="PT24" s="19">
        <v>1993.6342888888901</v>
      </c>
      <c r="PU24" s="19">
        <v>2113.0852888888899</v>
      </c>
      <c r="PV24" s="19">
        <v>120.7</v>
      </c>
      <c r="PW24" s="19">
        <f t="shared" si="60"/>
        <v>56.896666666666704</v>
      </c>
      <c r="PX24" s="19">
        <f t="shared" si="61"/>
        <v>51.633555555555603</v>
      </c>
      <c r="PY24" s="19">
        <f t="shared" si="62"/>
        <v>54.265111111111153</v>
      </c>
      <c r="PZ24" s="18">
        <v>47.5</v>
      </c>
      <c r="QA24" s="19">
        <v>0.46940869568444499</v>
      </c>
      <c r="QB24" s="19">
        <v>0.46301450697111102</v>
      </c>
      <c r="QC24" s="19">
        <v>0.35849967911111102</v>
      </c>
      <c r="QD24" s="19">
        <v>0.30958479163111102</v>
      </c>
      <c r="QE24" s="19">
        <v>0.51957656148444398</v>
      </c>
      <c r="QF24" s="19">
        <v>0.50602690414444496</v>
      </c>
      <c r="QG24" s="19">
        <f t="shared" si="63"/>
        <v>0.51280173281444452</v>
      </c>
      <c r="QH24" s="19">
        <v>0.41470827355777801</v>
      </c>
      <c r="QI24" s="19">
        <v>0.35973073893555602</v>
      </c>
      <c r="QJ24" s="19">
        <v>0.13411319970888899</v>
      </c>
      <c r="QK24" s="19">
        <v>0.179144111408889</v>
      </c>
      <c r="QL24" s="19">
        <v>0.54477670279777801</v>
      </c>
      <c r="QM24" s="19">
        <v>0.5321870286</v>
      </c>
      <c r="QN24" s="19">
        <v>0.52451189011777799</v>
      </c>
      <c r="QO24" s="19">
        <v>0.44783325014888897</v>
      </c>
      <c r="QP24" s="19">
        <v>0.10061604760666699</v>
      </c>
      <c r="QQ24" s="19">
        <v>9.21028774066667E-2</v>
      </c>
      <c r="QR24" s="19">
        <v>1.79622000364667</v>
      </c>
      <c r="QS24" s="19">
        <v>1.76401578183556</v>
      </c>
      <c r="QT24" s="19">
        <v>0.259110778868889</v>
      </c>
      <c r="QU24" s="19">
        <v>0.35070200103999999</v>
      </c>
      <c r="QV24" s="19">
        <v>0.34566151952666702</v>
      </c>
      <c r="QW24" s="19">
        <v>0.44039287186666698</v>
      </c>
      <c r="QX24" s="19">
        <v>0.368713305742222</v>
      </c>
      <c r="QY24" s="19">
        <v>0.46471335949333298</v>
      </c>
      <c r="QZ24" s="19">
        <v>0.28507089558666698</v>
      </c>
      <c r="RA24" s="19">
        <v>0.37976185275555602</v>
      </c>
      <c r="RB24" s="19">
        <v>-0.58454116359999997</v>
      </c>
      <c r="RC24" s="19">
        <v>-0.52485054900000006</v>
      </c>
      <c r="RD24" s="19">
        <v>0.34566151952666702</v>
      </c>
      <c r="RE24" s="19">
        <v>0.44039287186666698</v>
      </c>
      <c r="RF24" s="19">
        <v>0.10779612342857101</v>
      </c>
      <c r="RG24" s="19">
        <v>9.7483405400000001E-2</v>
      </c>
      <c r="RH24" s="19">
        <v>8.8138267314285701E-2</v>
      </c>
      <c r="RI24" s="19">
        <v>0.102719725057143</v>
      </c>
      <c r="RJ24" s="19">
        <v>0.32742508002857101</v>
      </c>
      <c r="RK24" s="19">
        <v>0.22576979257142901</v>
      </c>
      <c r="RL24" s="19">
        <v>0.108855438771429</v>
      </c>
      <c r="RM24" s="19">
        <v>0.29983617937142898</v>
      </c>
      <c r="RN24" s="19">
        <v>0.232074203857143</v>
      </c>
      <c r="RO24" s="19">
        <v>9.2364431514285694E-2</v>
      </c>
      <c r="RP24" s="19">
        <v>9.4140386571428605E-2</v>
      </c>
      <c r="RQ24" s="19">
        <v>8.6390600457142794E-2</v>
      </c>
      <c r="RR24" s="19">
        <v>41.462857142857203</v>
      </c>
      <c r="RS24" s="19">
        <v>37.192</v>
      </c>
      <c r="RT24" s="19">
        <v>22.865714285714301</v>
      </c>
      <c r="RU24" s="19">
        <v>37.657428571428603</v>
      </c>
      <c r="RV24" s="19">
        <v>35.148285714285699</v>
      </c>
      <c r="RW24" s="19">
        <v>38.643428571428601</v>
      </c>
      <c r="RX24" s="19">
        <v>38.757428571428598</v>
      </c>
      <c r="RY24" s="19">
        <v>-2.4079567400000002E-2</v>
      </c>
      <c r="RZ24" s="19">
        <v>-8.3673837142857102E-2</v>
      </c>
      <c r="SA24" s="19">
        <v>75.958285714285694</v>
      </c>
      <c r="SB24" s="19">
        <v>80.101428571428599</v>
      </c>
      <c r="SC24" s="19">
        <v>2269.46548571429</v>
      </c>
      <c r="SD24" s="19">
        <v>2363.5222571428599</v>
      </c>
      <c r="SE24" s="19">
        <v>142</v>
      </c>
      <c r="SF24" s="19">
        <f t="shared" si="64"/>
        <v>66.041714285714306</v>
      </c>
      <c r="SG24" s="19">
        <f t="shared" si="65"/>
        <v>61.898571428571401</v>
      </c>
      <c r="SH24" s="18">
        <v>69</v>
      </c>
      <c r="SI24" s="19">
        <v>0.46545313925714299</v>
      </c>
      <c r="SJ24" s="19">
        <v>0.51501995145714297</v>
      </c>
      <c r="SK24" s="19">
        <v>0.361211923942857</v>
      </c>
      <c r="SL24" s="19">
        <v>0.37150076971428603</v>
      </c>
      <c r="SM24" s="19">
        <v>0.52130998665714301</v>
      </c>
      <c r="SN24" s="19">
        <v>0.53370056074285699</v>
      </c>
      <c r="SO24" s="19">
        <v>0.423434226771429</v>
      </c>
      <c r="SP24" s="19">
        <v>0.39379874088571398</v>
      </c>
      <c r="SQ24" s="19">
        <v>0.12605880294285701</v>
      </c>
      <c r="SR24" s="19">
        <v>0.178543397514286</v>
      </c>
      <c r="SS24" s="19">
        <v>0.55139027611428604</v>
      </c>
      <c r="ST24" s="19">
        <v>0.56870252580000002</v>
      </c>
      <c r="SU24" s="19">
        <v>0.52749319254285698</v>
      </c>
      <c r="SV24" s="19">
        <v>0.4971854792</v>
      </c>
      <c r="SW24" s="19">
        <v>0.115078248485714</v>
      </c>
      <c r="SX24" s="19">
        <v>7.6548667857142802E-2</v>
      </c>
      <c r="SY24" s="19">
        <v>1.7648113376285699</v>
      </c>
      <c r="SZ24" s="19">
        <v>2.1877068459142901</v>
      </c>
      <c r="TA24" s="19">
        <v>0.24092076665714299</v>
      </c>
      <c r="TB24" s="19">
        <v>0.32731170405714299</v>
      </c>
      <c r="TC24" s="19">
        <v>0.324116680428571</v>
      </c>
      <c r="TD24" s="19">
        <v>0.41995760868571402</v>
      </c>
      <c r="TE24" s="19">
        <v>0.34834112582857102</v>
      </c>
      <c r="TF24" s="19">
        <v>0.42899713165714298</v>
      </c>
      <c r="TG24" s="19">
        <v>0.26814805948571402</v>
      </c>
      <c r="TH24" s="19">
        <v>0.33808030042857101</v>
      </c>
      <c r="TI24" s="19">
        <v>-0.59398244228571395</v>
      </c>
      <c r="TJ24" s="19">
        <v>-0.56202588842857104</v>
      </c>
      <c r="TK24" s="19">
        <v>0.324116680428571</v>
      </c>
      <c r="TL24" s="19">
        <v>0.41995760868571402</v>
      </c>
      <c r="TM24" s="19">
        <v>8.9399691000000003E-2</v>
      </c>
      <c r="TN24" s="19">
        <v>8.3660159717391297E-2</v>
      </c>
      <c r="TO24" s="19">
        <v>7.9063886413043502E-2</v>
      </c>
      <c r="TP24" s="19">
        <v>9.3067511478260895E-2</v>
      </c>
      <c r="TQ24" s="19">
        <v>0.24108069419565201</v>
      </c>
      <c r="TR24" s="19">
        <v>0.15567404969565199</v>
      </c>
      <c r="TS24" s="19">
        <v>9.5178270413043498E-2</v>
      </c>
      <c r="TT24" s="19">
        <v>0.25077090630434801</v>
      </c>
      <c r="TU24" s="19">
        <v>0.18264735319565201</v>
      </c>
      <c r="TV24" s="19">
        <v>7.0522536891304402E-2</v>
      </c>
      <c r="TW24" s="19">
        <v>8.2949399891304301E-2</v>
      </c>
      <c r="TX24" s="19">
        <v>7.0959028347826095E-2</v>
      </c>
      <c r="TY24" s="19">
        <v>39.08</v>
      </c>
      <c r="TZ24" s="19">
        <v>37.524782608695602</v>
      </c>
      <c r="UA24" s="19">
        <v>27.367173913043501</v>
      </c>
      <c r="UB24" s="19">
        <v>37.705869565217398</v>
      </c>
      <c r="UC24" s="19">
        <v>34.1791304347826</v>
      </c>
      <c r="UD24" s="19">
        <v>39.182608695652199</v>
      </c>
      <c r="UE24" s="19">
        <v>39.29</v>
      </c>
      <c r="UF24" s="19">
        <v>-3.6645266173913102E-2</v>
      </c>
      <c r="UG24" s="19">
        <v>-0.118452991304348</v>
      </c>
      <c r="UH24" s="24">
        <v>88.399565217391313</v>
      </c>
      <c r="UI24" s="24">
        <v>92.838695652173897</v>
      </c>
      <c r="UJ24" s="24">
        <v>2551.9300869565213</v>
      </c>
      <c r="UK24" s="24">
        <v>2652.8213043478258</v>
      </c>
      <c r="UL24" s="19">
        <v>158</v>
      </c>
      <c r="UM24" s="19">
        <f t="shared" si="66"/>
        <v>69.600434782608687</v>
      </c>
      <c r="UN24" s="19">
        <f t="shared" si="67"/>
        <v>65.161304347826103</v>
      </c>
      <c r="UO24" s="19">
        <f t="shared" si="68"/>
        <v>67.380869565217395</v>
      </c>
      <c r="UP24" s="18">
        <v>66</v>
      </c>
      <c r="UQ24" s="19">
        <v>0.447666190263043</v>
      </c>
      <c r="UR24" s="19">
        <v>0.436003771763043</v>
      </c>
      <c r="US24" s="19">
        <v>0.31440011067608697</v>
      </c>
      <c r="UT24" s="19">
        <v>0.24678290327608701</v>
      </c>
      <c r="UU24" s="19">
        <v>0.50186103112173897</v>
      </c>
      <c r="UV24" s="19">
        <v>0.47834035556087001</v>
      </c>
      <c r="UW24" s="19">
        <f t="shared" si="69"/>
        <v>0.49010069334130446</v>
      </c>
      <c r="UX24" s="19">
        <v>0.37587451252173898</v>
      </c>
      <c r="UY24" s="19">
        <v>0.296586474482609</v>
      </c>
      <c r="UZ24" s="19">
        <v>0.155903468467391</v>
      </c>
      <c r="VA24" s="19">
        <v>0.21236071253043501</v>
      </c>
      <c r="VB24" s="19">
        <v>0.55766800514347803</v>
      </c>
      <c r="VC24" s="19">
        <v>0.49976881935</v>
      </c>
      <c r="VD24" s="19">
        <v>0.559691447232609</v>
      </c>
      <c r="VE24" s="19">
        <v>0.45198857311304302</v>
      </c>
      <c r="VF24" s="19">
        <v>0.146254773495652</v>
      </c>
      <c r="VG24" s="19">
        <v>8.1658115280434804E-2</v>
      </c>
      <c r="VH24" s="19">
        <v>1.6458130355782601</v>
      </c>
      <c r="VI24" s="19">
        <v>1.59518327161087</v>
      </c>
      <c r="VJ24" s="19">
        <v>0.309534019547826</v>
      </c>
      <c r="VK24" s="19">
        <v>0.44029213685434798</v>
      </c>
      <c r="VL24" s="19">
        <v>0.40079522940000001</v>
      </c>
      <c r="VM24" s="19">
        <v>0.52889701560434799</v>
      </c>
      <c r="VN24" s="19">
        <v>0.43224024967608698</v>
      </c>
      <c r="VO24" s="19">
        <v>0.56035851279347804</v>
      </c>
      <c r="VP24" s="19">
        <v>0.34573217120217398</v>
      </c>
      <c r="VQ24" s="19">
        <v>0.47866307022391302</v>
      </c>
      <c r="VR24" s="19">
        <v>-0.545206764521739</v>
      </c>
      <c r="VS24" s="19">
        <v>-0.45181986602173901</v>
      </c>
      <c r="VT24" s="19">
        <v>0.40079522940000001</v>
      </c>
      <c r="VU24" s="19">
        <v>0.52889701560434799</v>
      </c>
      <c r="VV24" s="19">
        <v>0.55225000000000002</v>
      </c>
      <c r="VW24" s="19">
        <v>0.46700000000000003</v>
      </c>
      <c r="VX24" s="19">
        <v>0.51032500000000003</v>
      </c>
      <c r="VY24" s="19">
        <v>0.14712500000000001</v>
      </c>
      <c r="VZ24" s="19">
        <f t="shared" si="70"/>
        <v>0.84563150746944316</v>
      </c>
      <c r="WA24" s="19">
        <v>8.8632739974358998E-2</v>
      </c>
      <c r="WB24" s="19">
        <v>8.1173882307692305E-2</v>
      </c>
      <c r="WC24" s="19">
        <v>7.8321916871794905E-2</v>
      </c>
      <c r="WD24" s="19">
        <v>8.6585209692307694E-2</v>
      </c>
      <c r="WE24" s="19">
        <v>0.230219418230769</v>
      </c>
      <c r="WF24" s="19">
        <v>0.18044381712820501</v>
      </c>
      <c r="WG24" s="19">
        <v>9.5444435846153794E-2</v>
      </c>
      <c r="WH24" s="19">
        <v>0.24702345456410299</v>
      </c>
      <c r="WI24" s="19">
        <v>0.179989944692308</v>
      </c>
      <c r="WJ24" s="19">
        <v>6.9796836179487204E-2</v>
      </c>
      <c r="WK24" s="19">
        <v>8.1661538461538494E-2</v>
      </c>
      <c r="WL24" s="19">
        <v>7.6126974564102598E-2</v>
      </c>
      <c r="WM24" s="19">
        <v>41.38</v>
      </c>
      <c r="WN24" s="19">
        <v>38.667948717948697</v>
      </c>
      <c r="WO24" s="19">
        <v>22.936410256410301</v>
      </c>
      <c r="WP24" s="19">
        <v>44.6453846153846</v>
      </c>
      <c r="WQ24" s="19">
        <v>39.338974358974397</v>
      </c>
      <c r="WR24" s="19">
        <v>41.531282051281998</v>
      </c>
      <c r="WS24" s="19">
        <v>41.646153846153901</v>
      </c>
      <c r="WT24" s="19">
        <v>8.5955991230769205E-2</v>
      </c>
      <c r="WU24" s="19">
        <v>-5.3040925358974401E-2</v>
      </c>
      <c r="WV24" s="19">
        <v>92.517948717948698</v>
      </c>
      <c r="WW24" s="19">
        <v>94.323076923076897</v>
      </c>
      <c r="WX24" s="19">
        <v>2645.5740256410299</v>
      </c>
      <c r="WY24" s="19">
        <v>2686.4314102564099</v>
      </c>
      <c r="WZ24" s="19">
        <v>164.3</v>
      </c>
      <c r="XA24" s="19">
        <f t="shared" si="71"/>
        <v>71.782051282051313</v>
      </c>
      <c r="XB24" s="19">
        <f t="shared" si="72"/>
        <v>69.976923076923114</v>
      </c>
      <c r="XC24" s="18">
        <v>75.5</v>
      </c>
      <c r="XD24" s="19">
        <v>0.44124783718205102</v>
      </c>
      <c r="XE24" s="19">
        <v>0.44204241465384603</v>
      </c>
      <c r="XF24" s="19">
        <v>0.30665635470256403</v>
      </c>
      <c r="XG24" s="19">
        <v>0.34732679335128203</v>
      </c>
      <c r="XH24" s="19">
        <v>0.50247276502820504</v>
      </c>
      <c r="XI24" s="19">
        <v>0.46709955828717997</v>
      </c>
      <c r="XJ24" s="19">
        <v>0.37650659635897399</v>
      </c>
      <c r="XK24" s="19">
        <v>0.37531420869487198</v>
      </c>
      <c r="XL24" s="19">
        <v>0.15607962171025599</v>
      </c>
      <c r="XM24" s="19">
        <v>0.113693198066667</v>
      </c>
      <c r="XN24" s="19">
        <v>0.52774787990769201</v>
      </c>
      <c r="XO24" s="19">
        <v>0.48133818984359</v>
      </c>
      <c r="XP24" s="19">
        <v>0.55846040185897505</v>
      </c>
      <c r="XQ24" s="19">
        <v>0.43273250644359001</v>
      </c>
      <c r="XR24" s="19">
        <v>0.112848040138462</v>
      </c>
      <c r="XS24" s="19">
        <v>5.0436333025641003E-2</v>
      </c>
      <c r="XT24" s="19">
        <v>1.59550033270769</v>
      </c>
      <c r="XU24" s="19">
        <v>1.6680042358641001</v>
      </c>
      <c r="XV24" s="19">
        <v>0.309480577807692</v>
      </c>
      <c r="XW24" s="19">
        <v>0.195659774548718</v>
      </c>
      <c r="XX24" s="19">
        <v>0.40147777006153801</v>
      </c>
      <c r="XY24" s="19">
        <v>0.23531578082051299</v>
      </c>
      <c r="XZ24" s="19">
        <v>0.438655741992308</v>
      </c>
      <c r="YA24" s="19">
        <v>0.23515864325897401</v>
      </c>
      <c r="YB24" s="19">
        <v>0.35255428759743601</v>
      </c>
      <c r="YC24" s="19">
        <v>0.199390262561538</v>
      </c>
      <c r="YD24" s="19">
        <v>-0.54614486353846203</v>
      </c>
      <c r="YE24" s="19">
        <v>-0.54246660061538399</v>
      </c>
      <c r="YF24" s="19">
        <v>0.40147777006153801</v>
      </c>
      <c r="YG24" s="19">
        <v>0.23531578082051299</v>
      </c>
      <c r="YH24" s="19">
        <v>7.9616759514285707E-2</v>
      </c>
      <c r="YI24" s="19">
        <v>8.0735020628571394E-2</v>
      </c>
      <c r="YJ24" s="19">
        <v>6.6220506171428606E-2</v>
      </c>
      <c r="YK24" s="19">
        <v>8.3658605171428604E-2</v>
      </c>
      <c r="YL24" s="19">
        <v>0.22184842385714301</v>
      </c>
      <c r="YM24" s="19">
        <v>0.32714285700000001</v>
      </c>
      <c r="YN24" s="19">
        <v>8.7994938057142896E-2</v>
      </c>
      <c r="YO24" s="19">
        <v>0.230538282457143</v>
      </c>
      <c r="YP24" s="19">
        <v>0.15916071425714301</v>
      </c>
      <c r="YQ24" s="19">
        <v>6.3775819685714302E-2</v>
      </c>
      <c r="YR24" s="19">
        <v>8.0174635028571403E-2</v>
      </c>
      <c r="YS24" s="19">
        <v>7.1734285714285695E-2</v>
      </c>
      <c r="YT24" s="19">
        <v>41.96</v>
      </c>
      <c r="YU24" s="19">
        <v>40.423999999999999</v>
      </c>
      <c r="YV24" s="19">
        <v>18.2985714285714</v>
      </c>
      <c r="YW24" s="19">
        <v>46.284857142857099</v>
      </c>
      <c r="YX24" s="19">
        <v>41.877428571428602</v>
      </c>
      <c r="YY24" s="19">
        <v>42.336857142857099</v>
      </c>
      <c r="YZ24" s="19">
        <v>42.4</v>
      </c>
      <c r="ZA24" s="19">
        <v>0.109141581228571</v>
      </c>
      <c r="ZB24" s="19">
        <v>-1.05948612E-2</v>
      </c>
      <c r="ZC24" s="19">
        <v>101.254285714286</v>
      </c>
      <c r="ZD24" s="19">
        <v>102.271428571429</v>
      </c>
      <c r="ZE24" s="19">
        <v>2843.85142857143</v>
      </c>
      <c r="ZF24" s="19">
        <v>2866.8500571428599</v>
      </c>
      <c r="ZG24" s="19">
        <v>172</v>
      </c>
      <c r="ZH24" s="19">
        <f t="shared" si="73"/>
        <v>70.745714285714001</v>
      </c>
      <c r="ZI24" s="19">
        <f t="shared" si="74"/>
        <v>69.728571428571001</v>
      </c>
      <c r="ZJ24" s="18">
        <v>78.5</v>
      </c>
      <c r="ZK24" s="19">
        <v>0.44544031313999999</v>
      </c>
      <c r="ZL24" s="19">
        <v>0.44475881930857097</v>
      </c>
      <c r="ZM24" s="19">
        <v>0.28704384686000001</v>
      </c>
      <c r="ZN24" s="19">
        <v>0.59286171277428601</v>
      </c>
      <c r="ZO24" s="19">
        <v>0.48257953013999999</v>
      </c>
      <c r="ZP24" s="19">
        <v>0.45844886180571398</v>
      </c>
      <c r="ZQ24" s="19">
        <v>0.330236663097143</v>
      </c>
      <c r="ZR24" s="19">
        <v>0.60450896610857197</v>
      </c>
      <c r="ZS24" s="19">
        <v>0.18211999538857099</v>
      </c>
      <c r="ZT24" s="19">
        <v>-0.19676426548571399</v>
      </c>
      <c r="ZU24" s="19">
        <v>0.52349296089714303</v>
      </c>
      <c r="ZV24" s="19">
        <v>0.53331488879714295</v>
      </c>
      <c r="ZW24" s="19">
        <v>0.56521275163142803</v>
      </c>
      <c r="ZX24" s="19">
        <v>0.46460771454857103</v>
      </c>
      <c r="ZY24" s="19">
        <v>0.102629304185714</v>
      </c>
      <c r="ZZ24" s="19">
        <v>0.116536371774286</v>
      </c>
      <c r="AAA24" s="19">
        <v>1.62480604213714</v>
      </c>
      <c r="AAB24" s="19">
        <v>1.6621299981342901</v>
      </c>
      <c r="AAC24" s="19">
        <v>0.37686688409142899</v>
      </c>
      <c r="AAD24" s="19">
        <v>-0.49045812117142901</v>
      </c>
      <c r="AAE24" s="19">
        <v>0.47105879764571401</v>
      </c>
      <c r="AAF24" s="19">
        <v>-0.918960152257143</v>
      </c>
      <c r="AAG24" s="19">
        <v>0.49644553582857098</v>
      </c>
      <c r="AAH24" s="19">
        <v>-0.92573838288571397</v>
      </c>
      <c r="AAI24" s="19">
        <v>0.40699205876285699</v>
      </c>
      <c r="AAJ24" s="19">
        <v>-0.49661639137142899</v>
      </c>
      <c r="AAK24" s="19">
        <v>-0.49462504314285699</v>
      </c>
      <c r="AAL24" s="19">
        <v>-0.75321172725714303</v>
      </c>
      <c r="AAM24" s="19">
        <v>0.47105879764571401</v>
      </c>
      <c r="AAN24" s="19">
        <v>-0.918960152257143</v>
      </c>
      <c r="AAO24" s="19">
        <v>7.5681725641025696E-2</v>
      </c>
      <c r="AAP24" s="19">
        <v>8.1656014897435902E-2</v>
      </c>
      <c r="AAQ24" s="19">
        <v>6.4932577410256404E-2</v>
      </c>
      <c r="AAR24" s="19">
        <v>8.6214117871794907E-2</v>
      </c>
      <c r="AAS24" s="19">
        <v>0.247466036128205</v>
      </c>
      <c r="AAT24" s="19">
        <v>0.204149184153846</v>
      </c>
      <c r="AAU24" s="19">
        <v>8.8701521948717998E-2</v>
      </c>
      <c r="AAV24" s="19">
        <v>0.23029629061538501</v>
      </c>
      <c r="AAW24" s="19">
        <v>0.15253218428205101</v>
      </c>
      <c r="AAX24" s="19">
        <v>6.7802564102564106E-2</v>
      </c>
      <c r="AAY24" s="19">
        <v>8.3305071692307706E-2</v>
      </c>
      <c r="AAZ24" s="19">
        <v>6.9497863205128199E-2</v>
      </c>
      <c r="ABA24" s="19">
        <v>40.668974358974403</v>
      </c>
      <c r="ABB24" s="19">
        <v>35.6507692307692</v>
      </c>
      <c r="ABC24" s="19">
        <v>37.337948717948699</v>
      </c>
      <c r="ABD24" s="19">
        <v>46.679743589743602</v>
      </c>
      <c r="ABE24" s="19">
        <v>43.821025641025599</v>
      </c>
      <c r="ABF24" s="19">
        <v>40.590000000000003</v>
      </c>
      <c r="ABG24" s="19">
        <v>40.562307692307698</v>
      </c>
      <c r="ABH24" s="19">
        <v>0.16818113846153901</v>
      </c>
      <c r="ABI24" s="19">
        <v>8.2315077692307698E-2</v>
      </c>
      <c r="ABJ24" s="19">
        <v>118.597435897436</v>
      </c>
      <c r="ABK24" s="19">
        <v>110.174358974359</v>
      </c>
      <c r="ABL24" s="19">
        <v>3237.2708717948699</v>
      </c>
      <c r="ABM24" s="19">
        <v>3046.299</v>
      </c>
      <c r="ABN24" s="19">
        <v>178</v>
      </c>
      <c r="ABO24" s="19">
        <f t="shared" si="75"/>
        <v>59.402564102564</v>
      </c>
      <c r="ABP24" s="19">
        <f t="shared" si="76"/>
        <v>67.825641025641005</v>
      </c>
      <c r="ABQ24" s="18">
        <v>76.5</v>
      </c>
      <c r="ABR24" s="19">
        <v>0.44235181432307702</v>
      </c>
      <c r="ABS24" s="19">
        <v>0.47586087043076902</v>
      </c>
      <c r="ABT24" s="19">
        <v>0.26427124493589699</v>
      </c>
      <c r="ABU24" s="19">
        <v>0.40318453763589701</v>
      </c>
      <c r="ABV24" s="19">
        <v>0.46773760793333302</v>
      </c>
      <c r="ABW24" s="19">
        <v>0.49567611689487201</v>
      </c>
      <c r="ABX24" s="19">
        <v>0.293786913102564</v>
      </c>
      <c r="ABY24" s="19">
        <v>0.42588782452820501</v>
      </c>
      <c r="ABZ24" s="19">
        <v>0.20208212844102599</v>
      </c>
      <c r="ACA24" s="19">
        <v>9.1526878646153803E-2</v>
      </c>
      <c r="ACB24" s="19">
        <v>0.53536869988205105</v>
      </c>
      <c r="ACC24" s="19">
        <v>0.57778244961281999</v>
      </c>
      <c r="ACD24" s="19">
        <v>0.54372680325897405</v>
      </c>
      <c r="ACE24" s="19">
        <v>0.52406182496153897</v>
      </c>
      <c r="ACF24" s="19">
        <v>0.121592244953846</v>
      </c>
      <c r="ACG24" s="19">
        <v>0.141228219210256</v>
      </c>
      <c r="ACH24" s="19">
        <v>1.6044714980871799</v>
      </c>
      <c r="ACI24" s="19">
        <v>1.8736127639846201</v>
      </c>
      <c r="ACJ24" s="19">
        <v>0.43072731849743601</v>
      </c>
      <c r="ACK24" s="19">
        <v>0.160125588025641</v>
      </c>
      <c r="ACL24" s="19">
        <v>0.52408975222564103</v>
      </c>
      <c r="ACM24" s="19">
        <v>0.211259507835897</v>
      </c>
      <c r="ACN24" s="19">
        <v>0.54351996921282097</v>
      </c>
      <c r="ACO24" s="19">
        <v>0.22136684722307701</v>
      </c>
      <c r="ACP24" s="19">
        <v>0.45390872149230799</v>
      </c>
      <c r="ACQ24" s="19">
        <v>0.17113931763333301</v>
      </c>
      <c r="ACR24" s="19">
        <v>-0.45262689976923098</v>
      </c>
      <c r="ACS24" s="19">
        <v>-0.59537115810256402</v>
      </c>
      <c r="ACT24" s="19">
        <v>0.52408975222564103</v>
      </c>
      <c r="ACU24" s="19">
        <v>0.211259507835897</v>
      </c>
      <c r="ACV24" s="17">
        <v>4.8099999999999996</v>
      </c>
      <c r="ACW24" s="18">
        <v>0.99</v>
      </c>
      <c r="ACX24" s="17">
        <v>79</v>
      </c>
      <c r="ACY24" s="17">
        <v>25.9</v>
      </c>
      <c r="ACZ24" s="17">
        <v>4.5</v>
      </c>
      <c r="ADA24" s="17">
        <v>12</v>
      </c>
    </row>
    <row r="25" spans="1:781" x14ac:dyDescent="0.25">
      <c r="A25" s="19">
        <v>24</v>
      </c>
      <c r="B25" s="19">
        <v>6</v>
      </c>
      <c r="C25" s="19" t="s">
        <v>9</v>
      </c>
      <c r="D25" s="19">
        <v>70</v>
      </c>
      <c r="E25" s="19">
        <v>5</v>
      </c>
      <c r="F25" s="19">
        <v>2</v>
      </c>
      <c r="G25" s="23">
        <v>-9999</v>
      </c>
      <c r="H25" s="23">
        <v>-9999</v>
      </c>
      <c r="I25" s="23">
        <v>-9999</v>
      </c>
      <c r="J25" s="23">
        <v>-9999</v>
      </c>
      <c r="K25" s="23">
        <v>-9999</v>
      </c>
      <c r="L25" s="19">
        <v>0</v>
      </c>
      <c r="M25" s="19">
        <f t="shared" si="16"/>
        <v>0</v>
      </c>
      <c r="N25" s="19">
        <v>55.84</v>
      </c>
      <c r="O25" s="19">
        <v>24.72</v>
      </c>
      <c r="P25" s="19">
        <v>19.439999999999998</v>
      </c>
      <c r="Q25" s="19">
        <v>59.839999999999996</v>
      </c>
      <c r="R25" s="19">
        <v>16.72</v>
      </c>
      <c r="S25" s="19">
        <v>23.439999999999998</v>
      </c>
      <c r="T25" s="19">
        <f t="shared" si="17"/>
        <v>1.2057613168724279</v>
      </c>
      <c r="U25" s="19">
        <v>55.84</v>
      </c>
      <c r="V25" s="19">
        <v>26.72</v>
      </c>
      <c r="W25" s="19">
        <v>17.439999999999998</v>
      </c>
      <c r="X25" s="19">
        <v>57.839999999999989</v>
      </c>
      <c r="Y25" s="19">
        <v>18.720000000000013</v>
      </c>
      <c r="Z25" s="19">
        <v>23.439999999999998</v>
      </c>
      <c r="AA25" s="19" t="s">
        <v>63</v>
      </c>
      <c r="AB25" s="19">
        <v>8.6999999999999993</v>
      </c>
      <c r="AC25" s="19">
        <v>7.2</v>
      </c>
      <c r="AD25" s="19">
        <v>1.2</v>
      </c>
      <c r="AE25" s="19" t="s">
        <v>40</v>
      </c>
      <c r="AF25" s="19">
        <v>2</v>
      </c>
      <c r="AG25" s="19">
        <v>1</v>
      </c>
      <c r="AH25" s="19">
        <v>3.3</v>
      </c>
      <c r="AI25" s="19">
        <v>6</v>
      </c>
      <c r="AJ25" s="19">
        <v>429</v>
      </c>
      <c r="AK25" s="19">
        <v>71</v>
      </c>
      <c r="AL25" s="19">
        <v>0.5</v>
      </c>
      <c r="AM25" s="19">
        <v>8.8000000000000007</v>
      </c>
      <c r="AN25" s="19">
        <v>7.4</v>
      </c>
      <c r="AO25" s="19">
        <v>1.1599999999999999</v>
      </c>
      <c r="AP25" s="19">
        <v>5072</v>
      </c>
      <c r="AQ25" s="19">
        <v>191</v>
      </c>
      <c r="AR25" s="19">
        <v>345</v>
      </c>
      <c r="AS25" s="19">
        <v>29.6</v>
      </c>
      <c r="AT25" s="19">
        <v>0</v>
      </c>
      <c r="AU25" s="19">
        <v>4</v>
      </c>
      <c r="AV25" s="19">
        <v>86</v>
      </c>
      <c r="AW25" s="19">
        <v>5</v>
      </c>
      <c r="AX25" s="19">
        <v>5</v>
      </c>
      <c r="AY25" s="19">
        <v>52</v>
      </c>
      <c r="AZ25" s="19">
        <v>2.8638780218677899</v>
      </c>
      <c r="BA25" s="19">
        <v>0.63291139240506333</v>
      </c>
      <c r="BB25" s="19">
        <v>1.1794820317205379</v>
      </c>
      <c r="BC25" s="19">
        <v>1.7692922830867654</v>
      </c>
      <c r="BD25" s="19">
        <v>3.6620141077592678</v>
      </c>
      <c r="BE25" s="19">
        <v>3.6530139881251888</v>
      </c>
      <c r="BF25" s="19">
        <v>3.4522097118198505</v>
      </c>
      <c r="BG25" s="17">
        <f t="shared" si="18"/>
        <v>13.987157657091412</v>
      </c>
      <c r="BH25" s="17">
        <f t="shared" si="19"/>
        <v>18.705085783973566</v>
      </c>
      <c r="BI25" s="17">
        <f t="shared" si="20"/>
        <v>25.782254916320628</v>
      </c>
      <c r="BJ25" s="17">
        <f t="shared" si="21"/>
        <v>40.430311347357701</v>
      </c>
      <c r="BK25" s="17">
        <f t="shared" si="22"/>
        <v>55.042367299858455</v>
      </c>
      <c r="BL25" s="19">
        <f t="shared" si="0"/>
        <v>7.0771691323470618</v>
      </c>
      <c r="BM25" s="19">
        <f t="shared" si="1"/>
        <v>14.648056431037071</v>
      </c>
      <c r="BN25" s="19">
        <f t="shared" si="2"/>
        <v>14.612055952500755</v>
      </c>
      <c r="BO25" s="19">
        <f t="shared" si="23"/>
        <v>36.337281515884889</v>
      </c>
      <c r="BP25" s="19">
        <v>1.3893068512388405</v>
      </c>
      <c r="BQ25" s="19">
        <v>0.2109704641350211</v>
      </c>
      <c r="BR25" s="19">
        <v>0.1907247540654487</v>
      </c>
      <c r="BS25" s="19">
        <v>0.12994802079168333</v>
      </c>
      <c r="BT25" s="19">
        <v>0</v>
      </c>
      <c r="BU25" s="19">
        <v>0</v>
      </c>
      <c r="BV25" s="19">
        <v>0</v>
      </c>
      <c r="BW25" s="17">
        <f t="shared" si="24"/>
        <v>6.4011092614954466</v>
      </c>
      <c r="BX25" s="17">
        <f t="shared" si="25"/>
        <v>7.1640082777572411</v>
      </c>
      <c r="BY25" s="17">
        <f t="shared" si="26"/>
        <v>7.6838003609239749</v>
      </c>
      <c r="BZ25" s="17">
        <f t="shared" si="27"/>
        <v>7.6838003609239749</v>
      </c>
      <c r="CA25" s="19">
        <f t="shared" si="28"/>
        <v>0.51979208316673331</v>
      </c>
      <c r="CB25" s="19">
        <f t="shared" si="29"/>
        <v>0</v>
      </c>
      <c r="CC25" s="19">
        <f t="shared" si="30"/>
        <v>0</v>
      </c>
      <c r="CD25" s="19">
        <f t="shared" ref="CD25:CE25" si="98">SUM(CA25:CC25)</f>
        <v>0.51979208316673331</v>
      </c>
      <c r="CE25" s="19">
        <f t="shared" si="98"/>
        <v>0.51979208316673331</v>
      </c>
      <c r="CF25" s="19">
        <v>0.49112959807557377</v>
      </c>
      <c r="CG25" s="19">
        <v>0.31090161468257949</v>
      </c>
      <c r="CH25" s="19">
        <v>0.39241009338366784</v>
      </c>
      <c r="CI25" s="19">
        <v>1.2161690674375716</v>
      </c>
      <c r="CJ25" s="19">
        <v>0.7973122053956474</v>
      </c>
      <c r="CK25" s="19">
        <v>0.53725997413192716</v>
      </c>
      <c r="CL25" s="19">
        <v>1.1282719887674255</v>
      </c>
      <c r="CM25" s="17">
        <f t="shared" si="32"/>
        <v>3.208124851032613</v>
      </c>
      <c r="CN25" s="17">
        <f t="shared" si="33"/>
        <v>4.7777652245672844</v>
      </c>
      <c r="CO25" s="17">
        <f t="shared" si="34"/>
        <v>9.6424414943175698</v>
      </c>
      <c r="CP25" s="17">
        <f t="shared" si="35"/>
        <v>12.831690315900159</v>
      </c>
      <c r="CQ25" s="17">
        <f t="shared" si="36"/>
        <v>14.980730212427869</v>
      </c>
      <c r="CR25" s="19">
        <f t="shared" si="37"/>
        <v>4.8646762697502863</v>
      </c>
      <c r="CS25" s="19">
        <f t="shared" si="38"/>
        <v>3.1892488215825896</v>
      </c>
      <c r="CT25" s="19">
        <f t="shared" si="39"/>
        <v>2.1490398965277087</v>
      </c>
      <c r="CU25" s="19">
        <f t="shared" si="40"/>
        <v>10.202964987860584</v>
      </c>
      <c r="CV25" s="25">
        <v>-9999</v>
      </c>
      <c r="CW25" s="23">
        <v>-9999</v>
      </c>
      <c r="CX25" s="25">
        <v>-9999</v>
      </c>
      <c r="CY25" s="23">
        <v>-9999</v>
      </c>
      <c r="CZ25" s="25">
        <v>-9999</v>
      </c>
      <c r="DA25" s="23">
        <v>-9999</v>
      </c>
      <c r="DB25" s="23">
        <v>-9999</v>
      </c>
      <c r="DC25" s="23">
        <v>-9999</v>
      </c>
      <c r="DD25" s="23">
        <v>-9999</v>
      </c>
      <c r="DE25" s="23">
        <v>-9999</v>
      </c>
      <c r="DF25" s="23">
        <v>-9999</v>
      </c>
      <c r="DG25" s="23">
        <v>-9999</v>
      </c>
      <c r="DH25" s="23">
        <v>-9999</v>
      </c>
      <c r="DI25" s="23">
        <v>-9999</v>
      </c>
      <c r="DJ25" s="23">
        <v>-9999</v>
      </c>
      <c r="DK25" s="23">
        <v>-9999</v>
      </c>
      <c r="DL25" s="23">
        <v>-9999</v>
      </c>
      <c r="DM25" s="23">
        <v>-9999</v>
      </c>
      <c r="DN25" s="23">
        <v>-9999</v>
      </c>
      <c r="DO25" s="23">
        <v>-9999</v>
      </c>
      <c r="DP25" s="23">
        <v>-9999</v>
      </c>
      <c r="DQ25" s="23">
        <v>-9999</v>
      </c>
      <c r="DR25" s="23">
        <v>-9999</v>
      </c>
      <c r="DS25" s="25">
        <v>-9999</v>
      </c>
      <c r="DT25" s="25">
        <v>-9999</v>
      </c>
      <c r="DU25" s="25">
        <v>-9999</v>
      </c>
      <c r="DV25" s="25">
        <v>-9999</v>
      </c>
      <c r="DW25" s="25">
        <v>-9999</v>
      </c>
      <c r="DX25" s="25">
        <v>-9999</v>
      </c>
      <c r="DY25" s="25">
        <v>-9999</v>
      </c>
      <c r="DZ25" s="25">
        <v>-9999</v>
      </c>
      <c r="EA25" s="25">
        <v>-9999</v>
      </c>
      <c r="EB25" s="23">
        <v>-9999</v>
      </c>
      <c r="EC25" s="23">
        <v>-9999</v>
      </c>
      <c r="ED25" s="23">
        <v>-9999</v>
      </c>
      <c r="EE25" s="23">
        <v>-9999</v>
      </c>
      <c r="EF25" s="23">
        <v>-9999</v>
      </c>
      <c r="EG25" s="23">
        <v>-9999</v>
      </c>
      <c r="EH25" s="23">
        <v>-9999</v>
      </c>
      <c r="EI25" s="23">
        <v>-9999</v>
      </c>
      <c r="EJ25" s="23">
        <v>-9999</v>
      </c>
      <c r="EK25" s="23">
        <v>-9999</v>
      </c>
      <c r="EL25" s="23">
        <v>-9999</v>
      </c>
      <c r="EM25" s="23">
        <v>-9999</v>
      </c>
      <c r="EN25" s="23">
        <v>-9999</v>
      </c>
      <c r="EO25" s="23">
        <v>-9999</v>
      </c>
      <c r="EP25" s="23">
        <v>-9999</v>
      </c>
      <c r="EQ25" s="23">
        <v>-9999</v>
      </c>
      <c r="ER25" s="23">
        <v>-9999</v>
      </c>
      <c r="ES25" s="23">
        <v>-9999</v>
      </c>
      <c r="ET25" s="23">
        <v>-9999</v>
      </c>
      <c r="EU25" s="23">
        <v>-9999</v>
      </c>
      <c r="EV25" s="23">
        <v>-9999</v>
      </c>
      <c r="EW25" s="23">
        <v>-9999</v>
      </c>
      <c r="EX25" s="23">
        <v>-9999</v>
      </c>
      <c r="EY25" s="23">
        <v>-9999</v>
      </c>
      <c r="EZ25" s="23">
        <v>-9999</v>
      </c>
      <c r="FA25" s="23">
        <v>-9999</v>
      </c>
      <c r="FB25" s="23">
        <v>-9999</v>
      </c>
      <c r="FC25" s="23">
        <v>-9999</v>
      </c>
      <c r="FD25" s="23">
        <v>-9999</v>
      </c>
      <c r="FE25" s="23">
        <v>-9999</v>
      </c>
      <c r="FF25" s="23">
        <v>-9999</v>
      </c>
      <c r="FG25" s="23">
        <v>-9999</v>
      </c>
      <c r="FH25" s="21">
        <v>204.7</v>
      </c>
      <c r="FI25" s="21">
        <v>67.5</v>
      </c>
      <c r="FJ25" s="18">
        <f t="shared" si="41"/>
        <v>137.19999999999999</v>
      </c>
      <c r="FK25" s="19">
        <v>15</v>
      </c>
      <c r="FL25" s="19">
        <v>225.8</v>
      </c>
      <c r="FM25" s="18">
        <v>31.5</v>
      </c>
      <c r="FN25" s="18">
        <f t="shared" si="42"/>
        <v>194.3</v>
      </c>
      <c r="FO25" s="19">
        <v>70</v>
      </c>
      <c r="FP25" s="19">
        <v>98.7</v>
      </c>
      <c r="FQ25" s="19">
        <v>31.5</v>
      </c>
      <c r="FR25" s="19">
        <f t="shared" si="43"/>
        <v>67.2</v>
      </c>
      <c r="FS25" s="19">
        <v>179.3</v>
      </c>
      <c r="FT25" s="19">
        <v>15.6</v>
      </c>
      <c r="FU25" s="19">
        <f t="shared" si="44"/>
        <v>163.70000000000002</v>
      </c>
      <c r="FV25" s="19">
        <v>66.349999999999994</v>
      </c>
      <c r="FW25" s="19">
        <v>91.92</v>
      </c>
      <c r="FX25" s="18">
        <f t="shared" si="45"/>
        <v>901.17647058823525</v>
      </c>
      <c r="FY25" s="18">
        <f t="shared" si="46"/>
        <v>804.6218487394957</v>
      </c>
      <c r="FZ25" s="23">
        <f t="shared" si="4"/>
        <v>1345.0980392156862</v>
      </c>
      <c r="GA25" s="18">
        <f t="shared" si="5"/>
        <v>1904.9019607843138</v>
      </c>
      <c r="GB25" s="18">
        <f t="shared" si="6"/>
        <v>658.82352941176475</v>
      </c>
      <c r="GC25" s="18">
        <f t="shared" si="7"/>
        <v>1604.901960784314</v>
      </c>
      <c r="GD25" s="18">
        <f t="shared" si="47"/>
        <v>5513.7254901960787</v>
      </c>
      <c r="GE25" s="18">
        <f t="shared" si="48"/>
        <v>650.49019607843138</v>
      </c>
      <c r="GF25" s="19">
        <v>1.43</v>
      </c>
      <c r="GG25" s="19">
        <f t="shared" si="8"/>
        <v>19.234901960784313</v>
      </c>
      <c r="GH25" s="19">
        <v>0.37</v>
      </c>
      <c r="GI25" s="19">
        <f t="shared" si="9"/>
        <v>7.0481372549019614</v>
      </c>
      <c r="GJ25" s="19">
        <v>0.63</v>
      </c>
      <c r="GK25" s="19">
        <f t="shared" si="10"/>
        <v>4.1505882352941184</v>
      </c>
      <c r="GL25" s="19">
        <v>2.92</v>
      </c>
      <c r="GM25" s="19">
        <f t="shared" si="11"/>
        <v>18.994313725490198</v>
      </c>
      <c r="GN25" s="18">
        <f t="shared" si="49"/>
        <v>49.42794117647059</v>
      </c>
      <c r="GO25" s="18">
        <f t="shared" si="50"/>
        <v>44.132090336134453</v>
      </c>
      <c r="GP25" s="25">
        <v>-9999</v>
      </c>
      <c r="GQ25" s="25">
        <v>-9999</v>
      </c>
      <c r="GR25" s="25">
        <v>-9999</v>
      </c>
      <c r="GS25" s="25">
        <v>-9999</v>
      </c>
      <c r="GT25" s="19">
        <v>19.2</v>
      </c>
      <c r="GU25" s="18">
        <v>2.2000000000000002</v>
      </c>
      <c r="GV25" s="18">
        <f t="shared" si="51"/>
        <v>1.6900000000000002</v>
      </c>
      <c r="GW25" s="19">
        <f t="shared" si="52"/>
        <v>1266.7387005099085</v>
      </c>
      <c r="GX25" s="19">
        <v>0.64</v>
      </c>
      <c r="GY25" s="19">
        <f t="shared" si="53"/>
        <v>0.378698224852071</v>
      </c>
      <c r="GZ25" s="19">
        <f t="shared" si="54"/>
        <v>479.71169723452158</v>
      </c>
      <c r="HA25" s="19">
        <f t="shared" si="55"/>
        <v>537.27710090266419</v>
      </c>
      <c r="HB25" s="19">
        <v>0.79</v>
      </c>
      <c r="HC25" s="19">
        <f t="shared" si="12"/>
        <v>0.46745562130177515</v>
      </c>
      <c r="HD25" s="19">
        <f t="shared" si="13"/>
        <v>592.14412627386253</v>
      </c>
      <c r="HE25" s="19">
        <f t="shared" si="56"/>
        <v>663.20142142672614</v>
      </c>
      <c r="HF25" s="23">
        <v>-9999</v>
      </c>
      <c r="HG25" s="19">
        <v>1721.4714285714299</v>
      </c>
      <c r="HH25" s="19">
        <f t="shared" si="14"/>
        <v>651.91817413355921</v>
      </c>
      <c r="HI25" s="19">
        <v>2.4</v>
      </c>
      <c r="HJ25" s="19">
        <v>3.82</v>
      </c>
      <c r="HK25" s="17">
        <f t="shared" si="15"/>
        <v>25.334294298500936</v>
      </c>
      <c r="HL25" s="23">
        <v>-9999</v>
      </c>
      <c r="HM25" s="23">
        <v>-9999</v>
      </c>
      <c r="HN25" s="19">
        <v>27.765987460815087</v>
      </c>
      <c r="HO25" s="19">
        <v>14.559404388714725</v>
      </c>
      <c r="HP25" s="19">
        <v>0.243851594198113</v>
      </c>
      <c r="HQ25" s="19">
        <v>0.207669546178572</v>
      </c>
      <c r="HR25" s="19">
        <v>0.18882815033018899</v>
      </c>
      <c r="HS25" s="19">
        <v>0.14353405870754701</v>
      </c>
      <c r="HT25" s="19">
        <v>4.3754222226415097E-2</v>
      </c>
      <c r="HU25" s="19">
        <v>0.29437838019811302</v>
      </c>
      <c r="HV25" s="19">
        <v>0.33426084862264099</v>
      </c>
      <c r="HW25" s="19">
        <v>8.8529642544642906E-2</v>
      </c>
      <c r="HX25" s="19">
        <v>0.64648262112264099</v>
      </c>
      <c r="HY25" s="19">
        <v>0.34573827247169803</v>
      </c>
      <c r="HZ25" s="19">
        <v>0.34837534320754698</v>
      </c>
      <c r="IA25" s="19">
        <v>0.28463959664285698</v>
      </c>
      <c r="IB25" s="19">
        <v>0.17851806913207599</v>
      </c>
      <c r="IC25" s="19">
        <v>0.10127455773584899</v>
      </c>
      <c r="ID25" s="19">
        <v>0.97218616785849099</v>
      </c>
      <c r="IE25" s="19">
        <v>0.31205846134597098</v>
      </c>
      <c r="IF25" s="19">
        <v>0.27223849603286399</v>
      </c>
      <c r="IG25" s="19">
        <v>0.28978729219626198</v>
      </c>
      <c r="IH25" s="19">
        <v>0.24652030496208499</v>
      </c>
      <c r="II25" s="19">
        <v>4.2178935014218003E-2</v>
      </c>
      <c r="IJ25" s="19">
        <v>0.34629111698130799</v>
      </c>
      <c r="IK25" s="19">
        <v>0.38252906045971502</v>
      </c>
      <c r="IL25" s="19">
        <v>8.6457383511737096E-2</v>
      </c>
      <c r="IM25" s="19">
        <v>0.91078536058095305</v>
      </c>
      <c r="IN25" s="19">
        <v>0.23188502072429901</v>
      </c>
      <c r="IO25" s="19">
        <v>0.217832289542056</v>
      </c>
      <c r="IP25" s="19">
        <v>0.13759154142723001</v>
      </c>
      <c r="IQ25" s="19">
        <v>0.11838902923222799</v>
      </c>
      <c r="IR25" s="19">
        <v>0.103514016</v>
      </c>
      <c r="IS25" s="19">
        <v>0.39734139237383198</v>
      </c>
      <c r="IT25" s="19">
        <v>35.553571870370398</v>
      </c>
      <c r="IU25" s="19">
        <v>59.170568874999901</v>
      </c>
      <c r="IV25" s="19">
        <v>77</v>
      </c>
      <c r="IW25" s="19">
        <f t="shared" si="57"/>
        <v>17.829431125000099</v>
      </c>
      <c r="IX25" s="19">
        <v>0.22919422937931</v>
      </c>
      <c r="IY25" s="19">
        <v>0.304591836827586</v>
      </c>
      <c r="IZ25" s="19">
        <v>0.19485221675862099</v>
      </c>
      <c r="JA25" s="19">
        <v>0.28469739620689699</v>
      </c>
      <c r="JB25" s="19">
        <v>0.75222730475862098</v>
      </c>
      <c r="JC25" s="19">
        <v>0.47991907120689697</v>
      </c>
      <c r="JD25" s="19">
        <v>0.255140745896552</v>
      </c>
      <c r="JE25" s="19">
        <v>0.62948275858620695</v>
      </c>
      <c r="JF25" s="19">
        <v>0.42693525682758598</v>
      </c>
      <c r="JG25" s="19">
        <v>0.21731878962069001</v>
      </c>
      <c r="JH25" s="19">
        <v>0.30222378610344802</v>
      </c>
      <c r="JI25" s="19">
        <v>0.211333567862069</v>
      </c>
      <c r="JJ25" s="19">
        <v>0.42229178633103398</v>
      </c>
      <c r="JK25" s="19">
        <v>0.44971154118620699</v>
      </c>
      <c r="JL25" s="19">
        <v>0.25170783486551701</v>
      </c>
      <c r="JM25" s="19">
        <v>0.25453230946551703</v>
      </c>
      <c r="JN25" s="19">
        <v>0.35091713702758598</v>
      </c>
      <c r="JO25" s="19">
        <v>0.422451991262069</v>
      </c>
      <c r="JP25" s="19">
        <v>0.17135366299310301</v>
      </c>
      <c r="JQ25" s="19">
        <v>0.22271899074137899</v>
      </c>
      <c r="JR25" s="19">
        <v>0.1911983032</v>
      </c>
      <c r="JS25" s="19">
        <v>0.220556279110345</v>
      </c>
      <c r="JT25" s="19">
        <v>0.49664055057241402</v>
      </c>
      <c r="JU25" s="19">
        <v>0.58747472143103496</v>
      </c>
      <c r="JV25" s="19">
        <v>0.48618639774137901</v>
      </c>
      <c r="JW25" s="19">
        <v>0.53178516548965504</v>
      </c>
      <c r="JX25" s="19">
        <v>9.3913488000000003E-2</v>
      </c>
      <c r="JY25" s="19">
        <v>0.18722558552068999</v>
      </c>
      <c r="JZ25" s="19">
        <v>1.4711290729930999</v>
      </c>
      <c r="KA25" s="19">
        <v>1.6468532306103401</v>
      </c>
      <c r="KB25" s="19">
        <v>0.54700109088620696</v>
      </c>
      <c r="KC25" s="19">
        <v>0.52204933242413798</v>
      </c>
      <c r="KD25" s="19">
        <v>0.61936362093793096</v>
      </c>
      <c r="KE25" s="19">
        <v>0.60676347984482804</v>
      </c>
      <c r="KF25" s="19">
        <v>0.54077379124137903</v>
      </c>
      <c r="KG25" s="19">
        <v>0.58025468944827596</v>
      </c>
      <c r="KH25" s="19">
        <v>0.45317352198965499</v>
      </c>
      <c r="KI25" s="19">
        <v>0.48957569105517201</v>
      </c>
      <c r="KJ25" s="19">
        <v>-0.29154144006896499</v>
      </c>
      <c r="KK25" s="19">
        <v>-0.36291710389655202</v>
      </c>
      <c r="KL25" s="19">
        <v>0.61936362093793096</v>
      </c>
      <c r="KM25" s="19">
        <v>0.60676347984482804</v>
      </c>
      <c r="KN25" s="19">
        <v>0.21923658103225799</v>
      </c>
      <c r="KO25" s="19">
        <v>0.242004608290323</v>
      </c>
      <c r="KP25" s="19">
        <v>0.186162813903226</v>
      </c>
      <c r="KQ25" s="19">
        <v>0.23733284900000001</v>
      </c>
      <c r="KR25" s="19">
        <v>0.58814926190322603</v>
      </c>
      <c r="KS25" s="19">
        <v>0.44759932087096799</v>
      </c>
      <c r="KT25" s="19">
        <v>0.243138818419355</v>
      </c>
      <c r="KU25" s="19">
        <v>0.56904899874193504</v>
      </c>
      <c r="KV25" s="19">
        <v>0.44291858677419399</v>
      </c>
      <c r="KW25" s="19">
        <v>0.20663604048387099</v>
      </c>
      <c r="KX25" s="19">
        <v>0.24571211812903199</v>
      </c>
      <c r="KY25" s="19">
        <v>0.18896538154838699</v>
      </c>
      <c r="KZ25" s="19">
        <v>39.571612903225798</v>
      </c>
      <c r="LA25" s="19">
        <v>37.1596774193548</v>
      </c>
      <c r="LB25" s="19">
        <v>11.046129032258101</v>
      </c>
      <c r="LC25" s="19">
        <v>38.027741935483903</v>
      </c>
      <c r="LD25" s="19">
        <v>35.769677419354799</v>
      </c>
      <c r="LE25" s="19">
        <v>39.827419354838703</v>
      </c>
      <c r="LF25" s="19">
        <v>39.983548387096803</v>
      </c>
      <c r="LG25" s="19">
        <v>-4.5011331645161301E-2</v>
      </c>
      <c r="LH25" s="19">
        <v>-9.7613756451612896E-2</v>
      </c>
      <c r="LI25" s="19">
        <v>48.468709677419298</v>
      </c>
      <c r="LJ25" s="19">
        <v>1645.5345483870999</v>
      </c>
      <c r="LK25" s="19">
        <v>83</v>
      </c>
      <c r="LL25" s="19">
        <f t="shared" si="58"/>
        <v>34.531290322580702</v>
      </c>
      <c r="LM25" s="23">
        <v>-9999</v>
      </c>
      <c r="LN25" s="19">
        <v>0.40057398083548401</v>
      </c>
      <c r="LO25" s="19">
        <v>0.422993254077419</v>
      </c>
      <c r="LP25" s="19">
        <v>0.29113963021935502</v>
      </c>
      <c r="LQ25" s="19">
        <v>0.30675513886129002</v>
      </c>
      <c r="LR25" s="19">
        <v>0.39664023107096802</v>
      </c>
      <c r="LS25" s="19">
        <v>0.41540782575483898</v>
      </c>
      <c r="LT25" s="19">
        <v>0.286852410303226</v>
      </c>
      <c r="LU25" s="19">
        <v>0.29803833948064501</v>
      </c>
      <c r="LV25" s="19">
        <v>0.124195815851613</v>
      </c>
      <c r="LW25" s="19">
        <v>0.134186957577419</v>
      </c>
      <c r="LX25" s="19">
        <v>0.50101128181612897</v>
      </c>
      <c r="LY25" s="19">
        <v>0.51734203064838702</v>
      </c>
      <c r="LZ25" s="19">
        <v>0.466782730812903</v>
      </c>
      <c r="MA25" s="19">
        <v>0.45503808529677398</v>
      </c>
      <c r="MB25" s="19">
        <v>0.125486130725806</v>
      </c>
      <c r="MC25" s="19">
        <v>0.120745431803226</v>
      </c>
      <c r="MD25" s="19">
        <v>1.34505829714839</v>
      </c>
      <c r="ME25" s="19">
        <v>1.48373340823226</v>
      </c>
      <c r="MF25" s="19">
        <v>0.31296584882580603</v>
      </c>
      <c r="MG25" s="19">
        <v>0.31848919953225802</v>
      </c>
      <c r="MH25" s="19">
        <v>0.388351635509677</v>
      </c>
      <c r="MI25" s="19">
        <v>0.39526177361935499</v>
      </c>
      <c r="MJ25" s="19">
        <v>0.384962747583871</v>
      </c>
      <c r="MK25" s="19">
        <v>0.389012712409677</v>
      </c>
      <c r="ML25" s="19">
        <v>0.30912492690645199</v>
      </c>
      <c r="MM25" s="19">
        <v>0.311070298335484</v>
      </c>
      <c r="MN25" s="19">
        <v>-0.44503117290322602</v>
      </c>
      <c r="MO25" s="19">
        <v>-0.45839567522580599</v>
      </c>
      <c r="MP25" s="19">
        <v>0.388351635509677</v>
      </c>
      <c r="MQ25" s="19">
        <v>0.39526177361935499</v>
      </c>
      <c r="MR25" s="23">
        <v>-9999</v>
      </c>
      <c r="MS25" s="19">
        <v>0.159818398</v>
      </c>
      <c r="MT25" s="19">
        <v>0.17036659900000001</v>
      </c>
      <c r="MU25" s="19">
        <v>0.133378091</v>
      </c>
      <c r="MV25" s="19">
        <v>0.174645508</v>
      </c>
      <c r="MW25" s="19">
        <v>0.44144558900000003</v>
      </c>
      <c r="MX25" s="19">
        <v>0.29243304799999997</v>
      </c>
      <c r="MY25" s="19">
        <v>0.18808813799999999</v>
      </c>
      <c r="MZ25" s="19">
        <v>0.429982321</v>
      </c>
      <c r="NA25" s="19">
        <v>0.33616946800000003</v>
      </c>
      <c r="NB25" s="19">
        <v>0.162252703</v>
      </c>
      <c r="NC25" s="19">
        <v>0.189623601</v>
      </c>
      <c r="ND25" s="19">
        <v>0.15348561799999999</v>
      </c>
      <c r="NE25" s="19">
        <v>34.578888890000002</v>
      </c>
      <c r="NF25" s="19">
        <v>34.855833330000003</v>
      </c>
      <c r="NG25" s="19">
        <v>14.077222219999999</v>
      </c>
      <c r="NH25" s="19">
        <v>40.601111109999998</v>
      </c>
      <c r="NI25" s="19">
        <v>37.269444440000001</v>
      </c>
      <c r="NJ25" s="19">
        <v>35.892777780000003</v>
      </c>
      <c r="NK25" s="19">
        <v>35.96916667</v>
      </c>
      <c r="NL25" s="19">
        <v>0.129241358</v>
      </c>
      <c r="NM25" s="19">
        <v>3.4196556000000003E-2</v>
      </c>
      <c r="NN25" s="19">
        <v>64.226388889999996</v>
      </c>
      <c r="NO25" s="19">
        <v>2003.243833</v>
      </c>
      <c r="NP25" s="19">
        <v>99.9</v>
      </c>
      <c r="NQ25" s="19">
        <f t="shared" si="59"/>
        <v>35.67361111000001</v>
      </c>
      <c r="NR25" s="23">
        <v>-9999</v>
      </c>
      <c r="NS25" s="19">
        <v>0.39053350199999998</v>
      </c>
      <c r="NT25" s="19">
        <v>0.431087416</v>
      </c>
      <c r="NU25" s="19">
        <v>0.28225241099999998</v>
      </c>
      <c r="NV25" s="19">
        <v>0.25096090599999998</v>
      </c>
      <c r="NW25" s="19">
        <v>0.38734422400000001</v>
      </c>
      <c r="NX25" s="19">
        <v>0.44124542100000003</v>
      </c>
      <c r="NY25" s="19">
        <v>0.27874470200000001</v>
      </c>
      <c r="NZ25" s="19">
        <v>0.26278336099999999</v>
      </c>
      <c r="OA25" s="19">
        <v>0.121986448</v>
      </c>
      <c r="OB25" s="19">
        <v>0.20190249499999999</v>
      </c>
      <c r="OC25" s="19">
        <v>0.473227854</v>
      </c>
      <c r="OD25" s="19">
        <v>0.53399348999999996</v>
      </c>
      <c r="OE25" s="19">
        <v>0.451542952</v>
      </c>
      <c r="OF25" s="19">
        <v>0.46619299199999997</v>
      </c>
      <c r="OG25" s="19">
        <v>0.101390561</v>
      </c>
      <c r="OH25" s="19">
        <v>0.13414451099999999</v>
      </c>
      <c r="OI25" s="19">
        <v>1.289572186</v>
      </c>
      <c r="OJ25" s="19">
        <v>1.528953231</v>
      </c>
      <c r="OK25" s="19">
        <v>0.31394744899999999</v>
      </c>
      <c r="OL25" s="19">
        <v>0.45421996799999997</v>
      </c>
      <c r="OM25" s="19">
        <v>0.38771248000000003</v>
      </c>
      <c r="ON25" s="19">
        <v>0.54223412500000001</v>
      </c>
      <c r="OO25" s="19">
        <v>0.38499265700000002</v>
      </c>
      <c r="OP25" s="19">
        <v>0.55115654700000005</v>
      </c>
      <c r="OQ25" s="19">
        <v>0.31084493099999999</v>
      </c>
      <c r="OR25" s="19">
        <v>0.465028267</v>
      </c>
      <c r="OS25" s="19">
        <v>-0.43542385700000003</v>
      </c>
      <c r="OT25" s="19">
        <v>-0.41489449699999997</v>
      </c>
      <c r="OU25" s="19">
        <v>0.38771248000000003</v>
      </c>
      <c r="OV25" s="19">
        <v>0.54223412500000001</v>
      </c>
      <c r="OW25" s="19">
        <v>0.13431708384782601</v>
      </c>
      <c r="OX25" s="19">
        <v>0.13153055821739101</v>
      </c>
      <c r="OY25" s="19">
        <v>0.108311762326087</v>
      </c>
      <c r="OZ25" s="19">
        <v>0.13761501893478301</v>
      </c>
      <c r="PA25" s="19">
        <v>0.29729478432608702</v>
      </c>
      <c r="PB25" s="19">
        <v>0.223138742173913</v>
      </c>
      <c r="PC25" s="19">
        <v>0.13775812495652201</v>
      </c>
      <c r="PD25" s="19">
        <v>0.33758807356521697</v>
      </c>
      <c r="PE25" s="19">
        <v>0.26569519928260898</v>
      </c>
      <c r="PF25" s="19">
        <v>0.11248339673913001</v>
      </c>
      <c r="PG25" s="19">
        <v>0.12932441467391301</v>
      </c>
      <c r="PH25" s="19">
        <v>0.109840740565217</v>
      </c>
      <c r="PI25" s="19">
        <v>34.270000000000003</v>
      </c>
      <c r="PJ25" s="19">
        <v>30.954565217391298</v>
      </c>
      <c r="PK25" s="19">
        <v>20.204130434782599</v>
      </c>
      <c r="PL25" s="19">
        <v>33.7680434782609</v>
      </c>
      <c r="PM25" s="19">
        <v>33.099347826086998</v>
      </c>
      <c r="PN25" s="19">
        <v>33.339565217391304</v>
      </c>
      <c r="PO25" s="19">
        <v>33.586521739130397</v>
      </c>
      <c r="PP25" s="19">
        <v>1.3660904586956501E-2</v>
      </c>
      <c r="PQ25" s="19">
        <v>-9.0532922608695596E-3</v>
      </c>
      <c r="PR25" s="19">
        <v>70.661304347826103</v>
      </c>
      <c r="PS25" s="19">
        <v>78.012173913043497</v>
      </c>
      <c r="PT25" s="19">
        <v>2149.3211086956499</v>
      </c>
      <c r="PU25" s="19">
        <v>2316.13252173913</v>
      </c>
      <c r="PV25" s="19">
        <v>120.7</v>
      </c>
      <c r="PW25" s="19">
        <f t="shared" si="60"/>
        <v>50.038695652173899</v>
      </c>
      <c r="PX25" s="19">
        <f t="shared" si="61"/>
        <v>42.687826086956505</v>
      </c>
      <c r="PY25" s="19">
        <f t="shared" si="62"/>
        <v>46.363260869565202</v>
      </c>
      <c r="PZ25" s="23">
        <v>-9999</v>
      </c>
      <c r="QA25" s="19">
        <v>0.41930476878260903</v>
      </c>
      <c r="QB25" s="19">
        <v>0.36176017328043503</v>
      </c>
      <c r="QC25" s="19">
        <v>0.316743405156522</v>
      </c>
      <c r="QD25" s="19">
        <v>0.23432492270434799</v>
      </c>
      <c r="QE25" s="19">
        <v>0.44521303759347802</v>
      </c>
      <c r="QF25" s="19">
        <v>0.38135534820217398</v>
      </c>
      <c r="QG25" s="19">
        <f t="shared" si="63"/>
        <v>0.41328419289782603</v>
      </c>
      <c r="QH25" s="19">
        <v>0.345057960230435</v>
      </c>
      <c r="QI25" s="19">
        <v>0.255637657132609</v>
      </c>
      <c r="QJ25" s="19">
        <v>0.11857457369782599</v>
      </c>
      <c r="QK25" s="19">
        <v>0.13972673957391299</v>
      </c>
      <c r="QL25" s="19">
        <v>0.50846384209999995</v>
      </c>
      <c r="QM25" s="19">
        <v>0.460581067665217</v>
      </c>
      <c r="QN25" s="19">
        <v>0.49940217436956502</v>
      </c>
      <c r="QO25" s="19">
        <v>0.37238756087826103</v>
      </c>
      <c r="QP25" s="19">
        <v>0.113240360336957</v>
      </c>
      <c r="QQ25" s="19">
        <v>0.119210418752174</v>
      </c>
      <c r="QR25" s="19">
        <v>1.45394546291739</v>
      </c>
      <c r="QS25" s="19">
        <v>1.16278580948043</v>
      </c>
      <c r="QT25" s="19">
        <v>0.26548328598478299</v>
      </c>
      <c r="QU25" s="19">
        <v>0.35377284611739102</v>
      </c>
      <c r="QV25" s="19">
        <v>0.34255766915652203</v>
      </c>
      <c r="QW25" s="19">
        <v>0.42109109066304301</v>
      </c>
      <c r="QX25" s="19">
        <v>0.35713107371087</v>
      </c>
      <c r="QY25" s="19">
        <v>0.43060530991956503</v>
      </c>
      <c r="QZ25" s="19">
        <v>0.28177171787173899</v>
      </c>
      <c r="RA25" s="19">
        <v>0.36570704926521702</v>
      </c>
      <c r="RB25" s="19">
        <v>-0.51267051673913</v>
      </c>
      <c r="RC25" s="19">
        <v>-0.40345621434782603</v>
      </c>
      <c r="RD25" s="19">
        <v>0.34255766915652203</v>
      </c>
      <c r="RE25" s="19">
        <v>0.42109109066304301</v>
      </c>
      <c r="RF25" s="19">
        <v>0.101870463416667</v>
      </c>
      <c r="RG25" s="19">
        <v>0.105305836194444</v>
      </c>
      <c r="RH25" s="19">
        <v>8.3687527944444506E-2</v>
      </c>
      <c r="RI25" s="19">
        <v>0.103584947555556</v>
      </c>
      <c r="RJ25" s="19">
        <v>0.276473749722222</v>
      </c>
      <c r="RK25" s="19">
        <v>0.197287548222222</v>
      </c>
      <c r="RL25" s="19">
        <v>0.112488955194444</v>
      </c>
      <c r="RM25" s="19">
        <v>0.27916801636111099</v>
      </c>
      <c r="RN25" s="19">
        <v>0.218933197027778</v>
      </c>
      <c r="RO25" s="19">
        <v>9.2610544277777804E-2</v>
      </c>
      <c r="RP25" s="19">
        <v>0.106106589833333</v>
      </c>
      <c r="RQ25" s="19">
        <v>8.8384598250000002E-2</v>
      </c>
      <c r="RR25" s="19">
        <v>41.470277777777802</v>
      </c>
      <c r="RS25" s="19">
        <v>37.241111111111103</v>
      </c>
      <c r="RT25" s="19">
        <v>20.3830555555556</v>
      </c>
      <c r="RU25" s="19">
        <v>41.009166666666601</v>
      </c>
      <c r="RV25" s="19">
        <v>37.315833333333302</v>
      </c>
      <c r="RW25" s="19">
        <v>38.768888888888902</v>
      </c>
      <c r="RX25" s="19">
        <v>38.873888888888899</v>
      </c>
      <c r="RY25" s="19">
        <v>6.1992715888888897E-2</v>
      </c>
      <c r="RZ25" s="19">
        <v>-3.5233606083333299E-2</v>
      </c>
      <c r="SA25" s="19">
        <v>83.54</v>
      </c>
      <c r="SB25" s="19">
        <v>86.076666666666696</v>
      </c>
      <c r="SC25" s="19">
        <v>2441.65877777778</v>
      </c>
      <c r="SD25" s="19">
        <v>2499.3191388888899</v>
      </c>
      <c r="SE25" s="19">
        <v>142</v>
      </c>
      <c r="SF25" s="19">
        <f t="shared" si="64"/>
        <v>58.459999999999994</v>
      </c>
      <c r="SG25" s="19">
        <f t="shared" si="65"/>
        <v>55.923333333333304</v>
      </c>
      <c r="SH25" s="23">
        <v>-9999</v>
      </c>
      <c r="SI25" s="19">
        <v>0.42458302105555601</v>
      </c>
      <c r="SJ25" s="19">
        <v>0.45044686752777802</v>
      </c>
      <c r="SK25" s="19">
        <v>0.32073748866666701</v>
      </c>
      <c r="SL25" s="19">
        <v>0.30934741408333299</v>
      </c>
      <c r="SM25" s="19">
        <v>0.44845620647222201</v>
      </c>
      <c r="SN25" s="19">
        <v>0.44406153394444398</v>
      </c>
      <c r="SO25" s="19">
        <v>0.34689727147222199</v>
      </c>
      <c r="SP25" s="19">
        <v>0.30203155802777798</v>
      </c>
      <c r="SQ25" s="19">
        <v>0.120395687027778</v>
      </c>
      <c r="SR25" s="19">
        <v>0.164421139361111</v>
      </c>
      <c r="SS25" s="19">
        <v>0.51827858361111101</v>
      </c>
      <c r="ST25" s="19">
        <v>0.53130158655555504</v>
      </c>
      <c r="SU25" s="19">
        <v>0.50104624216666704</v>
      </c>
      <c r="SV25" s="19">
        <v>0.457033694805556</v>
      </c>
      <c r="SW25" s="19">
        <v>0.120277228138889</v>
      </c>
      <c r="SX25" s="19">
        <v>0.10672348783333301</v>
      </c>
      <c r="SY25" s="19">
        <v>1.48371327819444</v>
      </c>
      <c r="SZ25" s="19">
        <v>1.67392308786111</v>
      </c>
      <c r="TA25" s="19">
        <v>0.26768454922222201</v>
      </c>
      <c r="TB25" s="19">
        <v>0.36109146577777801</v>
      </c>
      <c r="TC25" s="19">
        <v>0.34506521813888902</v>
      </c>
      <c r="TD25" s="19">
        <v>0.44236053113888901</v>
      </c>
      <c r="TE25" s="19">
        <v>0.35796285994444399</v>
      </c>
      <c r="TF25" s="19">
        <v>0.43743183011111098</v>
      </c>
      <c r="TG25" s="19">
        <v>0.282135083555556</v>
      </c>
      <c r="TH25" s="19">
        <v>0.35519863463888901</v>
      </c>
      <c r="TI25" s="19">
        <v>-0.51449010783333304</v>
      </c>
      <c r="TJ25" s="19">
        <v>-0.46181578222222203</v>
      </c>
      <c r="TK25" s="19">
        <v>0.34506521813888902</v>
      </c>
      <c r="TL25" s="19">
        <v>0.44236053113888901</v>
      </c>
      <c r="TM25" s="19">
        <v>8.6350817755555503E-2</v>
      </c>
      <c r="TN25" s="19">
        <v>8.9469387799999994E-2</v>
      </c>
      <c r="TO25" s="19">
        <v>7.7104308422222198E-2</v>
      </c>
      <c r="TP25" s="19">
        <v>9.4090452155555601E-2</v>
      </c>
      <c r="TQ25" s="19">
        <v>0.196874714244445</v>
      </c>
      <c r="TR25" s="19">
        <v>0.148781737688889</v>
      </c>
      <c r="TS25" s="19">
        <v>9.8062232133333399E-2</v>
      </c>
      <c r="TT25" s="19">
        <v>0.229133377022222</v>
      </c>
      <c r="TU25" s="19">
        <v>0.17440725242222199</v>
      </c>
      <c r="TV25" s="19">
        <v>7.0182353599999997E-2</v>
      </c>
      <c r="TW25" s="19">
        <v>9.1315582555555594E-2</v>
      </c>
      <c r="TX25" s="19">
        <v>7.0123702222222195E-2</v>
      </c>
      <c r="TY25" s="19">
        <v>39.128888888888902</v>
      </c>
      <c r="TZ25" s="19">
        <v>37.339111111111102</v>
      </c>
      <c r="UA25" s="19">
        <v>25.782888888888898</v>
      </c>
      <c r="UB25" s="19">
        <v>39.270000000000003</v>
      </c>
      <c r="UC25" s="19">
        <v>35.796888888888901</v>
      </c>
      <c r="UD25" s="19">
        <v>39.216000000000001</v>
      </c>
      <c r="UE25" s="19">
        <v>39.295777777777801</v>
      </c>
      <c r="UF25" s="19">
        <v>3.2432888666666698E-3</v>
      </c>
      <c r="UG25" s="19">
        <v>-8.1232712444444494E-2</v>
      </c>
      <c r="UH25" s="24">
        <v>94.197777777777787</v>
      </c>
      <c r="UI25" s="24">
        <v>97.077777777777797</v>
      </c>
      <c r="UJ25" s="24">
        <v>2683.4386000000009</v>
      </c>
      <c r="UK25" s="24">
        <v>2748.9142222222226</v>
      </c>
      <c r="UL25" s="19">
        <v>158</v>
      </c>
      <c r="UM25" s="19">
        <f t="shared" si="66"/>
        <v>63.802222222222213</v>
      </c>
      <c r="UN25" s="19">
        <f t="shared" si="67"/>
        <v>60.922222222222203</v>
      </c>
      <c r="UO25" s="19">
        <f t="shared" si="68"/>
        <v>62.362222222222208</v>
      </c>
      <c r="UP25" s="23">
        <v>-9999</v>
      </c>
      <c r="UQ25" s="19">
        <v>0.398948146653333</v>
      </c>
      <c r="UR25" s="19">
        <v>0.34061964159111102</v>
      </c>
      <c r="US25" s="19">
        <v>0.27965542879111099</v>
      </c>
      <c r="UT25" s="19">
        <v>0.21942880105111101</v>
      </c>
      <c r="UU25" s="19">
        <v>0.42872444569333401</v>
      </c>
      <c r="UV25" s="19">
        <v>0.362870373362222</v>
      </c>
      <c r="UW25" s="19">
        <f t="shared" si="69"/>
        <v>0.39579740952777798</v>
      </c>
      <c r="UX25" s="19">
        <v>0.31236883912666702</v>
      </c>
      <c r="UY25" s="19">
        <v>0.24357866213111101</v>
      </c>
      <c r="UZ25" s="19">
        <v>0.134614254444444</v>
      </c>
      <c r="VA25" s="19">
        <v>0.132018195566667</v>
      </c>
      <c r="VB25" s="19">
        <v>0.53043027820666599</v>
      </c>
      <c r="VC25" s="19">
        <v>0.42532300645111099</v>
      </c>
      <c r="VD25" s="19">
        <v>0.53004038148666699</v>
      </c>
      <c r="VE25" s="19">
        <v>0.37833118919555597</v>
      </c>
      <c r="VF25" s="19">
        <v>0.16701926314444401</v>
      </c>
      <c r="VG25" s="19">
        <v>9.9964306246666704E-2</v>
      </c>
      <c r="VH25" s="19">
        <v>1.33967859370444</v>
      </c>
      <c r="VI25" s="19">
        <v>1.09550355164222</v>
      </c>
      <c r="VJ25" s="19">
        <v>0.31242116916666701</v>
      </c>
      <c r="VK25" s="19">
        <v>0.32307521833333303</v>
      </c>
      <c r="VL25" s="19">
        <v>0.39206827929777799</v>
      </c>
      <c r="VM25" s="19">
        <v>0.37055184994666701</v>
      </c>
      <c r="VN25" s="19">
        <v>0.41209262869555502</v>
      </c>
      <c r="VO25" s="19">
        <v>0.38762029513333301</v>
      </c>
      <c r="VP25" s="19">
        <v>0.33510451722666701</v>
      </c>
      <c r="VQ25" s="19">
        <v>0.34357383672000003</v>
      </c>
      <c r="VR25" s="19">
        <v>-0.47513664086666701</v>
      </c>
      <c r="VS25" s="19">
        <v>-0.38615479731111102</v>
      </c>
      <c r="VT25" s="19">
        <v>0.39206827929777799</v>
      </c>
      <c r="VU25" s="19">
        <v>0.37055184994666701</v>
      </c>
      <c r="VV25" s="19">
        <v>0.46500000000000002</v>
      </c>
      <c r="VW25" s="19">
        <v>0.38074999999999998</v>
      </c>
      <c r="VX25" s="19">
        <v>0.45492500000000002</v>
      </c>
      <c r="VY25" s="19">
        <v>0.16605</v>
      </c>
      <c r="VZ25" s="19">
        <f t="shared" si="70"/>
        <v>0.81881720430107519</v>
      </c>
      <c r="WA25" s="19">
        <v>8.5820591299999999E-2</v>
      </c>
      <c r="WB25" s="19">
        <v>8.6496424774999997E-2</v>
      </c>
      <c r="WC25" s="19">
        <v>7.8259979475000005E-2</v>
      </c>
      <c r="WD25" s="19">
        <v>8.9263236800000006E-2</v>
      </c>
      <c r="WE25" s="19">
        <v>0.19770750987499999</v>
      </c>
      <c r="WF25" s="19">
        <v>0.17229612645</v>
      </c>
      <c r="WG25" s="19">
        <v>9.8357427725000002E-2</v>
      </c>
      <c r="WH25" s="19">
        <v>0.22925387597499999</v>
      </c>
      <c r="WI25" s="19">
        <v>0.16773477810000001</v>
      </c>
      <c r="WJ25" s="19">
        <v>6.8014112949999997E-2</v>
      </c>
      <c r="WK25" s="19">
        <v>8.8050000000000003E-2</v>
      </c>
      <c r="WL25" s="19">
        <v>7.5543584649999995E-2</v>
      </c>
      <c r="WM25" s="19">
        <v>41.408749999999998</v>
      </c>
      <c r="WN25" s="19">
        <v>38.656999999999996</v>
      </c>
      <c r="WO25" s="19">
        <v>21.898</v>
      </c>
      <c r="WP25" s="19">
        <v>46.533250000000002</v>
      </c>
      <c r="WQ25" s="19">
        <v>41.816249999999997</v>
      </c>
      <c r="WR25" s="19">
        <v>41.627499999999998</v>
      </c>
      <c r="WS25" s="19">
        <v>41.720500000000001</v>
      </c>
      <c r="WT25" s="19">
        <v>0.1352341685</v>
      </c>
      <c r="WU25" s="19">
        <v>4.224215525E-3</v>
      </c>
      <c r="WV25" s="19">
        <v>101.27500000000001</v>
      </c>
      <c r="WW25" s="19">
        <v>99.827500000000001</v>
      </c>
      <c r="WX25" s="19">
        <v>2844.2451249999999</v>
      </c>
      <c r="WY25" s="19">
        <v>2811.378725</v>
      </c>
      <c r="WZ25" s="19">
        <v>164.3</v>
      </c>
      <c r="XA25" s="19">
        <f t="shared" si="71"/>
        <v>63.025000000000006</v>
      </c>
      <c r="XB25" s="19">
        <f t="shared" si="72"/>
        <v>64.472500000000011</v>
      </c>
      <c r="XC25" s="23">
        <v>-9999</v>
      </c>
      <c r="XD25" s="19">
        <v>0.39762939057250002</v>
      </c>
      <c r="XE25" s="19">
        <v>0.36500440941000001</v>
      </c>
      <c r="XF25" s="19">
        <v>0.26005367483250003</v>
      </c>
      <c r="XG25" s="19">
        <v>0.31365985889249998</v>
      </c>
      <c r="XH25" s="19">
        <v>0.44364563021749998</v>
      </c>
      <c r="XI25" s="19">
        <v>0.37854166686000001</v>
      </c>
      <c r="XJ25" s="19">
        <v>0.31118292668250003</v>
      </c>
      <c r="XK25" s="19">
        <v>0.32797237350500003</v>
      </c>
      <c r="XL25" s="19">
        <v>0.15384245916</v>
      </c>
      <c r="XM25" s="19">
        <v>6.0509382602500002E-2</v>
      </c>
      <c r="XN25" s="19">
        <v>0.50262695988249995</v>
      </c>
      <c r="XO25" s="19">
        <v>0.41996458357999999</v>
      </c>
      <c r="XP25" s="19">
        <v>0.54130360675</v>
      </c>
      <c r="XQ25" s="19">
        <v>0.382036000825</v>
      </c>
      <c r="XR25" s="19">
        <v>0.1313105992775</v>
      </c>
      <c r="XS25" s="19">
        <v>6.6130372097500001E-2</v>
      </c>
      <c r="XT25" s="19">
        <v>1.3344741859525</v>
      </c>
      <c r="XU25" s="19">
        <v>1.2254853187050001</v>
      </c>
      <c r="XV25" s="19">
        <v>0.344544211775</v>
      </c>
      <c r="XW25" s="19">
        <v>5.6079851035000003E-2</v>
      </c>
      <c r="XX25" s="19">
        <v>0.42944016928750001</v>
      </c>
      <c r="XY25" s="19">
        <v>2.7889599915E-2</v>
      </c>
      <c r="XZ25" s="19">
        <v>0.46339848703249997</v>
      </c>
      <c r="YA25" s="19">
        <v>7.46576940250002E-3</v>
      </c>
      <c r="YB25" s="19">
        <v>0.38363792943250002</v>
      </c>
      <c r="YC25" s="19">
        <v>4.367352402E-2</v>
      </c>
      <c r="YD25" s="19">
        <v>-0.47388481249999997</v>
      </c>
      <c r="YE25" s="19">
        <v>-0.49101126044999999</v>
      </c>
      <c r="YF25" s="19">
        <v>0.42944016928750001</v>
      </c>
      <c r="YG25" s="19">
        <v>2.7889599915E-2</v>
      </c>
      <c r="YH25" s="19">
        <v>7.8598042472222199E-2</v>
      </c>
      <c r="YI25" s="19">
        <v>8.3477922333333301E-2</v>
      </c>
      <c r="YJ25" s="19">
        <v>6.1906350694444397E-2</v>
      </c>
      <c r="YK25" s="19">
        <v>8.4435148805555499E-2</v>
      </c>
      <c r="YL25" s="19">
        <v>0.195273865388889</v>
      </c>
      <c r="YM25" s="19">
        <v>0.32714285700000001</v>
      </c>
      <c r="YN25" s="19">
        <v>9.1092519694444499E-2</v>
      </c>
      <c r="YO25" s="19">
        <v>0.21960157661111099</v>
      </c>
      <c r="YP25" s="19">
        <v>0.15169560191666701</v>
      </c>
      <c r="YQ25" s="19">
        <v>6.3461970611111099E-2</v>
      </c>
      <c r="YR25" s="19">
        <v>8.6066577611111098E-2</v>
      </c>
      <c r="YS25" s="19">
        <v>7.2152777777777802E-2</v>
      </c>
      <c r="YT25" s="19">
        <v>41.964166666666699</v>
      </c>
      <c r="YU25" s="19">
        <v>40.163611111111102</v>
      </c>
      <c r="YV25" s="19">
        <v>17.1047222222222</v>
      </c>
      <c r="YW25" s="19">
        <v>48.607222222222198</v>
      </c>
      <c r="YX25" s="19">
        <v>43.224444444444401</v>
      </c>
      <c r="YY25" s="19">
        <v>42.344999999999999</v>
      </c>
      <c r="YZ25" s="19">
        <v>42.404166666666697</v>
      </c>
      <c r="ZA25" s="19">
        <v>0.17330338416666699</v>
      </c>
      <c r="ZB25" s="19">
        <v>2.17675749722222E-2</v>
      </c>
      <c r="ZC25" s="19">
        <v>110.938888888889</v>
      </c>
      <c r="ZD25" s="19">
        <v>107.588888888889</v>
      </c>
      <c r="ZE25" s="19">
        <v>3063.84519444444</v>
      </c>
      <c r="ZF25" s="19">
        <v>2987.46530555556</v>
      </c>
      <c r="ZG25" s="19">
        <v>172</v>
      </c>
      <c r="ZH25" s="19">
        <f t="shared" si="73"/>
        <v>61.061111111111003</v>
      </c>
      <c r="ZI25" s="19">
        <f t="shared" si="74"/>
        <v>64.411111111110998</v>
      </c>
      <c r="ZJ25" s="23">
        <v>-9999</v>
      </c>
      <c r="ZK25" s="19">
        <v>0.41131189820000003</v>
      </c>
      <c r="ZL25" s="19">
        <v>0.38337959187777798</v>
      </c>
      <c r="ZM25" s="19">
        <v>0.24858133697500001</v>
      </c>
      <c r="ZN25" s="19">
        <v>0.58977285555555603</v>
      </c>
      <c r="ZO25" s="19">
        <v>0.43480907700833299</v>
      </c>
      <c r="ZP25" s="19">
        <v>0.38777896098333298</v>
      </c>
      <c r="ZQ25" s="19">
        <v>0.27522157390277802</v>
      </c>
      <c r="ZR25" s="19">
        <v>0.59349073785277795</v>
      </c>
      <c r="ZS25" s="19">
        <v>0.18150530909722201</v>
      </c>
      <c r="ZT25" s="19">
        <v>-0.26039587861111102</v>
      </c>
      <c r="ZU25" s="19">
        <v>0.50360632261388905</v>
      </c>
      <c r="ZV25" s="19">
        <v>0.50708995490277797</v>
      </c>
      <c r="ZW25" s="19">
        <v>0.55030341007222205</v>
      </c>
      <c r="ZX25" s="19">
        <v>0.41312145234999997</v>
      </c>
      <c r="ZY25" s="19">
        <v>0.117068002</v>
      </c>
      <c r="ZZ25" s="19">
        <v>0.15504206982222199</v>
      </c>
      <c r="AAA25" s="19">
        <v>1.4108892307111101</v>
      </c>
      <c r="AAB25" s="19">
        <v>1.31299913890278</v>
      </c>
      <c r="AAC25" s="19">
        <v>0.41480745195277802</v>
      </c>
      <c r="AAD25" s="19">
        <v>-0.77913028169444398</v>
      </c>
      <c r="AAE25" s="19">
        <v>0.501829647116667</v>
      </c>
      <c r="AAF25" s="19">
        <v>-1.5297128498055601</v>
      </c>
      <c r="AAG25" s="19">
        <v>0.52123951583333294</v>
      </c>
      <c r="AAH25" s="19">
        <v>-1.52625929252778</v>
      </c>
      <c r="AAI25" s="19">
        <v>0.43772859521666702</v>
      </c>
      <c r="AAJ25" s="19">
        <v>-0.77826945561111105</v>
      </c>
      <c r="AAK25" s="19">
        <v>-0.43049595322222201</v>
      </c>
      <c r="AAL25" s="19">
        <v>-0.74482731147222203</v>
      </c>
      <c r="AAM25" s="19">
        <v>0.501829647116667</v>
      </c>
      <c r="AAN25" s="19">
        <v>-1.5297128498055601</v>
      </c>
      <c r="AAO25" s="19">
        <v>7.6544057743589702E-2</v>
      </c>
      <c r="AAP25" s="19">
        <v>8.2238648846153797E-2</v>
      </c>
      <c r="AAQ25" s="19">
        <v>6.6929717153846199E-2</v>
      </c>
      <c r="AAR25" s="19">
        <v>8.4819695564102598E-2</v>
      </c>
      <c r="AAS25" s="19">
        <v>0.24422961000000001</v>
      </c>
      <c r="AAT25" s="19">
        <v>0.21502637712820499</v>
      </c>
      <c r="AAU25" s="19">
        <v>8.9687122948717904E-2</v>
      </c>
      <c r="AAV25" s="19">
        <v>0.222639773025641</v>
      </c>
      <c r="AAW25" s="19">
        <v>0.150390999</v>
      </c>
      <c r="AAX25" s="19">
        <v>6.6576923076923103E-2</v>
      </c>
      <c r="AAY25" s="19">
        <v>8.6953393974359E-2</v>
      </c>
      <c r="AAZ25" s="19">
        <v>7.1861009410256402E-2</v>
      </c>
      <c r="ABA25" s="19">
        <v>40.67</v>
      </c>
      <c r="ABB25" s="19">
        <v>35.605897435897496</v>
      </c>
      <c r="ABC25" s="19">
        <v>40.095384615384603</v>
      </c>
      <c r="ABD25" s="19">
        <v>46.041025641025598</v>
      </c>
      <c r="ABE25" s="19">
        <v>42.245641025641</v>
      </c>
      <c r="ABF25" s="19">
        <v>40.590000000000003</v>
      </c>
      <c r="ABG25" s="19">
        <v>40.56</v>
      </c>
      <c r="ABH25" s="19">
        <v>0.150695375384615</v>
      </c>
      <c r="ABI25" s="19">
        <v>4.3375817307692299E-2</v>
      </c>
      <c r="ABJ25" s="19">
        <v>141.50256410256401</v>
      </c>
      <c r="ABK25" s="19">
        <v>115.27948717948701</v>
      </c>
      <c r="ABL25" s="19">
        <v>3757.2048974359</v>
      </c>
      <c r="ABM25" s="19">
        <v>3161.89841025641</v>
      </c>
      <c r="ABN25" s="19">
        <v>178</v>
      </c>
      <c r="ABO25" s="19">
        <f t="shared" si="75"/>
        <v>36.497435897435992</v>
      </c>
      <c r="ABP25" s="19">
        <f t="shared" si="76"/>
        <v>62.720512820512994</v>
      </c>
      <c r="ABQ25" s="23">
        <v>-9999</v>
      </c>
      <c r="ABR25" s="19">
        <v>0.42460680695641001</v>
      </c>
      <c r="ABS25" s="19">
        <v>0.47841390276410301</v>
      </c>
      <c r="ABT25" s="19">
        <v>0.25249542682820503</v>
      </c>
      <c r="ABU25" s="19">
        <v>0.43270794314102601</v>
      </c>
      <c r="ABV25" s="19">
        <v>0.43720806048461502</v>
      </c>
      <c r="ABW25" s="19">
        <v>0.49021679004615398</v>
      </c>
      <c r="ABX25" s="19">
        <v>0.26696170068974401</v>
      </c>
      <c r="ABY25" s="19">
        <v>0.44522568497179499</v>
      </c>
      <c r="ABZ25" s="19">
        <v>0.19293759226410301</v>
      </c>
      <c r="ACA25" s="19">
        <v>5.9298551423076898E-2</v>
      </c>
      <c r="ACB25" s="19">
        <v>0.51116860702564104</v>
      </c>
      <c r="ACC25" s="19">
        <v>0.56426214908717998</v>
      </c>
      <c r="ACD25" s="19">
        <v>0.53886398983589801</v>
      </c>
      <c r="ACE25" s="19">
        <v>0.51688041651538497</v>
      </c>
      <c r="ACF25" s="19">
        <v>0.110905184087179</v>
      </c>
      <c r="ACG25" s="19">
        <v>0.11883269127948699</v>
      </c>
      <c r="ACH25" s="19">
        <v>1.4847989914923101</v>
      </c>
      <c r="ACI25" s="19">
        <v>1.8846780890999999</v>
      </c>
      <c r="ACJ25" s="19">
        <v>0.44078155850512801</v>
      </c>
      <c r="ACK25" s="19">
        <v>0.10313041335897399</v>
      </c>
      <c r="ACL25" s="19">
        <v>0.52993949257179496</v>
      </c>
      <c r="ACM25" s="19">
        <v>0.13676300054359</v>
      </c>
      <c r="ACN25" s="19">
        <v>0.54048702573846197</v>
      </c>
      <c r="ACO25" s="19">
        <v>0.142327358420513</v>
      </c>
      <c r="ACP25" s="19">
        <v>0.45337147074102602</v>
      </c>
      <c r="ACQ25" s="19">
        <v>0.10823660158974401</v>
      </c>
      <c r="ACR25" s="19">
        <v>-0.42054340458974399</v>
      </c>
      <c r="ACS25" s="19">
        <v>-0.61521646674358998</v>
      </c>
      <c r="ACT25" s="19">
        <v>0.52993949257179496</v>
      </c>
      <c r="ACU25" s="19">
        <v>0.13676300054359</v>
      </c>
      <c r="ACV25" s="17">
        <v>5.01</v>
      </c>
      <c r="ACW25" s="18">
        <v>0.99</v>
      </c>
      <c r="ACX25" s="17">
        <v>78.2</v>
      </c>
      <c r="ACY25" s="17">
        <v>25.8</v>
      </c>
      <c r="ACZ25" s="17">
        <v>4.8</v>
      </c>
      <c r="ADA25" s="17">
        <v>12.4</v>
      </c>
    </row>
    <row r="26" spans="1:781" x14ac:dyDescent="0.25">
      <c r="A26" s="19">
        <v>25</v>
      </c>
      <c r="B26" s="19">
        <v>7</v>
      </c>
      <c r="C26" s="19" t="s">
        <v>11</v>
      </c>
      <c r="D26" s="19">
        <v>100</v>
      </c>
      <c r="E26" s="19">
        <v>2</v>
      </c>
      <c r="F26" s="19">
        <v>2</v>
      </c>
      <c r="G26" s="19" t="s">
        <v>14</v>
      </c>
      <c r="H26" s="23">
        <v>-9999</v>
      </c>
      <c r="I26" s="23">
        <v>-9999</v>
      </c>
      <c r="J26" s="23">
        <v>-9999</v>
      </c>
      <c r="K26" s="23">
        <v>-9999</v>
      </c>
      <c r="L26" s="19">
        <v>158</v>
      </c>
      <c r="M26" s="19">
        <f t="shared" si="16"/>
        <v>141.07142857142856</v>
      </c>
      <c r="N26" s="19">
        <v>56.56</v>
      </c>
      <c r="O26" s="19">
        <v>22.72</v>
      </c>
      <c r="P26" s="19">
        <v>20.720000000000006</v>
      </c>
      <c r="Q26" s="19">
        <v>58.56</v>
      </c>
      <c r="R26" s="19">
        <v>20.72</v>
      </c>
      <c r="S26" s="19">
        <v>20.720000000000006</v>
      </c>
      <c r="T26" s="19">
        <f t="shared" si="17"/>
        <v>1</v>
      </c>
      <c r="U26" s="19">
        <v>62.56</v>
      </c>
      <c r="V26" s="19">
        <v>24.72</v>
      </c>
      <c r="W26" s="19">
        <v>12.720000000000004</v>
      </c>
      <c r="X26" s="19">
        <v>62.56</v>
      </c>
      <c r="Y26" s="19">
        <v>18.72</v>
      </c>
      <c r="Z26" s="19">
        <v>18.720000000000006</v>
      </c>
      <c r="AA26" s="19" t="s">
        <v>64</v>
      </c>
      <c r="AB26" s="19">
        <v>9</v>
      </c>
      <c r="AC26" s="19">
        <v>7.2</v>
      </c>
      <c r="AD26" s="19">
        <v>0.9</v>
      </c>
      <c r="AE26" s="19" t="s">
        <v>40</v>
      </c>
      <c r="AF26" s="19">
        <v>2</v>
      </c>
      <c r="AG26" s="19">
        <v>0.8</v>
      </c>
      <c r="AH26" s="19">
        <v>1.8</v>
      </c>
      <c r="AI26" s="19">
        <v>3</v>
      </c>
      <c r="AJ26" s="19">
        <v>362</v>
      </c>
      <c r="AK26" s="19">
        <v>21</v>
      </c>
      <c r="AL26" s="19">
        <v>0.48</v>
      </c>
      <c r="AM26" s="19">
        <v>10.4</v>
      </c>
      <c r="AN26" s="19">
        <v>6.1</v>
      </c>
      <c r="AO26" s="19">
        <v>1.25</v>
      </c>
      <c r="AP26" s="19">
        <v>4730</v>
      </c>
      <c r="AQ26" s="19">
        <v>187</v>
      </c>
      <c r="AR26" s="19">
        <v>432</v>
      </c>
      <c r="AS26" s="19">
        <v>28</v>
      </c>
      <c r="AT26" s="19">
        <v>0</v>
      </c>
      <c r="AU26" s="19">
        <v>3</v>
      </c>
      <c r="AV26" s="19">
        <v>84</v>
      </c>
      <c r="AW26" s="19">
        <v>6</v>
      </c>
      <c r="AX26" s="19">
        <v>7</v>
      </c>
      <c r="AY26" s="19">
        <v>47</v>
      </c>
      <c r="AZ26" s="19">
        <v>1.164079822616408</v>
      </c>
      <c r="BA26" s="19">
        <v>0.12576085316162786</v>
      </c>
      <c r="BB26" s="19">
        <v>6.5510985688369272E-2</v>
      </c>
      <c r="BC26" s="19">
        <v>0</v>
      </c>
      <c r="BD26" s="19">
        <v>0</v>
      </c>
      <c r="BE26" s="19">
        <v>0</v>
      </c>
      <c r="BF26" s="19">
        <v>6.986725222078051E-2</v>
      </c>
      <c r="BG26" s="17">
        <f t="shared" si="18"/>
        <v>5.1593627031121434</v>
      </c>
      <c r="BH26" s="17">
        <f t="shared" si="19"/>
        <v>5.4214066458656207</v>
      </c>
      <c r="BI26" s="17">
        <f t="shared" si="20"/>
        <v>5.4214066458656207</v>
      </c>
      <c r="BJ26" s="17">
        <f t="shared" si="21"/>
        <v>5.4214066458656207</v>
      </c>
      <c r="BK26" s="17">
        <f t="shared" si="22"/>
        <v>5.4214066458656207</v>
      </c>
      <c r="BL26" s="19">
        <f t="shared" si="0"/>
        <v>0</v>
      </c>
      <c r="BM26" s="19">
        <f t="shared" si="1"/>
        <v>0</v>
      </c>
      <c r="BN26" s="19">
        <f t="shared" si="2"/>
        <v>0</v>
      </c>
      <c r="BO26" s="19">
        <f t="shared" si="23"/>
        <v>0</v>
      </c>
      <c r="BP26" s="19">
        <v>1.446280991735537</v>
      </c>
      <c r="BQ26" s="19">
        <v>0.87529553800492965</v>
      </c>
      <c r="BR26" s="19">
        <v>0.45857689981858496</v>
      </c>
      <c r="BS26" s="19">
        <v>0.23193667120455805</v>
      </c>
      <c r="BT26" s="19">
        <v>0.44165621079046424</v>
      </c>
      <c r="BU26" s="19">
        <v>0.50527567246247584</v>
      </c>
      <c r="BV26" s="19">
        <v>0.62381475197125458</v>
      </c>
      <c r="BW26" s="17">
        <f t="shared" si="24"/>
        <v>9.2863061189618676</v>
      </c>
      <c r="BX26" s="17">
        <f t="shared" si="25"/>
        <v>11.120613718236207</v>
      </c>
      <c r="BY26" s="17">
        <f t="shared" si="26"/>
        <v>12.048360403054438</v>
      </c>
      <c r="BZ26" s="17">
        <f t="shared" si="27"/>
        <v>15.8360879360662</v>
      </c>
      <c r="CA26" s="19">
        <f t="shared" si="28"/>
        <v>0.92774668481823219</v>
      </c>
      <c r="CB26" s="19">
        <f t="shared" si="29"/>
        <v>1.766624843161857</v>
      </c>
      <c r="CC26" s="19">
        <f t="shared" si="30"/>
        <v>2.0211026898499034</v>
      </c>
      <c r="CD26" s="19">
        <f t="shared" ref="CD26:CE26" si="99">SUM(CA26:CC26)</f>
        <v>4.7154742178299927</v>
      </c>
      <c r="CE26" s="19">
        <f t="shared" si="99"/>
        <v>8.5032017508417539</v>
      </c>
      <c r="CF26" s="19">
        <v>1.5228426395939088</v>
      </c>
      <c r="CG26" s="19">
        <v>9.0013502025303796E-2</v>
      </c>
      <c r="CH26" s="19">
        <v>1.80261378999549E-2</v>
      </c>
      <c r="CI26" s="19">
        <v>0.21791887474617405</v>
      </c>
      <c r="CJ26" s="19">
        <v>3.2537418030735302E-2</v>
      </c>
      <c r="CK26" s="19">
        <v>-4.9823127895969314E-2</v>
      </c>
      <c r="CL26" s="19">
        <v>-1.9968051118210862E-2</v>
      </c>
      <c r="CM26" s="17">
        <f t="shared" si="32"/>
        <v>6.4514245664768506</v>
      </c>
      <c r="CN26" s="17">
        <f t="shared" si="33"/>
        <v>6.5235291180766701</v>
      </c>
      <c r="CO26" s="17">
        <f t="shared" si="34"/>
        <v>7.3952046170613661</v>
      </c>
      <c r="CP26" s="17">
        <f t="shared" si="35"/>
        <v>7.5253542891843077</v>
      </c>
      <c r="CQ26" s="17">
        <f t="shared" si="36"/>
        <v>7.3260617776004304</v>
      </c>
      <c r="CR26" s="19">
        <f t="shared" si="37"/>
        <v>0.87167549898469621</v>
      </c>
      <c r="CS26" s="19">
        <f t="shared" si="38"/>
        <v>0.13014967212294121</v>
      </c>
      <c r="CT26" s="19">
        <f t="shared" si="39"/>
        <v>-0.19929251158387726</v>
      </c>
      <c r="CU26" s="19">
        <f t="shared" si="40"/>
        <v>0.80253265952376007</v>
      </c>
      <c r="CV26" s="21">
        <v>16.600000000000001</v>
      </c>
      <c r="CW26" s="19">
        <v>18.3</v>
      </c>
      <c r="CX26" s="21">
        <v>12</v>
      </c>
      <c r="CY26" s="19">
        <v>27</v>
      </c>
      <c r="CZ26" s="22">
        <v>14.75</v>
      </c>
      <c r="DA26" s="19">
        <v>12.4</v>
      </c>
      <c r="DB26" s="18">
        <v>13.7</v>
      </c>
      <c r="DC26" s="18">
        <v>17.600000000000001</v>
      </c>
      <c r="DD26" s="18">
        <v>15.05</v>
      </c>
      <c r="DE26" s="19">
        <v>14.95</v>
      </c>
      <c r="DF26" s="19">
        <v>11.8</v>
      </c>
      <c r="DG26" s="18">
        <v>15.15</v>
      </c>
      <c r="DH26" s="19">
        <v>15.4</v>
      </c>
      <c r="DI26" s="18">
        <f t="shared" si="3"/>
        <v>15.05</v>
      </c>
      <c r="DJ26" s="19">
        <v>10.35</v>
      </c>
      <c r="DK26" s="19">
        <v>16.399999999999999</v>
      </c>
      <c r="DL26" s="19">
        <v>11.15</v>
      </c>
      <c r="DM26" s="19">
        <v>12.1</v>
      </c>
      <c r="DN26" s="19">
        <v>8.8500000000000014</v>
      </c>
      <c r="DO26" s="19">
        <v>11</v>
      </c>
      <c r="DP26" s="19">
        <v>11.75</v>
      </c>
      <c r="DQ26" s="19">
        <v>12.5</v>
      </c>
      <c r="DR26" s="19">
        <v>9.35</v>
      </c>
      <c r="DS26" s="21">
        <v>28.6</v>
      </c>
      <c r="DT26" s="21">
        <v>34</v>
      </c>
      <c r="DU26" s="21">
        <v>31.3</v>
      </c>
      <c r="DV26" s="21">
        <v>28.7</v>
      </c>
      <c r="DW26" s="21">
        <v>25.7</v>
      </c>
      <c r="DX26" s="21">
        <v>26.1</v>
      </c>
      <c r="DY26" s="21">
        <v>26.1</v>
      </c>
      <c r="DZ26" s="21">
        <v>26.5</v>
      </c>
      <c r="EA26" s="21">
        <v>27.9</v>
      </c>
      <c r="EB26" s="19">
        <v>29.7</v>
      </c>
      <c r="EC26" s="18">
        <v>18.5</v>
      </c>
      <c r="ED26" s="18">
        <v>21.5</v>
      </c>
      <c r="EE26" s="18">
        <v>36</v>
      </c>
      <c r="EF26" s="18">
        <v>50.5</v>
      </c>
      <c r="EG26" s="18">
        <v>50.5</v>
      </c>
      <c r="EH26" s="18">
        <v>93</v>
      </c>
      <c r="EI26" s="18">
        <v>100</v>
      </c>
      <c r="EJ26" s="18">
        <v>121.5</v>
      </c>
      <c r="EK26" s="18">
        <v>134.5</v>
      </c>
      <c r="EL26" s="18">
        <v>142.5</v>
      </c>
      <c r="EM26" s="19">
        <v>5676.5066394279875</v>
      </c>
      <c r="EN26" s="19">
        <v>4573.2600732600731</v>
      </c>
      <c r="EO26" s="19">
        <v>4587.3493975903621</v>
      </c>
      <c r="EP26" s="19">
        <v>1283.6832061068701</v>
      </c>
      <c r="EQ26" s="19">
        <v>8038.4845463609172</v>
      </c>
      <c r="ER26" s="19">
        <v>5274.0665993945513</v>
      </c>
      <c r="ES26" s="19">
        <v>9606.4420218037667</v>
      </c>
      <c r="ET26" s="19">
        <v>5257.1715145436319</v>
      </c>
      <c r="EU26" s="19">
        <v>104.24896425474518</v>
      </c>
      <c r="EV26" s="19">
        <v>5.3955101647557573</v>
      </c>
      <c r="EW26" s="19">
        <v>4.0831999999999997</v>
      </c>
      <c r="EX26" s="19">
        <v>4.0640000000000001</v>
      </c>
      <c r="EY26" s="19">
        <v>3.6371000000000002</v>
      </c>
      <c r="EZ26" s="19">
        <v>3.68</v>
      </c>
      <c r="FA26" s="19">
        <v>3.6507999999999998</v>
      </c>
      <c r="FB26" s="19">
        <v>3.8220000000000001</v>
      </c>
      <c r="FC26" s="19">
        <v>4.0766999999999998</v>
      </c>
      <c r="FD26" s="19">
        <v>4.0507999999999997</v>
      </c>
      <c r="FE26" s="19">
        <v>3.0579000000000001</v>
      </c>
      <c r="FF26" s="19">
        <v>2.8264</v>
      </c>
      <c r="FG26" s="19">
        <v>2.8530000000000002</v>
      </c>
      <c r="FH26" s="21">
        <v>517.5</v>
      </c>
      <c r="FI26" s="21">
        <v>67.5</v>
      </c>
      <c r="FJ26" s="18">
        <f t="shared" si="41"/>
        <v>450</v>
      </c>
      <c r="FK26" s="19">
        <v>13</v>
      </c>
      <c r="FL26" s="19">
        <v>797.4</v>
      </c>
      <c r="FM26" s="18">
        <v>31.5</v>
      </c>
      <c r="FN26" s="18">
        <f t="shared" si="42"/>
        <v>765.9</v>
      </c>
      <c r="FO26" s="19">
        <v>221</v>
      </c>
      <c r="FP26" s="19">
        <v>240.3</v>
      </c>
      <c r="FQ26" s="19">
        <v>31.5</v>
      </c>
      <c r="FR26" s="19">
        <f t="shared" si="43"/>
        <v>208.8</v>
      </c>
      <c r="FS26" s="19">
        <v>323.89999999999998</v>
      </c>
      <c r="FT26" s="19">
        <v>15.6</v>
      </c>
      <c r="FU26" s="19">
        <f t="shared" si="44"/>
        <v>308.29999999999995</v>
      </c>
      <c r="FV26" s="19">
        <v>153.75</v>
      </c>
      <c r="FW26" s="19">
        <v>147.22</v>
      </c>
      <c r="FX26" s="18">
        <f t="shared" si="45"/>
        <v>1443.3333333333333</v>
      </c>
      <c r="FY26" s="18">
        <f t="shared" si="46"/>
        <v>1288.6904761904759</v>
      </c>
      <c r="FZ26" s="23">
        <f t="shared" si="4"/>
        <v>4411.7647058823532</v>
      </c>
      <c r="GA26" s="18">
        <f t="shared" si="5"/>
        <v>7508.8235294117649</v>
      </c>
      <c r="GB26" s="18">
        <f t="shared" si="6"/>
        <v>2047.0588235294117</v>
      </c>
      <c r="GC26" s="18">
        <f t="shared" si="7"/>
        <v>3022.5490196078426</v>
      </c>
      <c r="GD26" s="18">
        <f t="shared" si="47"/>
        <v>16990.196078431374</v>
      </c>
      <c r="GE26" s="18">
        <f t="shared" si="48"/>
        <v>1507.3529411764705</v>
      </c>
      <c r="GF26" s="19">
        <v>2.2200000000000002</v>
      </c>
      <c r="GG26" s="19">
        <f t="shared" si="8"/>
        <v>97.941176470588246</v>
      </c>
      <c r="GH26" s="19">
        <v>0.49</v>
      </c>
      <c r="GI26" s="19">
        <f t="shared" si="9"/>
        <v>36.793235294117643</v>
      </c>
      <c r="GJ26" s="19">
        <v>1.02</v>
      </c>
      <c r="GK26" s="19">
        <f t="shared" si="10"/>
        <v>20.880000000000003</v>
      </c>
      <c r="GL26" s="19">
        <v>3.19</v>
      </c>
      <c r="GM26" s="19">
        <f t="shared" si="11"/>
        <v>48.084558823529406</v>
      </c>
      <c r="GN26" s="18">
        <f t="shared" si="49"/>
        <v>203.69897058823528</v>
      </c>
      <c r="GO26" s="18">
        <f t="shared" si="50"/>
        <v>181.87408088235293</v>
      </c>
      <c r="GP26" s="21">
        <v>6.5</v>
      </c>
      <c r="GQ26" s="21">
        <v>1.87</v>
      </c>
      <c r="GR26" s="19">
        <f>GQ26*(43560/(GP26*6.667*0.454))</f>
        <v>4140.2809561317936</v>
      </c>
      <c r="GS26" s="18">
        <f>GR26*0.36</f>
        <v>1490.5011442074456</v>
      </c>
      <c r="GT26" s="19">
        <v>19.2</v>
      </c>
      <c r="GU26" s="18">
        <v>5.99</v>
      </c>
      <c r="GV26" s="18">
        <f t="shared" si="51"/>
        <v>5.48</v>
      </c>
      <c r="GW26" s="19">
        <f t="shared" si="52"/>
        <v>4107.531407570591</v>
      </c>
      <c r="GX26" s="19">
        <v>2.1</v>
      </c>
      <c r="GY26" s="19">
        <f t="shared" si="53"/>
        <v>0.38321167883211676</v>
      </c>
      <c r="GZ26" s="19">
        <f t="shared" si="54"/>
        <v>1574.0540065507739</v>
      </c>
      <c r="HA26" s="19">
        <f t="shared" si="55"/>
        <v>1762.9404873368669</v>
      </c>
      <c r="HB26" s="19">
        <v>2.72</v>
      </c>
      <c r="HC26" s="19">
        <f t="shared" si="12"/>
        <v>0.49635036496350365</v>
      </c>
      <c r="HD26" s="19">
        <f t="shared" si="13"/>
        <v>2038.7747132467168</v>
      </c>
      <c r="HE26" s="19">
        <f t="shared" si="56"/>
        <v>2283.4276788363231</v>
      </c>
      <c r="HF26" s="19">
        <v>1149.0899999999999</v>
      </c>
      <c r="HG26" s="19">
        <v>2998.5875000000001</v>
      </c>
      <c r="HH26" s="23">
        <v>-9999</v>
      </c>
      <c r="HI26" s="19">
        <v>2.7</v>
      </c>
      <c r="HJ26" s="19">
        <v>3.97</v>
      </c>
      <c r="HK26" s="17">
        <f t="shared" si="15"/>
        <v>90.652078849802024</v>
      </c>
      <c r="HL26" s="18">
        <v>18.5</v>
      </c>
      <c r="HM26" s="18">
        <v>21.5</v>
      </c>
      <c r="HN26" s="19">
        <v>27.752507836990656</v>
      </c>
      <c r="HO26" s="19">
        <v>14.949686520376162</v>
      </c>
      <c r="HP26" s="19">
        <v>0.237267713135803</v>
      </c>
      <c r="HQ26" s="19">
        <v>0.20397958734090901</v>
      </c>
      <c r="HR26" s="19">
        <v>0.17738148171604901</v>
      </c>
      <c r="HS26" s="19">
        <v>0.131113598283951</v>
      </c>
      <c r="HT26" s="19">
        <v>4.5054799074074101E-2</v>
      </c>
      <c r="HU26" s="19">
        <v>0.29364248282715999</v>
      </c>
      <c r="HV26" s="19">
        <v>0.33443927444444499</v>
      </c>
      <c r="HW26" s="19">
        <v>8.73013516363636E-2</v>
      </c>
      <c r="HX26" s="19">
        <v>0.62631642262963005</v>
      </c>
      <c r="HY26" s="19">
        <v>0.38386454558024702</v>
      </c>
      <c r="HZ26" s="19">
        <v>0.38322905083950598</v>
      </c>
      <c r="IA26" s="19">
        <v>0.33807664799999998</v>
      </c>
      <c r="IB26" s="19">
        <v>0.18307421854320999</v>
      </c>
      <c r="IC26" s="19">
        <v>0.10371031706172799</v>
      </c>
      <c r="ID26" s="19">
        <v>0.94770527664197501</v>
      </c>
      <c r="IE26" s="19">
        <v>0.30833461107943899</v>
      </c>
      <c r="IF26" s="19">
        <v>0.265743781787037</v>
      </c>
      <c r="IG26" s="19">
        <v>0.288049149878505</v>
      </c>
      <c r="IH26" s="19">
        <v>0.24256786929906499</v>
      </c>
      <c r="II26" s="19">
        <v>4.5472300785046799E-2</v>
      </c>
      <c r="IJ26" s="19">
        <v>0.34264354330373797</v>
      </c>
      <c r="IK26" s="19">
        <v>0.37331816174299098</v>
      </c>
      <c r="IL26" s="19">
        <v>8.1299044930555606E-2</v>
      </c>
      <c r="IM26" s="19">
        <v>0.89919817724766304</v>
      </c>
      <c r="IN26" s="19">
        <v>0.18870792303738301</v>
      </c>
      <c r="IO26" s="19">
        <v>0.19801719681775701</v>
      </c>
      <c r="IP26" s="19">
        <v>0.15063419575463</v>
      </c>
      <c r="IQ26" s="19">
        <v>0.12599080685981301</v>
      </c>
      <c r="IR26" s="19">
        <v>0.10968933141588801</v>
      </c>
      <c r="IS26" s="19">
        <v>0.43355721445794398</v>
      </c>
      <c r="IT26" s="19">
        <v>37.796575736111102</v>
      </c>
      <c r="IU26" s="19">
        <v>61.865052356481499</v>
      </c>
      <c r="IV26" s="19">
        <v>77</v>
      </c>
      <c r="IW26" s="19">
        <f t="shared" si="57"/>
        <v>15.134947643518501</v>
      </c>
      <c r="IX26" s="19">
        <v>0.201817838333333</v>
      </c>
      <c r="IY26" s="19">
        <v>0.26897581259259301</v>
      </c>
      <c r="IZ26" s="19">
        <v>0.17022675733333301</v>
      </c>
      <c r="JA26" s="19">
        <v>0.25575585792592598</v>
      </c>
      <c r="JB26" s="19">
        <v>0.66427059714814796</v>
      </c>
      <c r="JC26" s="19">
        <v>0.41292517007407398</v>
      </c>
      <c r="JD26" s="19">
        <v>0.249606953925926</v>
      </c>
      <c r="JE26" s="19">
        <v>0.63431594851851802</v>
      </c>
      <c r="JF26" s="19">
        <v>0.41893424037037003</v>
      </c>
      <c r="JG26" s="19">
        <v>0.21472789122222199</v>
      </c>
      <c r="JH26" s="19">
        <v>0.30159863944444398</v>
      </c>
      <c r="JI26" s="19">
        <v>0.20639833725925899</v>
      </c>
      <c r="JJ26" s="19">
        <v>0.434350524455556</v>
      </c>
      <c r="JK26" s="19">
        <v>0.442498848655556</v>
      </c>
      <c r="JL26" s="19">
        <v>0.25331243115555602</v>
      </c>
      <c r="JM26" s="19">
        <v>0.23396474429629599</v>
      </c>
      <c r="JN26" s="19">
        <v>0.35596332050740698</v>
      </c>
      <c r="JO26" s="19">
        <v>0.42224434445925901</v>
      </c>
      <c r="JP26" s="19">
        <v>0.164145317133333</v>
      </c>
      <c r="JQ26" s="19">
        <v>0.210143553488889</v>
      </c>
      <c r="JR26" s="19">
        <v>0.20412751540740701</v>
      </c>
      <c r="JS26" s="19">
        <v>0.23269071700740701</v>
      </c>
      <c r="JT26" s="19">
        <v>0.50838293259259304</v>
      </c>
      <c r="JU26" s="19">
        <v>0.59105938936666702</v>
      </c>
      <c r="JV26" s="19">
        <v>0.49368905474074098</v>
      </c>
      <c r="JW26" s="19">
        <v>0.53277092031481499</v>
      </c>
      <c r="JX26" s="19">
        <v>9.4056409062963003E-2</v>
      </c>
      <c r="JY26" s="19">
        <v>0.20111918941481499</v>
      </c>
      <c r="JZ26" s="19">
        <v>1.5567418425963</v>
      </c>
      <c r="KA26" s="19">
        <v>1.6001160670629599</v>
      </c>
      <c r="KB26" s="19">
        <v>0.58016945512222196</v>
      </c>
      <c r="KC26" s="19">
        <v>0.54974294462222195</v>
      </c>
      <c r="KD26" s="19">
        <v>0.65084568271111098</v>
      </c>
      <c r="KE26" s="19">
        <v>0.63247380135185205</v>
      </c>
      <c r="KF26" s="19">
        <v>0.561023255677778</v>
      </c>
      <c r="KG26" s="19">
        <v>0.61182777300370395</v>
      </c>
      <c r="KH26" s="19">
        <v>0.47160494211111098</v>
      </c>
      <c r="KI26" s="19">
        <v>0.52412346975555502</v>
      </c>
      <c r="KJ26" s="19">
        <v>-0.27934729940740699</v>
      </c>
      <c r="KK26" s="19">
        <v>-0.34596005185185202</v>
      </c>
      <c r="KL26" s="19">
        <v>0.65084568271111098</v>
      </c>
      <c r="KM26" s="19">
        <v>0.63247380135185205</v>
      </c>
      <c r="KN26" s="19">
        <v>0.20185711218421001</v>
      </c>
      <c r="KO26" s="19">
        <v>0.21407626210526301</v>
      </c>
      <c r="KP26" s="19">
        <v>0.170166432552632</v>
      </c>
      <c r="KQ26" s="19">
        <v>0.217060819947369</v>
      </c>
      <c r="KR26" s="19">
        <v>0.58574096784210505</v>
      </c>
      <c r="KS26" s="19">
        <v>0.42337119115789501</v>
      </c>
      <c r="KT26" s="19">
        <v>0.2267681845</v>
      </c>
      <c r="KU26" s="19">
        <v>0.59262264939473697</v>
      </c>
      <c r="KV26" s="19">
        <v>0.44282581455263098</v>
      </c>
      <c r="KW26" s="19">
        <v>0.20045409778947401</v>
      </c>
      <c r="KX26" s="19">
        <v>0.22759928955263201</v>
      </c>
      <c r="KY26" s="19">
        <v>0.18498876765789499</v>
      </c>
      <c r="KZ26" s="19">
        <v>39.75</v>
      </c>
      <c r="LA26" s="19">
        <v>36.609210526315799</v>
      </c>
      <c r="LB26" s="19">
        <v>14.5894736842105</v>
      </c>
      <c r="LC26" s="19">
        <v>38.293421052631601</v>
      </c>
      <c r="LD26" s="19">
        <v>35.612368421052601</v>
      </c>
      <c r="LE26" s="19">
        <v>39.74</v>
      </c>
      <c r="LF26" s="19">
        <v>39.9</v>
      </c>
      <c r="LG26" s="19">
        <v>-3.6203230289473698E-2</v>
      </c>
      <c r="LH26" s="19">
        <v>-9.9512104236842105E-2</v>
      </c>
      <c r="LI26" s="19">
        <v>50.112894736842101</v>
      </c>
      <c r="LJ26" s="19">
        <v>1682.86976315789</v>
      </c>
      <c r="LK26" s="19">
        <v>83</v>
      </c>
      <c r="LL26" s="19">
        <f t="shared" si="58"/>
        <v>32.887105263157899</v>
      </c>
      <c r="LM26" s="18">
        <v>36</v>
      </c>
      <c r="LN26" s="19">
        <v>0.44487205504999999</v>
      </c>
      <c r="LO26" s="19">
        <v>0.45779681498684199</v>
      </c>
      <c r="LP26" s="19">
        <v>0.32240055918947402</v>
      </c>
      <c r="LQ26" s="19">
        <v>0.32069013228947402</v>
      </c>
      <c r="LR26" s="19">
        <v>0.444641246605263</v>
      </c>
      <c r="LS26" s="19">
        <v>0.46327836606578898</v>
      </c>
      <c r="LT26" s="19">
        <v>0.32190507044736799</v>
      </c>
      <c r="LU26" s="19">
        <v>0.326952947989474</v>
      </c>
      <c r="LV26" s="19">
        <v>0.14372089410789499</v>
      </c>
      <c r="LW26" s="19">
        <v>0.160737869168421</v>
      </c>
      <c r="LX26" s="19">
        <v>0.52312625927105305</v>
      </c>
      <c r="LY26" s="19">
        <v>0.54865269023421004</v>
      </c>
      <c r="LZ26" s="19">
        <v>0.493195315618421</v>
      </c>
      <c r="MA26" s="19">
        <v>0.48618182904736801</v>
      </c>
      <c r="MB26" s="19">
        <v>0.101147747989474</v>
      </c>
      <c r="MC26" s="19">
        <v>0.121218047455263</v>
      </c>
      <c r="MD26" s="19">
        <v>1.62521399958158</v>
      </c>
      <c r="ME26" s="19">
        <v>1.7023866074026299</v>
      </c>
      <c r="MF26" s="19">
        <v>0.32425881065526302</v>
      </c>
      <c r="MG26" s="19">
        <v>0.34629808242368398</v>
      </c>
      <c r="MH26" s="19">
        <v>0.40860132151842099</v>
      </c>
      <c r="MI26" s="19">
        <v>0.434146151586842</v>
      </c>
      <c r="MJ26" s="19">
        <v>0.40750010299210498</v>
      </c>
      <c r="MK26" s="19">
        <v>0.43720001361842098</v>
      </c>
      <c r="ML26" s="19">
        <v>0.32280542945000001</v>
      </c>
      <c r="MM26" s="19">
        <v>0.34987341879210498</v>
      </c>
      <c r="MN26" s="19">
        <v>-0.48548942834210501</v>
      </c>
      <c r="MO26" s="19">
        <v>-0.49136643960526299</v>
      </c>
      <c r="MP26" s="19">
        <v>0.40860132151842099</v>
      </c>
      <c r="MQ26" s="19">
        <v>0.434146151586842</v>
      </c>
      <c r="MR26" s="18">
        <v>50.5</v>
      </c>
      <c r="MS26" s="19">
        <v>0.152597925</v>
      </c>
      <c r="MT26" s="19">
        <v>0.13216264899999999</v>
      </c>
      <c r="MU26" s="19">
        <v>0.122696082</v>
      </c>
      <c r="MV26" s="19">
        <v>0.153523152</v>
      </c>
      <c r="MW26" s="19">
        <v>0.50940249100000001</v>
      </c>
      <c r="MX26" s="19">
        <v>0.31140846799999999</v>
      </c>
      <c r="MY26" s="19">
        <v>0.15989181199999999</v>
      </c>
      <c r="MZ26" s="19">
        <v>0.51413738200000003</v>
      </c>
      <c r="NA26" s="19">
        <v>0.359558824</v>
      </c>
      <c r="NB26" s="19">
        <v>0.152313544</v>
      </c>
      <c r="NC26" s="19">
        <v>0.14074853900000001</v>
      </c>
      <c r="ND26" s="19">
        <v>0.13741707</v>
      </c>
      <c r="NE26" s="19">
        <v>34.827674420000001</v>
      </c>
      <c r="NF26" s="19">
        <v>34.309767440000002</v>
      </c>
      <c r="NG26" s="19">
        <v>19.171395350000001</v>
      </c>
      <c r="NH26" s="19">
        <v>33.428604649999997</v>
      </c>
      <c r="NI26" s="19">
        <v>31.415581400000001</v>
      </c>
      <c r="NJ26" s="19">
        <v>36.448837210000001</v>
      </c>
      <c r="NK26" s="19">
        <v>36.524186049999997</v>
      </c>
      <c r="NL26" s="19">
        <v>-7.6350680000000004E-2</v>
      </c>
      <c r="NM26" s="19">
        <v>-0.11762919300000001</v>
      </c>
      <c r="NN26" s="19">
        <v>55.924883719999997</v>
      </c>
      <c r="NO26" s="19">
        <v>1814.7979069999999</v>
      </c>
      <c r="NP26" s="19">
        <v>99.9</v>
      </c>
      <c r="NQ26" s="19">
        <f t="shared" si="59"/>
        <v>43.975116280000009</v>
      </c>
      <c r="NR26" s="18">
        <v>50.5</v>
      </c>
      <c r="NS26" s="19">
        <v>0.52439342099999997</v>
      </c>
      <c r="NT26" s="19">
        <v>0.53462876699999995</v>
      </c>
      <c r="NU26" s="19">
        <v>0.38420102499999997</v>
      </c>
      <c r="NV26" s="19">
        <v>0.337695833</v>
      </c>
      <c r="NW26" s="19">
        <v>0.57025599800000004</v>
      </c>
      <c r="NX26" s="19">
        <v>0.58589972099999998</v>
      </c>
      <c r="NY26" s="19">
        <v>0.43827402100000001</v>
      </c>
      <c r="NZ26" s="19">
        <v>0.40224606800000001</v>
      </c>
      <c r="OA26" s="19">
        <v>0.17622658699999999</v>
      </c>
      <c r="OB26" s="19">
        <v>0.240254624</v>
      </c>
      <c r="OC26" s="19">
        <v>0.57745373899999997</v>
      </c>
      <c r="OD26" s="19">
        <v>0.60994994899999999</v>
      </c>
      <c r="OE26" s="19">
        <v>0.54196735200000001</v>
      </c>
      <c r="OF26" s="19">
        <v>0.537078155</v>
      </c>
      <c r="OG26" s="19">
        <v>7.5380786000000005E-2</v>
      </c>
      <c r="OH26" s="19">
        <v>0.11185663699999999</v>
      </c>
      <c r="OI26" s="19">
        <v>2.2273800989999999</v>
      </c>
      <c r="OJ26" s="19">
        <v>2.3206787250000001</v>
      </c>
      <c r="OK26" s="19">
        <v>0.30946681999999998</v>
      </c>
      <c r="OL26" s="19">
        <v>0.40961382699999999</v>
      </c>
      <c r="OM26" s="19">
        <v>0.41240675300000001</v>
      </c>
      <c r="ON26" s="19">
        <v>0.52092830199999995</v>
      </c>
      <c r="OO26" s="19">
        <v>0.43485613499999998</v>
      </c>
      <c r="OP26" s="19">
        <v>0.55154027999999999</v>
      </c>
      <c r="OQ26" s="19">
        <v>0.335698102</v>
      </c>
      <c r="OR26" s="19">
        <v>0.44758036400000001</v>
      </c>
      <c r="OS26" s="19">
        <v>-0.60857554899999999</v>
      </c>
      <c r="OT26" s="19">
        <v>-0.57172612099999998</v>
      </c>
      <c r="OU26" s="19">
        <v>0.41240675300000001</v>
      </c>
      <c r="OV26" s="19">
        <v>0.52092830199999995</v>
      </c>
      <c r="OW26" s="19">
        <v>0.13498787879999999</v>
      </c>
      <c r="OX26" s="19">
        <v>8.2521298179999994E-2</v>
      </c>
      <c r="OY26" s="19">
        <v>0.10228859738</v>
      </c>
      <c r="OZ26" s="19">
        <v>0.1150190572</v>
      </c>
      <c r="PA26" s="19">
        <v>0.50241547858000002</v>
      </c>
      <c r="PB26" s="19">
        <v>0.30422429907999998</v>
      </c>
      <c r="PC26" s="19">
        <v>0.11661322652</v>
      </c>
      <c r="PD26" s="19">
        <v>0.52736758888000002</v>
      </c>
      <c r="PE26" s="19">
        <v>0.35189166669999999</v>
      </c>
      <c r="PF26" s="19">
        <v>0.11971283098</v>
      </c>
      <c r="PG26" s="19">
        <v>8.1142564079999993E-2</v>
      </c>
      <c r="PH26" s="19">
        <v>0.10585065594</v>
      </c>
      <c r="PI26" s="19">
        <v>34.31</v>
      </c>
      <c r="PJ26" s="19">
        <v>30.992000000000001</v>
      </c>
      <c r="PK26" s="19">
        <v>18.416599999999999</v>
      </c>
      <c r="PL26" s="19">
        <v>29.020399999999999</v>
      </c>
      <c r="PM26" s="19">
        <v>28.1584</v>
      </c>
      <c r="PN26" s="19">
        <v>33.886600000000001</v>
      </c>
      <c r="PO26" s="19">
        <v>34.077599999999997</v>
      </c>
      <c r="PP26" s="19">
        <v>-0.1222470328</v>
      </c>
      <c r="PQ26" s="19">
        <v>-0.13532292000000001</v>
      </c>
      <c r="PR26" s="19">
        <v>55.216799999999999</v>
      </c>
      <c r="PS26" s="19">
        <v>57.2864</v>
      </c>
      <c r="PT26" s="19">
        <v>1798.7250200000001</v>
      </c>
      <c r="PU26" s="19">
        <v>1845.6971799999999</v>
      </c>
      <c r="PV26" s="19">
        <v>120.7</v>
      </c>
      <c r="PW26" s="19">
        <f t="shared" si="60"/>
        <v>65.483200000000011</v>
      </c>
      <c r="PX26" s="19">
        <f t="shared" si="61"/>
        <v>63.413600000000002</v>
      </c>
      <c r="PY26" s="19">
        <f t="shared" si="62"/>
        <v>64.448400000000007</v>
      </c>
      <c r="PZ26" s="18">
        <v>50.5</v>
      </c>
      <c r="QA26" s="19">
        <v>0.63696856209999997</v>
      </c>
      <c r="QB26" s="19">
        <v>0.62495066181000003</v>
      </c>
      <c r="QC26" s="19">
        <v>0.50167096404400002</v>
      </c>
      <c r="QD26" s="19">
        <v>0.44959917876</v>
      </c>
      <c r="QE26" s="19">
        <v>0.73292220779999995</v>
      </c>
      <c r="QF26" s="19">
        <v>0.71502147907000002</v>
      </c>
      <c r="QG26" s="19">
        <f t="shared" si="63"/>
        <v>0.72397184343499998</v>
      </c>
      <c r="QH26" s="19">
        <v>0.62517072065000001</v>
      </c>
      <c r="QI26" s="19">
        <v>0.57134205115799996</v>
      </c>
      <c r="QJ26" s="19">
        <v>0.19914207887599999</v>
      </c>
      <c r="QK26" s="19">
        <v>0.24414528976200001</v>
      </c>
      <c r="QL26" s="19">
        <v>0.66462900257799995</v>
      </c>
      <c r="QM26" s="19">
        <v>0.65915225305400005</v>
      </c>
      <c r="QN26" s="19">
        <v>0.62909619924799998</v>
      </c>
      <c r="QO26" s="19">
        <v>0.57374522321999999</v>
      </c>
      <c r="QP26" s="19">
        <v>4.8730114748E-2</v>
      </c>
      <c r="QQ26" s="19">
        <v>5.9365621828000002E-2</v>
      </c>
      <c r="QR26" s="19">
        <v>3.5248633755199998</v>
      </c>
      <c r="QS26" s="19">
        <v>3.3715507333939998</v>
      </c>
      <c r="QT26" s="19">
        <v>0.27182817652399999</v>
      </c>
      <c r="QU26" s="19">
        <v>0.34029517132999998</v>
      </c>
      <c r="QV26" s="19">
        <v>0.39250914516199997</v>
      </c>
      <c r="QW26" s="19">
        <v>0.46698229528000001</v>
      </c>
      <c r="QX26" s="19">
        <v>0.42641990976999999</v>
      </c>
      <c r="QY26" s="19">
        <v>0.50585657881400004</v>
      </c>
      <c r="QZ26" s="19">
        <v>0.31246910163000002</v>
      </c>
      <c r="RA26" s="19">
        <v>0.38882534001199998</v>
      </c>
      <c r="RB26" s="19">
        <v>-0.76898426482000004</v>
      </c>
      <c r="RC26" s="19">
        <v>-0.72618173608000003</v>
      </c>
      <c r="RD26" s="19">
        <v>0.39250914516199997</v>
      </c>
      <c r="RE26" s="19">
        <v>0.46698229528000001</v>
      </c>
      <c r="RF26" s="19">
        <v>0.10401324809090901</v>
      </c>
      <c r="RG26" s="19">
        <v>6.4201101886363604E-2</v>
      </c>
      <c r="RH26" s="19">
        <v>8.3043537863636302E-2</v>
      </c>
      <c r="RI26" s="19">
        <v>8.1100838045454607E-2</v>
      </c>
      <c r="RJ26" s="19">
        <v>0.522174134409091</v>
      </c>
      <c r="RK26" s="19">
        <v>0.29870329056818201</v>
      </c>
      <c r="RL26" s="19">
        <v>8.4547261931818204E-2</v>
      </c>
      <c r="RM26" s="19">
        <v>0.49702270518181801</v>
      </c>
      <c r="RN26" s="19">
        <v>0.30598624284090897</v>
      </c>
      <c r="RO26" s="19">
        <v>9.0825602977272699E-2</v>
      </c>
      <c r="RP26" s="19">
        <v>5.0672801250000003E-2</v>
      </c>
      <c r="RQ26" s="19">
        <v>8.0432205727272693E-2</v>
      </c>
      <c r="RR26" s="19">
        <v>41.4629545454546</v>
      </c>
      <c r="RS26" s="19">
        <v>37.0477272727273</v>
      </c>
      <c r="RT26" s="19">
        <v>17.717727272727299</v>
      </c>
      <c r="RU26" s="19">
        <v>30.4270454545455</v>
      </c>
      <c r="RV26" s="19">
        <v>28.768863636363601</v>
      </c>
      <c r="RW26" s="19">
        <v>39.139090909090903</v>
      </c>
      <c r="RX26" s="19">
        <v>39.2172727272728</v>
      </c>
      <c r="RY26" s="19">
        <v>-0.21960895</v>
      </c>
      <c r="RZ26" s="19">
        <v>-0.238209195454546</v>
      </c>
      <c r="SA26" s="19">
        <v>60.4031818181818</v>
      </c>
      <c r="SB26" s="19">
        <v>60.114772727272701</v>
      </c>
      <c r="SC26" s="19">
        <v>1916.45745454545</v>
      </c>
      <c r="SD26" s="19">
        <v>1909.9042045454501</v>
      </c>
      <c r="SE26" s="19">
        <v>142</v>
      </c>
      <c r="SF26" s="19">
        <f t="shared" si="64"/>
        <v>81.596818181818207</v>
      </c>
      <c r="SG26" s="19">
        <f t="shared" si="65"/>
        <v>81.885227272727292</v>
      </c>
      <c r="SH26" s="18">
        <v>93</v>
      </c>
      <c r="SI26" s="19">
        <v>0.70880643459090897</v>
      </c>
      <c r="SJ26" s="19">
        <v>0.729993787386364</v>
      </c>
      <c r="SK26" s="19">
        <v>0.56678550002272698</v>
      </c>
      <c r="SL26" s="19">
        <v>0.57184460559090899</v>
      </c>
      <c r="SM26" s="19">
        <v>0.81468002613636403</v>
      </c>
      <c r="SN26" s="19">
        <v>0.77956672352272705</v>
      </c>
      <c r="SO26" s="19">
        <v>0.71561487054545503</v>
      </c>
      <c r="SP26" s="19">
        <v>0.64456376122727299</v>
      </c>
      <c r="SQ26" s="19">
        <v>0.237620023159091</v>
      </c>
      <c r="SR26" s="19">
        <v>0.27183285788636402</v>
      </c>
      <c r="SS26" s="19">
        <v>0.72088957195454595</v>
      </c>
      <c r="ST26" s="19">
        <v>0.72440668575</v>
      </c>
      <c r="SU26" s="19">
        <v>0.69028473684090896</v>
      </c>
      <c r="SV26" s="19">
        <v>0.66656030636363595</v>
      </c>
      <c r="SW26" s="19">
        <v>2.5248424159090899E-2</v>
      </c>
      <c r="SX26" s="19">
        <v>-1.1234802931818199E-2</v>
      </c>
      <c r="SY26" s="19">
        <v>4.8877694177045496</v>
      </c>
      <c r="SZ26" s="19">
        <v>5.4599302659999998</v>
      </c>
      <c r="TA26" s="19">
        <v>0.29175088895454598</v>
      </c>
      <c r="TB26" s="19">
        <v>0.34857772804545401</v>
      </c>
      <c r="TC26" s="19">
        <v>0.427421124068182</v>
      </c>
      <c r="TD26" s="19">
        <v>0.48645963413636401</v>
      </c>
      <c r="TE26" s="19">
        <v>0.46247050813636398</v>
      </c>
      <c r="TF26" s="19">
        <v>0.50474236759090896</v>
      </c>
      <c r="TG26" s="19">
        <v>0.33511397515909103</v>
      </c>
      <c r="TH26" s="19">
        <v>0.37182825120454599</v>
      </c>
      <c r="TI26" s="19">
        <v>-0.83400584636363595</v>
      </c>
      <c r="TJ26" s="19">
        <v>-0.78313234661363595</v>
      </c>
      <c r="TK26" s="19">
        <v>0.427421124068182</v>
      </c>
      <c r="TL26" s="19">
        <v>0.48645963413636401</v>
      </c>
      <c r="TM26" s="19">
        <v>0.111264891734694</v>
      </c>
      <c r="TN26" s="19">
        <v>4.7026239040816299E-2</v>
      </c>
      <c r="TO26" s="19">
        <v>8.9266972163265304E-2</v>
      </c>
      <c r="TP26" s="19">
        <v>8.6631114734693898E-2</v>
      </c>
      <c r="TQ26" s="19">
        <v>0.60420760889795899</v>
      </c>
      <c r="TR26" s="19">
        <v>0.31922303520408202</v>
      </c>
      <c r="TS26" s="19">
        <v>8.0955110142857195E-2</v>
      </c>
      <c r="TT26" s="19">
        <v>0.58544164220408101</v>
      </c>
      <c r="TU26" s="19">
        <v>0.32938690122448999</v>
      </c>
      <c r="TV26" s="19">
        <v>9.0771599163265299E-2</v>
      </c>
      <c r="TW26" s="19">
        <v>3.9623614836734697E-2</v>
      </c>
      <c r="TX26" s="19">
        <v>8.0058424938775505E-2</v>
      </c>
      <c r="TY26" s="19">
        <v>39.215918367347001</v>
      </c>
      <c r="TZ26" s="19">
        <v>37.555714285714302</v>
      </c>
      <c r="UA26" s="19">
        <v>26.1973469387755</v>
      </c>
      <c r="UB26" s="19">
        <v>30.937959183673499</v>
      </c>
      <c r="UC26" s="19">
        <v>30.658979591836701</v>
      </c>
      <c r="UD26" s="19">
        <v>39.470612244898</v>
      </c>
      <c r="UE26" s="19">
        <v>39.54</v>
      </c>
      <c r="UF26" s="19">
        <v>-0.21554457551020401</v>
      </c>
      <c r="UG26" s="19">
        <v>-0.203968791836735</v>
      </c>
      <c r="UH26" s="24">
        <v>55.535714285714306</v>
      </c>
      <c r="UI26" s="24">
        <v>57.373469387755094</v>
      </c>
      <c r="UJ26" s="24">
        <v>1805.9518163265304</v>
      </c>
      <c r="UK26" s="24">
        <v>1847.6750612244903</v>
      </c>
      <c r="UL26" s="19">
        <v>158</v>
      </c>
      <c r="UM26" s="19">
        <f t="shared" si="66"/>
        <v>102.46428571428569</v>
      </c>
      <c r="UN26" s="19">
        <f t="shared" si="67"/>
        <v>100.62653061224491</v>
      </c>
      <c r="UO26" s="19">
        <f t="shared" si="68"/>
        <v>101.54540816326531</v>
      </c>
      <c r="UP26" s="18">
        <v>100</v>
      </c>
      <c r="UQ26" s="19">
        <v>0.75686148447755097</v>
      </c>
      <c r="UR26" s="19">
        <v>0.74812168132653101</v>
      </c>
      <c r="US26" s="19">
        <v>0.60533110178775495</v>
      </c>
      <c r="UT26" s="19">
        <v>0.572066706226531</v>
      </c>
      <c r="UU26" s="19">
        <v>0.87296571706326498</v>
      </c>
      <c r="UV26" s="19">
        <v>0.85476521300816299</v>
      </c>
      <c r="UW26" s="19">
        <f t="shared" si="69"/>
        <v>0.86386546503571404</v>
      </c>
      <c r="UX26" s="19">
        <v>0.78498585627142903</v>
      </c>
      <c r="UY26" s="19">
        <v>0.74232298162448995</v>
      </c>
      <c r="UZ26" s="19">
        <v>0.27981509067346899</v>
      </c>
      <c r="VA26" s="19">
        <v>0.30750540700204099</v>
      </c>
      <c r="VB26" s="19">
        <v>0.75896554616734702</v>
      </c>
      <c r="VC26" s="19">
        <v>0.74146030030408205</v>
      </c>
      <c r="VD26" s="19">
        <v>0.73105334937959199</v>
      </c>
      <c r="VE26" s="19">
        <v>0.68769422351836695</v>
      </c>
      <c r="VF26" s="19">
        <v>5.9686304693877604E-3</v>
      </c>
      <c r="VG26" s="19">
        <v>-1.4404262097959201E-2</v>
      </c>
      <c r="VH26" s="19">
        <v>6.2425259072183703</v>
      </c>
      <c r="VI26" s="19">
        <v>5.9796511492265303</v>
      </c>
      <c r="VJ26" s="19">
        <v>0.32052110562244901</v>
      </c>
      <c r="VK26" s="19">
        <v>0.35946850505306099</v>
      </c>
      <c r="VL26" s="19">
        <v>0.46890545703061198</v>
      </c>
      <c r="VM26" s="19">
        <v>0.50858486542040804</v>
      </c>
      <c r="VN26" s="19">
        <v>0.50727952876938798</v>
      </c>
      <c r="VO26" s="19">
        <v>0.54758136775510202</v>
      </c>
      <c r="VP26" s="19">
        <v>0.36963358611632602</v>
      </c>
      <c r="VQ26" s="19">
        <v>0.41052794680816301</v>
      </c>
      <c r="VR26" s="19">
        <v>-0.87944610446938798</v>
      </c>
      <c r="VS26" s="19">
        <v>-0.85192244004081596</v>
      </c>
      <c r="VT26" s="19">
        <v>0.46890545703061198</v>
      </c>
      <c r="VU26" s="19">
        <v>0.50858486542040804</v>
      </c>
      <c r="VV26" s="19">
        <v>0.86533333333333295</v>
      </c>
      <c r="VW26" s="19">
        <v>0.86866666666666703</v>
      </c>
      <c r="VX26" s="19">
        <v>1.20936666666667</v>
      </c>
      <c r="VY26" s="19">
        <v>8.7400000000000005E-2</v>
      </c>
      <c r="VZ26" s="19">
        <f t="shared" si="70"/>
        <v>1.0038520801232673</v>
      </c>
      <c r="WA26" s="19">
        <v>0.13346209561403499</v>
      </c>
      <c r="WB26" s="19">
        <v>5.7427020017543899E-2</v>
      </c>
      <c r="WC26" s="19">
        <v>0.107057049</v>
      </c>
      <c r="WD26" s="19">
        <v>9.7765392473684196E-2</v>
      </c>
      <c r="WE26" s="19">
        <v>0.79170133829824596</v>
      </c>
      <c r="WF26" s="19">
        <v>0.43342096315789502</v>
      </c>
      <c r="WG26" s="19">
        <v>9.5581676087719294E-2</v>
      </c>
      <c r="WH26" s="19">
        <v>0.72673058610526298</v>
      </c>
      <c r="WI26" s="19">
        <v>0.404540763736842</v>
      </c>
      <c r="WJ26" s="19">
        <v>0.10535512177193</v>
      </c>
      <c r="WK26" s="19">
        <v>4.5564912280701801E-2</v>
      </c>
      <c r="WL26" s="19">
        <v>9.7917418421052699E-2</v>
      </c>
      <c r="WM26" s="19">
        <v>41.566491228070198</v>
      </c>
      <c r="WN26" s="19">
        <v>38.403508771929801</v>
      </c>
      <c r="WO26" s="19">
        <v>18.317719298245599</v>
      </c>
      <c r="WP26" s="19">
        <v>28.229649122807</v>
      </c>
      <c r="WQ26" s="19">
        <v>27.832456140350899</v>
      </c>
      <c r="WR26" s="19">
        <v>41.890526315789501</v>
      </c>
      <c r="WS26" s="19">
        <v>42.0415789473684</v>
      </c>
      <c r="WT26" s="19">
        <v>-0.33912458421052599</v>
      </c>
      <c r="WU26" s="19">
        <v>-0.32076221754385997</v>
      </c>
      <c r="WV26" s="19">
        <v>47.237017543859601</v>
      </c>
      <c r="WW26" s="19">
        <v>49.766666666666701</v>
      </c>
      <c r="WX26" s="19">
        <v>1617.58422807018</v>
      </c>
      <c r="WY26" s="19">
        <v>1675.0049298245599</v>
      </c>
      <c r="WZ26" s="19">
        <v>164.3</v>
      </c>
      <c r="XA26" s="19">
        <f t="shared" si="71"/>
        <v>117.06298245614042</v>
      </c>
      <c r="XB26" s="19">
        <f t="shared" si="72"/>
        <v>114.5333333333333</v>
      </c>
      <c r="XC26" s="18">
        <v>121.5</v>
      </c>
      <c r="XD26" s="19">
        <v>0.76761018497543798</v>
      </c>
      <c r="XE26" s="19">
        <v>0.77968460544385998</v>
      </c>
      <c r="XF26" s="19">
        <v>0.61791302002807003</v>
      </c>
      <c r="XG26" s="19">
        <v>0.63113108272982399</v>
      </c>
      <c r="XH26" s="19">
        <v>0.881967929650877</v>
      </c>
      <c r="XI26" s="19">
        <v>0.86406595459298197</v>
      </c>
      <c r="XJ26" s="19">
        <v>0.79745782314912295</v>
      </c>
      <c r="XK26" s="19">
        <v>0.76521484677017504</v>
      </c>
      <c r="XL26" s="19">
        <v>0.28481595887193001</v>
      </c>
      <c r="XM26" s="19">
        <v>0.29216297424035098</v>
      </c>
      <c r="XN26" s="19">
        <v>0.76227804104561403</v>
      </c>
      <c r="XO26" s="19">
        <v>0.760745942175439</v>
      </c>
      <c r="XP26" s="19">
        <v>0.74663889454736898</v>
      </c>
      <c r="XQ26" s="19">
        <v>0.71028751434210502</v>
      </c>
      <c r="XR26" s="19">
        <v>-1.2072941777192999E-2</v>
      </c>
      <c r="XS26" s="19">
        <v>-4.5363698391228099E-2</v>
      </c>
      <c r="XT26" s="19">
        <v>6.6180856862806996</v>
      </c>
      <c r="XU26" s="19">
        <v>7.1034483301771898</v>
      </c>
      <c r="XV26" s="19">
        <v>0.32295856193859701</v>
      </c>
      <c r="XW26" s="19">
        <v>0.33786721759298199</v>
      </c>
      <c r="XX26" s="19">
        <v>0.47292973815613998</v>
      </c>
      <c r="XY26" s="19">
        <v>0.48649798317368398</v>
      </c>
      <c r="XZ26" s="19">
        <v>0.51034729454736805</v>
      </c>
      <c r="YA26" s="19">
        <v>0.51474064302105305</v>
      </c>
      <c r="YB26" s="19">
        <v>0.37103192868245599</v>
      </c>
      <c r="YC26" s="19">
        <v>0.37444176450175398</v>
      </c>
      <c r="YD26" s="19">
        <v>-0.887255243824562</v>
      </c>
      <c r="YE26" s="19">
        <v>-0.86689135185964905</v>
      </c>
      <c r="YF26" s="19">
        <v>0.47292973815613998</v>
      </c>
      <c r="YG26" s="19">
        <v>0.48649798317368398</v>
      </c>
      <c r="YH26" s="19">
        <v>0.13866366362499999</v>
      </c>
      <c r="YI26" s="19">
        <v>6.2452452450000001E-2</v>
      </c>
      <c r="YJ26" s="19">
        <v>0.10579079085</v>
      </c>
      <c r="YK26" s="19">
        <v>0.109448818925</v>
      </c>
      <c r="YL26" s="19">
        <v>0.79821126757500005</v>
      </c>
      <c r="YM26" s="19">
        <v>0.32714285700000001</v>
      </c>
      <c r="YN26" s="19">
        <v>0.10117618104999999</v>
      </c>
      <c r="YO26" s="19">
        <v>0.72470997127500003</v>
      </c>
      <c r="YP26" s="19">
        <v>0.412174479175</v>
      </c>
      <c r="YQ26" s="19">
        <v>0.11482305365000001</v>
      </c>
      <c r="YR26" s="19">
        <v>4.9701903800000002E-2</v>
      </c>
      <c r="YS26" s="19">
        <v>0.103505</v>
      </c>
      <c r="YT26" s="19">
        <v>42.16</v>
      </c>
      <c r="YU26" s="19">
        <v>39.5715</v>
      </c>
      <c r="YV26" s="19">
        <v>15.604749999999999</v>
      </c>
      <c r="YW26" s="19">
        <v>28.0395</v>
      </c>
      <c r="YX26" s="19">
        <v>27.558250000000001</v>
      </c>
      <c r="YY26" s="19">
        <v>42.29175</v>
      </c>
      <c r="YZ26" s="19">
        <v>42.363</v>
      </c>
      <c r="ZA26" s="19">
        <v>-0.35325645500000002</v>
      </c>
      <c r="ZB26" s="19">
        <v>-0.33353843999999999</v>
      </c>
      <c r="ZC26" s="19">
        <v>46.425249999999998</v>
      </c>
      <c r="ZD26" s="19">
        <v>48.591250000000002</v>
      </c>
      <c r="ZE26" s="19">
        <v>1599.15715</v>
      </c>
      <c r="ZF26" s="19">
        <v>1648.3215</v>
      </c>
      <c r="ZG26" s="19">
        <v>172</v>
      </c>
      <c r="ZH26" s="19">
        <f t="shared" si="73"/>
        <v>125.57474999999999</v>
      </c>
      <c r="ZI26" s="19">
        <f t="shared" si="74"/>
        <v>123.40875</v>
      </c>
      <c r="ZJ26" s="18">
        <v>134.5</v>
      </c>
      <c r="ZK26" s="19">
        <v>0.75511260323999996</v>
      </c>
      <c r="ZL26" s="19">
        <v>0.75862006592499998</v>
      </c>
      <c r="ZM26" s="19">
        <v>0.60601502799499996</v>
      </c>
      <c r="ZN26" s="19">
        <v>0.49923188259750001</v>
      </c>
      <c r="ZO26" s="19">
        <v>0.87146061339000003</v>
      </c>
      <c r="ZP26" s="19">
        <v>0.85452931522749997</v>
      </c>
      <c r="ZQ26" s="19">
        <v>0.78442357328750001</v>
      </c>
      <c r="ZR26" s="19">
        <v>0.67963959081500003</v>
      </c>
      <c r="ZS26" s="19">
        <v>0.27511846232749998</v>
      </c>
      <c r="ZT26" s="19">
        <v>0.4168517833425</v>
      </c>
      <c r="ZU26" s="19">
        <v>0.74981111648999998</v>
      </c>
      <c r="ZV26" s="19">
        <v>0.76555197362500005</v>
      </c>
      <c r="ZW26" s="19">
        <v>0.72623677244249996</v>
      </c>
      <c r="ZX26" s="19">
        <v>0.70339722802000004</v>
      </c>
      <c r="ZY26" s="19">
        <v>-1.09991333375E-2</v>
      </c>
      <c r="ZZ26" s="19">
        <v>1.6862661734999999E-2</v>
      </c>
      <c r="AAA26" s="19">
        <v>6.1824336464550003</v>
      </c>
      <c r="AAB26" s="19">
        <v>6.3071416216099996</v>
      </c>
      <c r="AAC26" s="19">
        <v>0.31571505979999998</v>
      </c>
      <c r="AAD26" s="19">
        <v>0.4876559117175</v>
      </c>
      <c r="AAE26" s="19">
        <v>0.46307938561750001</v>
      </c>
      <c r="AAF26" s="19">
        <v>0.63766044228999996</v>
      </c>
      <c r="AAG26" s="19">
        <v>0.50108592630000004</v>
      </c>
      <c r="AAH26" s="19">
        <v>0.68118682991000001</v>
      </c>
      <c r="AAI26" s="19">
        <v>0.36416222888749999</v>
      </c>
      <c r="AAJ26" s="19">
        <v>0.54940445493000001</v>
      </c>
      <c r="AAK26" s="19">
        <v>-0.8790742788</v>
      </c>
      <c r="AAL26" s="19">
        <v>-0.80909730682500003</v>
      </c>
      <c r="AAM26" s="19">
        <v>0.46307938561750001</v>
      </c>
      <c r="AAN26" s="19">
        <v>0.63766044228999996</v>
      </c>
      <c r="AAO26" s="19">
        <v>0.14833531746</v>
      </c>
      <c r="AAP26" s="19">
        <v>7.2814814859999993E-2</v>
      </c>
      <c r="AAQ26" s="19">
        <v>0.11718127494</v>
      </c>
      <c r="AAR26" s="19">
        <v>0.12187450197999999</v>
      </c>
      <c r="AAS26" s="19">
        <v>0.79643942132000001</v>
      </c>
      <c r="AAT26" s="19">
        <v>0.46503157894000002</v>
      </c>
      <c r="AAU26" s="19">
        <v>0.10724524524</v>
      </c>
      <c r="AAV26" s="19">
        <v>0.70219341962000004</v>
      </c>
      <c r="AAW26" s="19">
        <v>0.39796887964</v>
      </c>
      <c r="AAX26" s="19">
        <v>0.12277</v>
      </c>
      <c r="AAY26" s="19">
        <v>5.7751503039999999E-2</v>
      </c>
      <c r="AAZ26" s="19">
        <v>0.10760912698</v>
      </c>
      <c r="ABA26" s="19">
        <v>41.051000000000002</v>
      </c>
      <c r="ABB26" s="19">
        <v>37.177799999999998</v>
      </c>
      <c r="ABC26" s="19">
        <v>32.388599999999997</v>
      </c>
      <c r="ABD26" s="19">
        <v>29.608000000000001</v>
      </c>
      <c r="ABE26" s="19">
        <v>28.665800000000001</v>
      </c>
      <c r="ABF26" s="19">
        <v>40.7224</v>
      </c>
      <c r="ABG26" s="19">
        <v>40.739199999999997</v>
      </c>
      <c r="ABH26" s="19">
        <v>-0.27842199400000001</v>
      </c>
      <c r="ABI26" s="19">
        <v>-0.274324858</v>
      </c>
      <c r="ABJ26" s="19">
        <v>44.576799999999999</v>
      </c>
      <c r="ABK26" s="19">
        <v>48.934399999999997</v>
      </c>
      <c r="ABL26" s="19">
        <v>1557.19928</v>
      </c>
      <c r="ABM26" s="19">
        <v>1656.1129599999999</v>
      </c>
      <c r="ABN26" s="19">
        <v>178</v>
      </c>
      <c r="ABO26" s="19">
        <f t="shared" si="75"/>
        <v>133.42320000000001</v>
      </c>
      <c r="ABP26" s="19">
        <f t="shared" si="76"/>
        <v>129.06560000000002</v>
      </c>
      <c r="ABQ26" s="18">
        <v>142.5</v>
      </c>
      <c r="ABR26" s="19">
        <v>0.73528470914400001</v>
      </c>
      <c r="ABS26" s="19">
        <v>0.73417928976199998</v>
      </c>
      <c r="ABT26" s="19">
        <v>0.57567894412200005</v>
      </c>
      <c r="ABU26" s="19">
        <v>0.58420932962200001</v>
      </c>
      <c r="ABV26" s="19">
        <v>0.84789464373000001</v>
      </c>
      <c r="ABW26" s="19">
        <v>0.831922072618</v>
      </c>
      <c r="ABX26" s="19">
        <v>0.74614909638399995</v>
      </c>
      <c r="ABY26" s="19">
        <v>0.72843944560999996</v>
      </c>
      <c r="ABZ26" s="19">
        <v>0.27691752872999997</v>
      </c>
      <c r="ACA26" s="19">
        <v>0.262668353626</v>
      </c>
      <c r="ACB26" s="19">
        <v>0.73409170430199999</v>
      </c>
      <c r="ACC26" s="19">
        <v>0.74294807062599999</v>
      </c>
      <c r="ACD26" s="19">
        <v>0.70213935417200002</v>
      </c>
      <c r="ACE26" s="19">
        <v>0.68542975389399996</v>
      </c>
      <c r="ACF26" s="19">
        <v>-1.8115548400000001E-3</v>
      </c>
      <c r="ACG26" s="19">
        <v>1.9872628316E-2</v>
      </c>
      <c r="ACH26" s="19">
        <v>5.5681479020260003</v>
      </c>
      <c r="ACI26" s="19">
        <v>5.5429972368360003</v>
      </c>
      <c r="ACJ26" s="19">
        <v>0.32668884722199998</v>
      </c>
      <c r="ACK26" s="19">
        <v>0.31565258133599999</v>
      </c>
      <c r="ACL26" s="19">
        <v>0.47253807128999997</v>
      </c>
      <c r="ACM26" s="19">
        <v>0.45739884936199998</v>
      </c>
      <c r="ACN26" s="19">
        <v>0.51158658187200001</v>
      </c>
      <c r="ACO26" s="19">
        <v>0.49056120105000001</v>
      </c>
      <c r="ACP26" s="19">
        <v>0.37652719314200001</v>
      </c>
      <c r="ACQ26" s="19">
        <v>0.35754298876399998</v>
      </c>
      <c r="ACR26" s="19">
        <v>-0.85444868632000004</v>
      </c>
      <c r="ACS26" s="19">
        <v>-0.8427527964</v>
      </c>
      <c r="ACT26" s="19">
        <v>0.47253807128999997</v>
      </c>
      <c r="ACU26" s="19">
        <v>0.45739884936199998</v>
      </c>
      <c r="ACV26" s="17">
        <v>5.01</v>
      </c>
      <c r="ACW26" s="18">
        <v>1.01</v>
      </c>
      <c r="ACX26" s="17">
        <v>77.5</v>
      </c>
      <c r="ACY26" s="17">
        <v>27.5</v>
      </c>
      <c r="ACZ26" s="17">
        <v>5.9</v>
      </c>
      <c r="ADA26" s="17">
        <v>13.7</v>
      </c>
    </row>
    <row r="27" spans="1:781" x14ac:dyDescent="0.25">
      <c r="A27" s="19">
        <v>26</v>
      </c>
      <c r="B27" s="19">
        <v>7</v>
      </c>
      <c r="C27" s="19" t="s">
        <v>11</v>
      </c>
      <c r="D27" s="19">
        <v>100</v>
      </c>
      <c r="E27" s="19">
        <v>2</v>
      </c>
      <c r="F27" s="19">
        <v>2</v>
      </c>
      <c r="G27" s="23">
        <v>-9999</v>
      </c>
      <c r="H27" s="23">
        <v>-9999</v>
      </c>
      <c r="I27" s="23">
        <v>-9999</v>
      </c>
      <c r="J27" s="23">
        <v>-9999</v>
      </c>
      <c r="K27" s="23">
        <v>-9999</v>
      </c>
      <c r="L27" s="19">
        <v>158</v>
      </c>
      <c r="M27" s="19">
        <f t="shared" si="16"/>
        <v>141.07142857142856</v>
      </c>
      <c r="N27" s="19">
        <v>53.839999999999996</v>
      </c>
      <c r="O27" s="19">
        <v>18.72</v>
      </c>
      <c r="P27" s="19">
        <v>27.439999999999998</v>
      </c>
      <c r="Q27" s="19">
        <v>51.839999999999996</v>
      </c>
      <c r="R27" s="19">
        <v>16.720000000000013</v>
      </c>
      <c r="S27" s="19">
        <v>31.439999999999994</v>
      </c>
      <c r="T27" s="19">
        <f t="shared" si="17"/>
        <v>1.1457725947521864</v>
      </c>
      <c r="U27" s="19">
        <v>47.839999999999996</v>
      </c>
      <c r="V27" s="19">
        <v>16.72</v>
      </c>
      <c r="W27" s="19">
        <v>35.44</v>
      </c>
      <c r="X27" s="19">
        <v>57.839999999999989</v>
      </c>
      <c r="Y27" s="19">
        <v>10.720000000000013</v>
      </c>
      <c r="Z27" s="19">
        <v>31.439999999999994</v>
      </c>
      <c r="AA27" s="19" t="s">
        <v>65</v>
      </c>
      <c r="AB27" s="19">
        <v>8.8000000000000007</v>
      </c>
      <c r="AC27" s="19">
        <v>7.2</v>
      </c>
      <c r="AD27" s="19">
        <v>0.9</v>
      </c>
      <c r="AE27" s="19" t="s">
        <v>40</v>
      </c>
      <c r="AF27" s="19">
        <v>2</v>
      </c>
      <c r="AG27" s="19">
        <v>1.6</v>
      </c>
      <c r="AH27" s="19">
        <v>5.4</v>
      </c>
      <c r="AI27" s="19">
        <v>10</v>
      </c>
      <c r="AJ27" s="19">
        <v>456</v>
      </c>
      <c r="AK27" s="19">
        <v>37</v>
      </c>
      <c r="AL27" s="19">
        <v>0.82</v>
      </c>
      <c r="AM27" s="19">
        <v>8</v>
      </c>
      <c r="AN27" s="19">
        <v>10.3</v>
      </c>
      <c r="AO27" s="19">
        <v>1.0900000000000001</v>
      </c>
      <c r="AP27" s="19">
        <v>5084</v>
      </c>
      <c r="AQ27" s="19">
        <v>174</v>
      </c>
      <c r="AR27" s="19">
        <v>270</v>
      </c>
      <c r="AS27" s="19">
        <v>29.2</v>
      </c>
      <c r="AT27" s="19">
        <v>0</v>
      </c>
      <c r="AU27" s="19">
        <v>4</v>
      </c>
      <c r="AV27" s="19">
        <v>87</v>
      </c>
      <c r="AW27" s="19">
        <v>5</v>
      </c>
      <c r="AX27" s="19">
        <v>4</v>
      </c>
      <c r="AY27" s="19">
        <v>81</v>
      </c>
      <c r="AZ27" s="19">
        <v>4.7396226415094338</v>
      </c>
      <c r="BA27" s="19">
        <v>0.12566602995878154</v>
      </c>
      <c r="BB27" s="19">
        <v>0.5759682224428998</v>
      </c>
      <c r="BC27" s="19">
        <v>7.5384460749824106E-2</v>
      </c>
      <c r="BD27" s="19">
        <v>0.26096557261868913</v>
      </c>
      <c r="BE27" s="19">
        <v>1.7180925666199161</v>
      </c>
      <c r="BF27" s="19">
        <v>2.736556164797022</v>
      </c>
      <c r="BG27" s="17">
        <f t="shared" si="18"/>
        <v>19.461154685872863</v>
      </c>
      <c r="BH27" s="17">
        <f t="shared" si="19"/>
        <v>21.765027575644464</v>
      </c>
      <c r="BI27" s="17">
        <f t="shared" si="20"/>
        <v>22.066565418643759</v>
      </c>
      <c r="BJ27" s="17">
        <f t="shared" si="21"/>
        <v>23.110427709118515</v>
      </c>
      <c r="BK27" s="17">
        <f t="shared" si="22"/>
        <v>29.982797975598178</v>
      </c>
      <c r="BL27" s="19">
        <f t="shared" si="0"/>
        <v>0.30153784299929642</v>
      </c>
      <c r="BM27" s="19">
        <f t="shared" si="1"/>
        <v>1.0438622904747565</v>
      </c>
      <c r="BN27" s="19">
        <f t="shared" si="2"/>
        <v>6.8723702664796642</v>
      </c>
      <c r="BO27" s="19">
        <f t="shared" si="23"/>
        <v>8.2177703999537179</v>
      </c>
      <c r="BP27" s="19">
        <v>4.6842767295597483</v>
      </c>
      <c r="BQ27" s="19">
        <v>0.7489695385543379</v>
      </c>
      <c r="BR27" s="19">
        <v>0.70009930486593841</v>
      </c>
      <c r="BS27" s="19">
        <v>0.36184541159915568</v>
      </c>
      <c r="BT27" s="19">
        <v>0.54702398875840608</v>
      </c>
      <c r="BU27" s="19">
        <v>0.35063113604488083</v>
      </c>
      <c r="BV27" s="19">
        <v>0</v>
      </c>
      <c r="BW27" s="17">
        <f t="shared" si="24"/>
        <v>21.732985072456344</v>
      </c>
      <c r="BX27" s="17">
        <f t="shared" si="25"/>
        <v>24.533382291920098</v>
      </c>
      <c r="BY27" s="17">
        <f t="shared" si="26"/>
        <v>25.98076393831672</v>
      </c>
      <c r="BZ27" s="17">
        <f t="shared" si="27"/>
        <v>29.571384437529868</v>
      </c>
      <c r="CA27" s="19">
        <f t="shared" si="28"/>
        <v>1.4473816463966227</v>
      </c>
      <c r="CB27" s="19">
        <f t="shared" si="29"/>
        <v>2.1880959550336243</v>
      </c>
      <c r="CC27" s="19">
        <f t="shared" si="30"/>
        <v>1.4025245441795233</v>
      </c>
      <c r="CD27" s="19">
        <f t="shared" ref="CD27:CE27" si="100">SUM(CA27:CC27)</f>
        <v>5.0380021456097701</v>
      </c>
      <c r="CE27" s="19">
        <f t="shared" si="100"/>
        <v>8.6286226448229186</v>
      </c>
      <c r="CF27" s="19">
        <v>0.86715402067053171</v>
      </c>
      <c r="CG27" s="19">
        <v>0.52193114523737827</v>
      </c>
      <c r="CH27" s="19">
        <v>0.71439352014891577</v>
      </c>
      <c r="CI27" s="19">
        <v>1.348631239935588</v>
      </c>
      <c r="CJ27" s="19">
        <v>0.40694789081885857</v>
      </c>
      <c r="CK27" s="19">
        <v>1.6342334188163123</v>
      </c>
      <c r="CL27" s="19">
        <v>1.7396490879268354</v>
      </c>
      <c r="CM27" s="17">
        <f t="shared" si="32"/>
        <v>5.5563406636316399</v>
      </c>
      <c r="CN27" s="17">
        <f t="shared" si="33"/>
        <v>8.4139147442273021</v>
      </c>
      <c r="CO27" s="17">
        <f t="shared" si="34"/>
        <v>13.808439703969654</v>
      </c>
      <c r="CP27" s="17">
        <f t="shared" si="35"/>
        <v>15.436231267245088</v>
      </c>
      <c r="CQ27" s="17">
        <f t="shared" si="36"/>
        <v>21.973164942510337</v>
      </c>
      <c r="CR27" s="19">
        <f t="shared" si="37"/>
        <v>5.3945249597423519</v>
      </c>
      <c r="CS27" s="19">
        <f t="shared" si="38"/>
        <v>1.6277915632754343</v>
      </c>
      <c r="CT27" s="19">
        <f t="shared" si="39"/>
        <v>6.5369336752652494</v>
      </c>
      <c r="CU27" s="19">
        <f t="shared" si="40"/>
        <v>13.559250198283035</v>
      </c>
      <c r="CV27" s="25">
        <v>-9999</v>
      </c>
      <c r="CW27" s="23">
        <v>-9999</v>
      </c>
      <c r="CX27" s="25">
        <v>-9999</v>
      </c>
      <c r="CY27" s="23">
        <v>-9999</v>
      </c>
      <c r="CZ27" s="25">
        <v>-9999</v>
      </c>
      <c r="DA27" s="23">
        <v>-9999</v>
      </c>
      <c r="DB27" s="23">
        <v>-9999</v>
      </c>
      <c r="DC27" s="23">
        <v>-9999</v>
      </c>
      <c r="DD27" s="23">
        <v>-9999</v>
      </c>
      <c r="DE27" s="23">
        <v>-9999</v>
      </c>
      <c r="DF27" s="23">
        <v>-9999</v>
      </c>
      <c r="DG27" s="23">
        <v>-9999</v>
      </c>
      <c r="DH27" s="23">
        <v>-9999</v>
      </c>
      <c r="DI27" s="23">
        <v>-9999</v>
      </c>
      <c r="DJ27" s="23">
        <v>-9999</v>
      </c>
      <c r="DK27" s="23">
        <v>-9999</v>
      </c>
      <c r="DL27" s="23">
        <v>-9999</v>
      </c>
      <c r="DM27" s="23">
        <v>-9999</v>
      </c>
      <c r="DN27" s="23">
        <v>-9999</v>
      </c>
      <c r="DO27" s="23">
        <v>-9999</v>
      </c>
      <c r="DP27" s="23">
        <v>-9999</v>
      </c>
      <c r="DQ27" s="23">
        <v>-9999</v>
      </c>
      <c r="DR27" s="23">
        <v>-9999</v>
      </c>
      <c r="DS27" s="25">
        <v>-9999</v>
      </c>
      <c r="DT27" s="25">
        <v>-9999</v>
      </c>
      <c r="DU27" s="25">
        <v>-9999</v>
      </c>
      <c r="DV27" s="25">
        <v>-9999</v>
      </c>
      <c r="DW27" s="25">
        <v>-9999</v>
      </c>
      <c r="DX27" s="25">
        <v>-9999</v>
      </c>
      <c r="DY27" s="25">
        <v>-9999</v>
      </c>
      <c r="DZ27" s="25">
        <v>-9999</v>
      </c>
      <c r="EA27" s="25">
        <v>-9999</v>
      </c>
      <c r="EB27" s="23">
        <v>-9999</v>
      </c>
      <c r="EC27" s="23">
        <v>-9999</v>
      </c>
      <c r="ED27" s="23">
        <v>-9999</v>
      </c>
      <c r="EE27" s="23">
        <v>-9999</v>
      </c>
      <c r="EF27" s="23">
        <v>-9999</v>
      </c>
      <c r="EG27" s="23">
        <v>-9999</v>
      </c>
      <c r="EH27" s="23">
        <v>-9999</v>
      </c>
      <c r="EI27" s="23">
        <v>-9999</v>
      </c>
      <c r="EJ27" s="23">
        <v>-9999</v>
      </c>
      <c r="EK27" s="23">
        <v>-9999</v>
      </c>
      <c r="EL27" s="23">
        <v>-9999</v>
      </c>
      <c r="EM27" s="23">
        <v>-9999</v>
      </c>
      <c r="EN27" s="23">
        <v>-9999</v>
      </c>
      <c r="EO27" s="23">
        <v>-9999</v>
      </c>
      <c r="EP27" s="23">
        <v>-9999</v>
      </c>
      <c r="EQ27" s="23">
        <v>-9999</v>
      </c>
      <c r="ER27" s="23">
        <v>-9999</v>
      </c>
      <c r="ES27" s="23">
        <v>-9999</v>
      </c>
      <c r="ET27" s="23">
        <v>-9999</v>
      </c>
      <c r="EU27" s="23">
        <v>-9999</v>
      </c>
      <c r="EV27" s="23">
        <v>-9999</v>
      </c>
      <c r="EW27" s="23">
        <v>-9999</v>
      </c>
      <c r="EX27" s="23">
        <v>-9999</v>
      </c>
      <c r="EY27" s="23">
        <v>-9999</v>
      </c>
      <c r="EZ27" s="23">
        <v>-9999</v>
      </c>
      <c r="FA27" s="23">
        <v>-9999</v>
      </c>
      <c r="FB27" s="23">
        <v>-9999</v>
      </c>
      <c r="FC27" s="23">
        <v>-9999</v>
      </c>
      <c r="FD27" s="23">
        <v>-9999</v>
      </c>
      <c r="FE27" s="23">
        <v>-9999</v>
      </c>
      <c r="FF27" s="23">
        <v>-9999</v>
      </c>
      <c r="FG27" s="23">
        <v>-9999</v>
      </c>
      <c r="FH27" s="21">
        <v>464.7</v>
      </c>
      <c r="FI27" s="21">
        <v>67.5</v>
      </c>
      <c r="FJ27" s="18">
        <f t="shared" si="41"/>
        <v>397.2</v>
      </c>
      <c r="FK27" s="19">
        <v>11</v>
      </c>
      <c r="FL27" s="19">
        <v>780</v>
      </c>
      <c r="FM27" s="18">
        <v>31.5</v>
      </c>
      <c r="FN27" s="18">
        <f t="shared" si="42"/>
        <v>748.5</v>
      </c>
      <c r="FO27" s="19">
        <v>210</v>
      </c>
      <c r="FP27" s="19">
        <v>193.3</v>
      </c>
      <c r="FQ27" s="19">
        <v>31.5</v>
      </c>
      <c r="FR27" s="19">
        <f t="shared" si="43"/>
        <v>161.80000000000001</v>
      </c>
      <c r="FS27" s="19">
        <v>218.8</v>
      </c>
      <c r="FT27" s="19">
        <v>15.6</v>
      </c>
      <c r="FU27" s="19">
        <f t="shared" si="44"/>
        <v>203.20000000000002</v>
      </c>
      <c r="FV27" s="19">
        <v>105.85</v>
      </c>
      <c r="FW27" s="19">
        <v>92.820000000000007</v>
      </c>
      <c r="FX27" s="18">
        <f t="shared" si="45"/>
        <v>910.00000000000011</v>
      </c>
      <c r="FY27" s="18">
        <f t="shared" si="46"/>
        <v>812.5</v>
      </c>
      <c r="FZ27" s="23">
        <f t="shared" si="4"/>
        <v>3894.1176470588234</v>
      </c>
      <c r="GA27" s="18">
        <f t="shared" si="5"/>
        <v>7338.2352941176468</v>
      </c>
      <c r="GB27" s="18">
        <f t="shared" si="6"/>
        <v>1586.2745098039215</v>
      </c>
      <c r="GC27" s="18">
        <f t="shared" si="7"/>
        <v>1992.1568627450984</v>
      </c>
      <c r="GD27" s="18">
        <f t="shared" si="47"/>
        <v>14810.784313725489</v>
      </c>
      <c r="GE27" s="18">
        <f t="shared" si="48"/>
        <v>1037.7450980392157</v>
      </c>
      <c r="GF27" s="19">
        <v>2.39</v>
      </c>
      <c r="GG27" s="19">
        <f t="shared" si="8"/>
        <v>93.06941176470589</v>
      </c>
      <c r="GH27" s="19">
        <v>0.54</v>
      </c>
      <c r="GI27" s="19">
        <f t="shared" si="9"/>
        <v>39.626470588235293</v>
      </c>
      <c r="GJ27" s="19">
        <v>1.18</v>
      </c>
      <c r="GK27" s="19">
        <f t="shared" si="10"/>
        <v>18.718039215686275</v>
      </c>
      <c r="GL27" s="19">
        <v>3.27</v>
      </c>
      <c r="GM27" s="19">
        <f t="shared" si="11"/>
        <v>33.934264705882356</v>
      </c>
      <c r="GN27" s="18">
        <f t="shared" si="49"/>
        <v>185.3481862745098</v>
      </c>
      <c r="GO27" s="18">
        <f t="shared" si="50"/>
        <v>165.48945203081232</v>
      </c>
      <c r="GP27" s="25">
        <v>-9999</v>
      </c>
      <c r="GQ27" s="25">
        <v>-9999</v>
      </c>
      <c r="GR27" s="25">
        <v>-9999</v>
      </c>
      <c r="GS27" s="25">
        <v>-9999</v>
      </c>
      <c r="GT27" s="19">
        <v>19.2</v>
      </c>
      <c r="GU27" s="18">
        <v>5.3</v>
      </c>
      <c r="GV27" s="18">
        <f t="shared" si="51"/>
        <v>4.79</v>
      </c>
      <c r="GW27" s="19">
        <f t="shared" si="52"/>
        <v>3590.3422339896224</v>
      </c>
      <c r="GX27" s="19">
        <v>1.78</v>
      </c>
      <c r="GY27" s="19">
        <f t="shared" si="53"/>
        <v>0.37160751565762007</v>
      </c>
      <c r="GZ27" s="19">
        <f t="shared" si="54"/>
        <v>1334.1981579335131</v>
      </c>
      <c r="HA27" s="19">
        <f t="shared" si="55"/>
        <v>1494.3019368855348</v>
      </c>
      <c r="HB27" s="19">
        <v>2.37</v>
      </c>
      <c r="HC27" s="19">
        <f t="shared" si="12"/>
        <v>0.49478079331941549</v>
      </c>
      <c r="HD27" s="19">
        <f t="shared" si="13"/>
        <v>1776.4323788215879</v>
      </c>
      <c r="HE27" s="19">
        <f t="shared" si="56"/>
        <v>1989.6042642801788</v>
      </c>
      <c r="HF27" s="23">
        <v>-9999</v>
      </c>
      <c r="HG27" s="19">
        <v>4151.1571428571397</v>
      </c>
      <c r="HH27" s="19">
        <f t="shared" ref="HH27:HH57" si="101">HG27*GY27</f>
        <v>1542.6011929615258</v>
      </c>
      <c r="HI27" s="19">
        <v>2.9</v>
      </c>
      <c r="HJ27" s="19">
        <v>3.91</v>
      </c>
      <c r="HK27" s="17">
        <f t="shared" si="15"/>
        <v>77.793526733354994</v>
      </c>
      <c r="HL27" s="23">
        <v>-9999</v>
      </c>
      <c r="HM27" s="23">
        <v>-9999</v>
      </c>
      <c r="HN27" s="19">
        <v>27.897366771159806</v>
      </c>
      <c r="HO27" s="19">
        <v>15.350721003134803</v>
      </c>
      <c r="HP27" s="19">
        <v>0.234317187163636</v>
      </c>
      <c r="HQ27" s="19">
        <v>0.201093034838983</v>
      </c>
      <c r="HR27" s="19">
        <v>0.18216154117073199</v>
      </c>
      <c r="HS27" s="19">
        <v>0.13893954137272699</v>
      </c>
      <c r="HT27" s="19">
        <v>4.1312560981818201E-2</v>
      </c>
      <c r="HU27" s="19">
        <v>0.28890365895935</v>
      </c>
      <c r="HV27" s="19">
        <v>0.32669486278181797</v>
      </c>
      <c r="HW27" s="19">
        <v>8.9332990957627201E-2</v>
      </c>
      <c r="HX27" s="19">
        <v>0.61439443059090904</v>
      </c>
      <c r="HY27" s="19">
        <v>0.93518155996747898</v>
      </c>
      <c r="HZ27" s="19">
        <v>0.67050305644715502</v>
      </c>
      <c r="IA27" s="19">
        <v>0.29565266674576302</v>
      </c>
      <c r="IB27" s="19">
        <v>0.17126046880000001</v>
      </c>
      <c r="IC27" s="19">
        <v>9.5664990263636299E-2</v>
      </c>
      <c r="ID27" s="19">
        <v>0.67385412148780499</v>
      </c>
      <c r="IE27" s="19">
        <v>0.30094436689189202</v>
      </c>
      <c r="IF27" s="19">
        <v>0.26212105479111097</v>
      </c>
      <c r="IG27" s="19">
        <v>0.27920410516517902</v>
      </c>
      <c r="IH27" s="19">
        <v>0.23682291562612601</v>
      </c>
      <c r="II27" s="19">
        <v>4.1340653675675701E-2</v>
      </c>
      <c r="IJ27" s="19">
        <v>0.336596049370536</v>
      </c>
      <c r="IK27" s="19">
        <v>0.37317484720720701</v>
      </c>
      <c r="IL27" s="19">
        <v>8.6480518062222206E-2</v>
      </c>
      <c r="IM27" s="19">
        <v>0.86606773483333399</v>
      </c>
      <c r="IN27" s="19">
        <v>0.213438973089286</v>
      </c>
      <c r="IO27" s="19">
        <v>0.20757254075446399</v>
      </c>
      <c r="IP27" s="19">
        <v>0.14418006987555601</v>
      </c>
      <c r="IQ27" s="19">
        <v>0.117422285238739</v>
      </c>
      <c r="IR27" s="19">
        <v>0.100592513662162</v>
      </c>
      <c r="IS27" s="19">
        <v>0.40769850964285798</v>
      </c>
      <c r="IT27" s="19">
        <v>39.176106934210502</v>
      </c>
      <c r="IU27" s="19">
        <v>61.3502679342105</v>
      </c>
      <c r="IV27" s="19">
        <v>77</v>
      </c>
      <c r="IW27" s="19">
        <f t="shared" si="57"/>
        <v>15.6497320657895</v>
      </c>
      <c r="IX27" s="19">
        <v>0.224183673538462</v>
      </c>
      <c r="IY27" s="19">
        <v>0.29753532180769199</v>
      </c>
      <c r="IZ27" s="19">
        <v>0.189529042346154</v>
      </c>
      <c r="JA27" s="19">
        <v>0.279113029884615</v>
      </c>
      <c r="JB27" s="19">
        <v>0.69576923080769204</v>
      </c>
      <c r="JC27" s="19">
        <v>0.45007849284615398</v>
      </c>
      <c r="JD27" s="19">
        <v>0.25246860284615402</v>
      </c>
      <c r="JE27" s="19">
        <v>0.64554160123076898</v>
      </c>
      <c r="JF27" s="19">
        <v>0.42861852426923103</v>
      </c>
      <c r="JG27" s="19">
        <v>0.21362244896153801</v>
      </c>
      <c r="JH27" s="19">
        <v>0.29177001576923101</v>
      </c>
      <c r="JI27" s="19">
        <v>0.20720957630769199</v>
      </c>
      <c r="JJ27" s="19">
        <v>0.43681441303846102</v>
      </c>
      <c r="JK27" s="19">
        <v>0.425986258376923</v>
      </c>
      <c r="JL27" s="19">
        <v>0.25840660646538499</v>
      </c>
      <c r="JM27" s="19">
        <v>0.23424566051538501</v>
      </c>
      <c r="JN27" s="19">
        <v>0.37691246021923103</v>
      </c>
      <c r="JO27" s="19">
        <v>0.399740767303846</v>
      </c>
      <c r="JP27" s="19">
        <v>0.19009003122307699</v>
      </c>
      <c r="JQ27" s="19">
        <v>0.204171438230769</v>
      </c>
      <c r="JR27" s="19">
        <v>0.201508236280769</v>
      </c>
      <c r="JS27" s="19">
        <v>0.21339385623076901</v>
      </c>
      <c r="JT27" s="19">
        <v>0.51329158584615397</v>
      </c>
      <c r="JU27" s="19">
        <v>0.57048795498461602</v>
      </c>
      <c r="JV27" s="19">
        <v>0.50191411680769205</v>
      </c>
      <c r="JW27" s="19">
        <v>0.51112149741538504</v>
      </c>
      <c r="JX27" s="19">
        <v>9.8495557826923097E-2</v>
      </c>
      <c r="JY27" s="19">
        <v>0.1908089694</v>
      </c>
      <c r="JZ27" s="19">
        <v>1.5628059147384601</v>
      </c>
      <c r="KA27" s="19">
        <v>1.50154984673077</v>
      </c>
      <c r="KB27" s="19">
        <v>0.53665782823846198</v>
      </c>
      <c r="KC27" s="19">
        <v>0.53497088581538499</v>
      </c>
      <c r="KD27" s="19">
        <v>0.61406261293461495</v>
      </c>
      <c r="KE27" s="19">
        <v>0.614830513319231</v>
      </c>
      <c r="KF27" s="19">
        <v>0.55188823082307703</v>
      </c>
      <c r="KG27" s="19">
        <v>0.58545174208846196</v>
      </c>
      <c r="KH27" s="19">
        <v>0.46186021905769198</v>
      </c>
      <c r="KI27" s="19">
        <v>0.49926608018846103</v>
      </c>
      <c r="KJ27" s="19">
        <v>-0.31828635700000002</v>
      </c>
      <c r="KK27" s="19">
        <v>-0.33689952796153899</v>
      </c>
      <c r="KL27" s="19">
        <v>0.61406261293461495</v>
      </c>
      <c r="KM27" s="19">
        <v>0.614830513319231</v>
      </c>
      <c r="KN27" s="19">
        <v>0.21164647863157901</v>
      </c>
      <c r="KO27" s="19">
        <v>0.22612513431579001</v>
      </c>
      <c r="KP27" s="19">
        <v>0.179190532789474</v>
      </c>
      <c r="KQ27" s="19">
        <v>0.226552820184211</v>
      </c>
      <c r="KR27" s="19">
        <v>0.59051906778947405</v>
      </c>
      <c r="KS27" s="19">
        <v>0.43608310242105303</v>
      </c>
      <c r="KT27" s="19">
        <v>0.230984624578947</v>
      </c>
      <c r="KU27" s="19">
        <v>0.60757695131578904</v>
      </c>
      <c r="KV27" s="19">
        <v>0.4560902255</v>
      </c>
      <c r="KW27" s="19">
        <v>0.20422639236842099</v>
      </c>
      <c r="KX27" s="19">
        <v>0.22555699068421101</v>
      </c>
      <c r="KY27" s="19">
        <v>0.18962879760526299</v>
      </c>
      <c r="KZ27" s="19">
        <v>39.799999999999997</v>
      </c>
      <c r="LA27" s="19">
        <v>36.765526315789501</v>
      </c>
      <c r="LB27" s="19">
        <v>12.9655263157895</v>
      </c>
      <c r="LC27" s="19">
        <v>38.831052631578899</v>
      </c>
      <c r="LD27" s="19">
        <v>37.5960526315789</v>
      </c>
      <c r="LE27" s="19">
        <v>39.721052631578999</v>
      </c>
      <c r="LF27" s="19">
        <v>39.895789473684196</v>
      </c>
      <c r="LG27" s="19">
        <v>-2.13494896842105E-2</v>
      </c>
      <c r="LH27" s="19">
        <v>-5.3026181894736797E-2</v>
      </c>
      <c r="LI27" s="19">
        <v>52.690789473684198</v>
      </c>
      <c r="LJ27" s="19">
        <v>1741.3818421052599</v>
      </c>
      <c r="LK27" s="19">
        <v>83</v>
      </c>
      <c r="LL27" s="19">
        <f t="shared" si="58"/>
        <v>30.309210526315802</v>
      </c>
      <c r="LM27" s="23">
        <v>-9999</v>
      </c>
      <c r="LN27" s="19">
        <v>0.44841089465789502</v>
      </c>
      <c r="LO27" s="19">
        <v>0.44339004449736802</v>
      </c>
      <c r="LP27" s="19">
        <v>0.327531220863158</v>
      </c>
      <c r="LQ27" s="19">
        <v>0.315474401160526</v>
      </c>
      <c r="LR27" s="19">
        <v>0.45821170230000002</v>
      </c>
      <c r="LS27" s="19">
        <v>0.44428259339210502</v>
      </c>
      <c r="LT27" s="19">
        <v>0.33853245230526302</v>
      </c>
      <c r="LU27" s="19">
        <v>0.31658727340526299</v>
      </c>
      <c r="LV27" s="19">
        <v>0.14199670862105301</v>
      </c>
      <c r="LW27" s="19">
        <v>0.149058749244737</v>
      </c>
      <c r="LX27" s="19">
        <v>0.52370103839210502</v>
      </c>
      <c r="LY27" s="19">
        <v>0.53228690891842101</v>
      </c>
      <c r="LZ27" s="19">
        <v>0.49625027165526298</v>
      </c>
      <c r="MA27" s="19">
        <v>0.47021497562105302</v>
      </c>
      <c r="MB27" s="19">
        <v>9.8412046176315798E-2</v>
      </c>
      <c r="MC27" s="19">
        <v>0.11665120149210501</v>
      </c>
      <c r="MD27" s="19">
        <v>1.63611136271316</v>
      </c>
      <c r="ME27" s="19">
        <v>1.61265240781053</v>
      </c>
      <c r="MF27" s="19">
        <v>0.310510998681579</v>
      </c>
      <c r="MG27" s="19">
        <v>0.33115900053157898</v>
      </c>
      <c r="MH27" s="19">
        <v>0.39591924881315799</v>
      </c>
      <c r="MI27" s="19">
        <v>0.41313843267105299</v>
      </c>
      <c r="MJ27" s="19">
        <v>0.40122262624473698</v>
      </c>
      <c r="MK27" s="19">
        <v>0.41286847233947399</v>
      </c>
      <c r="ML27" s="19">
        <v>0.31652373762894698</v>
      </c>
      <c r="MM27" s="19">
        <v>0.33088226960263201</v>
      </c>
      <c r="MN27" s="19">
        <v>-0.50480918715789502</v>
      </c>
      <c r="MO27" s="19">
        <v>-0.47919765199999997</v>
      </c>
      <c r="MP27" s="19">
        <v>0.39591924881315799</v>
      </c>
      <c r="MQ27" s="19">
        <v>0.41313843267105299</v>
      </c>
      <c r="MR27" s="23">
        <v>-9999</v>
      </c>
      <c r="MS27" s="19">
        <v>0.16033039099999999</v>
      </c>
      <c r="MT27" s="19">
        <v>0.141077167</v>
      </c>
      <c r="MU27" s="19">
        <v>0.12880608700000001</v>
      </c>
      <c r="MV27" s="19">
        <v>0.16483217</v>
      </c>
      <c r="MW27" s="19">
        <v>0.51939034500000003</v>
      </c>
      <c r="MX27" s="19">
        <v>0.330728205</v>
      </c>
      <c r="MY27" s="19">
        <v>0.16229290900000001</v>
      </c>
      <c r="MZ27" s="19">
        <v>0.53345762299999999</v>
      </c>
      <c r="NA27" s="19">
        <v>0.369509804</v>
      </c>
      <c r="NB27" s="19">
        <v>0.15661375699999999</v>
      </c>
      <c r="NC27" s="19">
        <v>0.137031762</v>
      </c>
      <c r="ND27" s="19">
        <v>0.14151381800000001</v>
      </c>
      <c r="NE27" s="19">
        <v>34.878666670000001</v>
      </c>
      <c r="NF27" s="19">
        <v>34.368000000000002</v>
      </c>
      <c r="NG27" s="19">
        <v>14.958444439999999</v>
      </c>
      <c r="NH27" s="19">
        <v>33.18755556</v>
      </c>
      <c r="NI27" s="19">
        <v>31.308444439999999</v>
      </c>
      <c r="NJ27" s="19">
        <v>36.371777780000002</v>
      </c>
      <c r="NK27" s="19">
        <v>36.458666669999999</v>
      </c>
      <c r="NL27" s="19">
        <v>-8.0512758000000004E-2</v>
      </c>
      <c r="NM27" s="19">
        <v>-0.11840598400000001</v>
      </c>
      <c r="NN27" s="19">
        <v>56.777777780000001</v>
      </c>
      <c r="NO27" s="19">
        <v>1834.152133</v>
      </c>
      <c r="NP27" s="19">
        <v>99.9</v>
      </c>
      <c r="NQ27" s="19">
        <f t="shared" si="59"/>
        <v>43.122222220000005</v>
      </c>
      <c r="NR27" s="23">
        <v>-9999</v>
      </c>
      <c r="NS27" s="19">
        <v>0.53238301399999999</v>
      </c>
      <c r="NT27" s="19">
        <v>0.51505219099999999</v>
      </c>
      <c r="NU27" s="19">
        <v>0.38938161599999999</v>
      </c>
      <c r="NV27" s="19">
        <v>0.33336327599999999</v>
      </c>
      <c r="NW27" s="19">
        <v>0.59076700900000001</v>
      </c>
      <c r="NX27" s="19">
        <v>0.57045998200000003</v>
      </c>
      <c r="NY27" s="19">
        <v>0.45916013700000002</v>
      </c>
      <c r="NZ27" s="19">
        <v>0.40113029100000003</v>
      </c>
      <c r="OA27" s="19">
        <v>0.18088358900000001</v>
      </c>
      <c r="OB27" s="19">
        <v>0.22017531300000001</v>
      </c>
      <c r="OC27" s="19">
        <v>0.57984570199999996</v>
      </c>
      <c r="OD27" s="19">
        <v>0.59998885999999996</v>
      </c>
      <c r="OE27" s="19">
        <v>0.54516285600000003</v>
      </c>
      <c r="OF27" s="19">
        <v>0.525405699</v>
      </c>
      <c r="OG27" s="19">
        <v>6.8500301999999999E-2</v>
      </c>
      <c r="OH27" s="19">
        <v>0.122735808</v>
      </c>
      <c r="OI27" s="19">
        <v>2.294130644</v>
      </c>
      <c r="OJ27" s="19">
        <v>2.1615845999999999</v>
      </c>
      <c r="OK27" s="19">
        <v>0.306166253</v>
      </c>
      <c r="OL27" s="19">
        <v>0.38580978300000002</v>
      </c>
      <c r="OM27" s="19">
        <v>0.41201627299999999</v>
      </c>
      <c r="ON27" s="19">
        <v>0.49385066799999999</v>
      </c>
      <c r="OO27" s="19">
        <v>0.44025892999999999</v>
      </c>
      <c r="OP27" s="19">
        <v>0.52620274899999997</v>
      </c>
      <c r="OQ27" s="19">
        <v>0.33943500999999998</v>
      </c>
      <c r="OR27" s="19">
        <v>0.42504963899999998</v>
      </c>
      <c r="OS27" s="19">
        <v>-0.62885152200000005</v>
      </c>
      <c r="OT27" s="19">
        <v>-0.57018009999999997</v>
      </c>
      <c r="OU27" s="19">
        <v>0.41201627299999999</v>
      </c>
      <c r="OV27" s="19">
        <v>0.49385066799999999</v>
      </c>
      <c r="OW27" s="19">
        <v>0.13093879976470599</v>
      </c>
      <c r="OX27" s="19">
        <v>8.8384441019607796E-2</v>
      </c>
      <c r="OY27" s="19">
        <v>0.10196276288235299</v>
      </c>
      <c r="OZ27" s="19">
        <v>0.11325545266666701</v>
      </c>
      <c r="PA27" s="19">
        <v>0.45755161535294098</v>
      </c>
      <c r="PB27" s="19">
        <v>0.28557408423529401</v>
      </c>
      <c r="PC27" s="19">
        <v>0.12365711815686301</v>
      </c>
      <c r="PD27" s="19">
        <v>0.55747500576470599</v>
      </c>
      <c r="PE27" s="19">
        <v>0.37039215686274501</v>
      </c>
      <c r="PF27" s="19">
        <v>9.0373786960784297E-2</v>
      </c>
      <c r="PG27" s="19">
        <v>5.8552036156862698E-2</v>
      </c>
      <c r="PH27" s="19">
        <v>8.0924397980392193E-2</v>
      </c>
      <c r="PI27" s="19">
        <v>34.311176470588201</v>
      </c>
      <c r="PJ27" s="19">
        <v>30.962352941176501</v>
      </c>
      <c r="PK27" s="19">
        <v>21.545882352941199</v>
      </c>
      <c r="PL27" s="19">
        <v>31.592549019607802</v>
      </c>
      <c r="PM27" s="19">
        <v>29.706470588235302</v>
      </c>
      <c r="PN27" s="19">
        <v>33.843137254901897</v>
      </c>
      <c r="PO27" s="19">
        <v>34.037450980392101</v>
      </c>
      <c r="PP27" s="19">
        <v>-5.5785809176470601E-2</v>
      </c>
      <c r="PQ27" s="19">
        <v>-9.9084006470588196E-2</v>
      </c>
      <c r="PR27" s="19">
        <v>60.081568627450999</v>
      </c>
      <c r="PS27" s="19">
        <v>57.063921568627499</v>
      </c>
      <c r="PT27" s="19">
        <v>1909.16790196078</v>
      </c>
      <c r="PU27" s="19">
        <v>1840.6539019607801</v>
      </c>
      <c r="PV27" s="19">
        <v>120.7</v>
      </c>
      <c r="PW27" s="19">
        <f t="shared" si="60"/>
        <v>60.618431372549004</v>
      </c>
      <c r="PX27" s="19">
        <f t="shared" si="61"/>
        <v>63.636078431372503</v>
      </c>
      <c r="PY27" s="19">
        <f t="shared" si="62"/>
        <v>62.127254901960754</v>
      </c>
      <c r="PZ27" s="23">
        <v>-9999</v>
      </c>
      <c r="QA27" s="19">
        <v>0.636330180198039</v>
      </c>
      <c r="QB27" s="19">
        <v>0.59895799907254899</v>
      </c>
      <c r="QC27" s="19">
        <v>0.49911862276274499</v>
      </c>
      <c r="QD27" s="19">
        <v>0.42916688114509799</v>
      </c>
      <c r="QE27" s="19">
        <v>0.81575430830588203</v>
      </c>
      <c r="QF27" s="19">
        <v>0.67228483897058799</v>
      </c>
      <c r="QG27" s="19">
        <f t="shared" si="63"/>
        <v>0.74401957363823501</v>
      </c>
      <c r="QH27" s="19">
        <v>0.73965154116078402</v>
      </c>
      <c r="QI27" s="19">
        <v>0.524856783411765</v>
      </c>
      <c r="QJ27" s="19">
        <v>0.20134356272941201</v>
      </c>
      <c r="QK27" s="19">
        <v>0.229443589468628</v>
      </c>
      <c r="QL27" s="19">
        <v>0.75746492124117604</v>
      </c>
      <c r="QM27" s="19">
        <v>0.63179575233921603</v>
      </c>
      <c r="QN27" s="19">
        <v>0.73443743763333302</v>
      </c>
      <c r="QO27" s="19">
        <v>0.55073258111568602</v>
      </c>
      <c r="QP27" s="19">
        <v>0.32261274614705898</v>
      </c>
      <c r="QQ27" s="19">
        <v>5.2490221698039199E-2</v>
      </c>
      <c r="QR27" s="19">
        <v>3.51532320200196</v>
      </c>
      <c r="QS27" s="19">
        <v>3.0508796663313702</v>
      </c>
      <c r="QT27" s="19">
        <v>0.251808864382353</v>
      </c>
      <c r="QU27" s="19">
        <v>0.34000101843921599</v>
      </c>
      <c r="QV27" s="19">
        <v>0.37685980037843098</v>
      </c>
      <c r="QW27" s="19">
        <v>0.45992945030392102</v>
      </c>
      <c r="QX27" s="19">
        <v>0.43053956538627403</v>
      </c>
      <c r="QY27" s="19">
        <v>0.493260037705882</v>
      </c>
      <c r="QZ27" s="19">
        <v>0.31625402720000001</v>
      </c>
      <c r="RA27" s="19">
        <v>0.38116507477254902</v>
      </c>
      <c r="RB27" s="19">
        <v>-0.84013692325490197</v>
      </c>
      <c r="RC27" s="19">
        <v>-0.68663945874509802</v>
      </c>
      <c r="RD27" s="19">
        <v>0.37685980037843098</v>
      </c>
      <c r="RE27" s="19">
        <v>0.45992945030392102</v>
      </c>
      <c r="RF27" s="19">
        <v>0.109299988302326</v>
      </c>
      <c r="RG27" s="19">
        <v>6.2663847744185999E-2</v>
      </c>
      <c r="RH27" s="19">
        <v>8.7596899162790703E-2</v>
      </c>
      <c r="RI27" s="19">
        <v>8.5682993953488398E-2</v>
      </c>
      <c r="RJ27" s="19">
        <v>0.54987211665116298</v>
      </c>
      <c r="RK27" s="19">
        <v>0.31431730634883698</v>
      </c>
      <c r="RL27" s="19">
        <v>9.00203430930233E-2</v>
      </c>
      <c r="RM27" s="19">
        <v>0.56670960744186005</v>
      </c>
      <c r="RN27" s="19">
        <v>0.34434298762790699</v>
      </c>
      <c r="RO27" s="19">
        <v>0.102308970069767</v>
      </c>
      <c r="RP27" s="19">
        <v>5.3914216069767401E-2</v>
      </c>
      <c r="RQ27" s="19">
        <v>8.9419421093023296E-2</v>
      </c>
      <c r="RR27" s="19">
        <v>41.469534883720897</v>
      </c>
      <c r="RS27" s="19">
        <v>37.063488372092998</v>
      </c>
      <c r="RT27" s="19">
        <v>21.289302325581399</v>
      </c>
      <c r="RU27" s="19">
        <v>27.763255813953499</v>
      </c>
      <c r="RV27" s="19">
        <v>27.7462790697674</v>
      </c>
      <c r="RW27" s="19">
        <v>39.087209302325597</v>
      </c>
      <c r="RX27" s="19">
        <v>39.149767441860497</v>
      </c>
      <c r="RY27" s="19">
        <v>-0.28228700000000001</v>
      </c>
      <c r="RZ27" s="19">
        <v>-0.259017690697674</v>
      </c>
      <c r="SA27" s="19">
        <v>57.146511627907003</v>
      </c>
      <c r="SB27" s="19">
        <v>54.739767441860501</v>
      </c>
      <c r="SC27" s="19">
        <v>1842.51797674419</v>
      </c>
      <c r="SD27" s="19">
        <v>1787.8878837209299</v>
      </c>
      <c r="SE27" s="19">
        <v>142</v>
      </c>
      <c r="SF27" s="19">
        <f t="shared" si="64"/>
        <v>84.853488372092997</v>
      </c>
      <c r="SG27" s="19">
        <f t="shared" si="65"/>
        <v>87.260232558139506</v>
      </c>
      <c r="SH27" s="23">
        <v>-9999</v>
      </c>
      <c r="SI27" s="19">
        <v>0.72573684686046502</v>
      </c>
      <c r="SJ27" s="19">
        <v>0.72705662723255804</v>
      </c>
      <c r="SK27" s="19">
        <v>0.58556151665116296</v>
      </c>
      <c r="SL27" s="19">
        <v>0.56830738674418602</v>
      </c>
      <c r="SM27" s="19">
        <v>0.82613192199999996</v>
      </c>
      <c r="SN27" s="19">
        <v>0.79169090253488394</v>
      </c>
      <c r="SO27" s="19">
        <v>0.72921729632558097</v>
      </c>
      <c r="SP27" s="19">
        <v>0.66264618246511597</v>
      </c>
      <c r="SQ27" s="19">
        <v>0.24397953195348801</v>
      </c>
      <c r="SR27" s="19">
        <v>0.27130818562790698</v>
      </c>
      <c r="SS27" s="19">
        <v>0.72719355906976701</v>
      </c>
      <c r="ST27" s="19">
        <v>0.72184777439534897</v>
      </c>
      <c r="SU27" s="19">
        <v>0.69387525648837201</v>
      </c>
      <c r="SV27" s="19">
        <v>0.66475857346511602</v>
      </c>
      <c r="SW27" s="19">
        <v>3.8286905116279098E-3</v>
      </c>
      <c r="SX27" s="19">
        <v>-1.1032455651162801E-2</v>
      </c>
      <c r="SY27" s="19">
        <v>5.3076566872092998</v>
      </c>
      <c r="SZ27" s="19">
        <v>5.4335529573023296</v>
      </c>
      <c r="TA27" s="19">
        <v>0.295373999</v>
      </c>
      <c r="TB27" s="19">
        <v>0.34286460600000002</v>
      </c>
      <c r="TC27" s="19">
        <v>0.43335155337209302</v>
      </c>
      <c r="TD27" s="19">
        <v>0.48047527339534901</v>
      </c>
      <c r="TE27" s="19">
        <v>0.46606425872092999</v>
      </c>
      <c r="TF27" s="19">
        <v>0.50362723830232603</v>
      </c>
      <c r="TG27" s="19">
        <v>0.33605658806976701</v>
      </c>
      <c r="TH27" s="19">
        <v>0.372163309325581</v>
      </c>
      <c r="TI27" s="19">
        <v>-0.84320294962790698</v>
      </c>
      <c r="TJ27" s="19">
        <v>-0.79555411446511604</v>
      </c>
      <c r="TK27" s="19">
        <v>0.43335155337209302</v>
      </c>
      <c r="TL27" s="19">
        <v>0.48047527339534901</v>
      </c>
      <c r="TM27" s="19">
        <v>0.114926064891304</v>
      </c>
      <c r="TN27" s="19">
        <v>4.82120674130435E-2</v>
      </c>
      <c r="TO27" s="19">
        <v>9.4150399282608696E-2</v>
      </c>
      <c r="TP27" s="19">
        <v>8.9195979934782593E-2</v>
      </c>
      <c r="TQ27" s="19">
        <v>0.62998523880434798</v>
      </c>
      <c r="TR27" s="19">
        <v>0.33826679443478302</v>
      </c>
      <c r="TS27" s="19">
        <v>9.26760962826087E-2</v>
      </c>
      <c r="TT27" s="19">
        <v>0.67260613310869599</v>
      </c>
      <c r="TU27" s="19">
        <v>0.38461888306521702</v>
      </c>
      <c r="TV27" s="19">
        <v>0.108556043021739</v>
      </c>
      <c r="TW27" s="19">
        <v>4.3495845608695703E-2</v>
      </c>
      <c r="TX27" s="19">
        <v>9.2421557565217402E-2</v>
      </c>
      <c r="TY27" s="19">
        <v>39.222608695652198</v>
      </c>
      <c r="TZ27" s="19">
        <v>37.615434782608702</v>
      </c>
      <c r="UA27" s="19">
        <v>28.638260869565201</v>
      </c>
      <c r="UB27" s="19">
        <v>31.362391304347799</v>
      </c>
      <c r="UC27" s="19">
        <v>31.3023913043478</v>
      </c>
      <c r="UD27" s="19">
        <v>39.450869565217403</v>
      </c>
      <c r="UE27" s="19">
        <v>39.521304347826103</v>
      </c>
      <c r="UF27" s="19">
        <v>-0.204587017391304</v>
      </c>
      <c r="UG27" s="19">
        <v>-0.189105513043478</v>
      </c>
      <c r="UH27" s="24">
        <v>54.421956521739126</v>
      </c>
      <c r="UI27" s="24">
        <v>50.952173913043474</v>
      </c>
      <c r="UJ27" s="24">
        <v>1780.6834782608694</v>
      </c>
      <c r="UK27" s="24">
        <v>1701.9256521739128</v>
      </c>
      <c r="UL27" s="19">
        <v>158</v>
      </c>
      <c r="UM27" s="19">
        <f t="shared" si="66"/>
        <v>103.57804347826087</v>
      </c>
      <c r="UN27" s="19">
        <f t="shared" si="67"/>
        <v>107.04782608695652</v>
      </c>
      <c r="UO27" s="19">
        <f t="shared" si="68"/>
        <v>105.31293478260869</v>
      </c>
      <c r="UP27" s="23">
        <v>-9999</v>
      </c>
      <c r="UQ27" s="19">
        <v>0.75773571250217397</v>
      </c>
      <c r="UR27" s="19">
        <v>0.74886847534565204</v>
      </c>
      <c r="US27" s="19">
        <v>0.61160243531521696</v>
      </c>
      <c r="UT27" s="19">
        <v>0.57820283993478305</v>
      </c>
      <c r="UU27" s="19">
        <v>0.87832602492173895</v>
      </c>
      <c r="UV27" s="19">
        <v>0.85299692334782595</v>
      </c>
      <c r="UW27" s="19">
        <f t="shared" si="69"/>
        <v>0.86566147413478245</v>
      </c>
      <c r="UX27" s="19">
        <v>0.79642925589347802</v>
      </c>
      <c r="UY27" s="19">
        <v>0.74270397313478298</v>
      </c>
      <c r="UZ27" s="19">
        <v>0.27247545084347802</v>
      </c>
      <c r="VA27" s="19">
        <v>0.300961276476087</v>
      </c>
      <c r="VB27" s="19">
        <v>0.75812573869565203</v>
      </c>
      <c r="VC27" s="19">
        <v>0.734846289395652</v>
      </c>
      <c r="VD27" s="19">
        <v>0.72188779395217395</v>
      </c>
      <c r="VE27" s="19">
        <v>0.68578588034782595</v>
      </c>
      <c r="VF27" s="19">
        <v>1.9147512869565201E-3</v>
      </c>
      <c r="VG27" s="19">
        <v>-2.8036534534782599E-2</v>
      </c>
      <c r="VH27" s="19">
        <v>6.2681593174912997</v>
      </c>
      <c r="VI27" s="19">
        <v>6.0289421523152198</v>
      </c>
      <c r="VJ27" s="19">
        <v>0.31028343146739101</v>
      </c>
      <c r="VK27" s="19">
        <v>0.35308668991521702</v>
      </c>
      <c r="VL27" s="19">
        <v>0.45781579763043501</v>
      </c>
      <c r="VM27" s="19">
        <v>0.50102388101304296</v>
      </c>
      <c r="VN27" s="19">
        <v>0.49652469607391297</v>
      </c>
      <c r="VO27" s="19">
        <v>0.53816086522826101</v>
      </c>
      <c r="VP27" s="19">
        <v>0.35952712060000003</v>
      </c>
      <c r="VQ27" s="19">
        <v>0.40143355134130398</v>
      </c>
      <c r="VR27" s="19">
        <v>-0.88656373026086999</v>
      </c>
      <c r="VS27" s="19">
        <v>-0.85129526860869598</v>
      </c>
      <c r="VT27" s="19">
        <v>0.45781579763043501</v>
      </c>
      <c r="VU27" s="19">
        <v>0.50102388101304296</v>
      </c>
      <c r="VV27" s="19">
        <v>0.87</v>
      </c>
      <c r="VW27" s="19">
        <v>0.87724999999999997</v>
      </c>
      <c r="VX27" s="19">
        <v>1.2509749999999999</v>
      </c>
      <c r="VY27" s="19">
        <v>8.6624999999999994E-2</v>
      </c>
      <c r="VZ27" s="19">
        <f t="shared" si="70"/>
        <v>1.0083333333333333</v>
      </c>
      <c r="WA27" s="19">
        <v>0.144060361214286</v>
      </c>
      <c r="WB27" s="19">
        <v>5.8452502482142801E-2</v>
      </c>
      <c r="WC27" s="19">
        <v>0.11482307355357101</v>
      </c>
      <c r="WD27" s="19">
        <v>0.10728021985714301</v>
      </c>
      <c r="WE27" s="19">
        <v>0.85997670805357096</v>
      </c>
      <c r="WF27" s="19">
        <v>0.475924712375</v>
      </c>
      <c r="WG27" s="19">
        <v>0.112889901696429</v>
      </c>
      <c r="WH27" s="19">
        <v>0.88431097728571395</v>
      </c>
      <c r="WI27" s="19">
        <v>0.49716939408928601</v>
      </c>
      <c r="WJ27" s="19">
        <v>0.129829709053571</v>
      </c>
      <c r="WK27" s="19">
        <v>5.0933928571428602E-2</v>
      </c>
      <c r="WL27" s="19">
        <v>0.1183835875</v>
      </c>
      <c r="WM27" s="19">
        <v>41.57</v>
      </c>
      <c r="WN27" s="19">
        <v>38.206249999999997</v>
      </c>
      <c r="WO27" s="19">
        <v>18.969107142857101</v>
      </c>
      <c r="WP27" s="19">
        <v>28.4423214285714</v>
      </c>
      <c r="WQ27" s="19">
        <v>27.897142857142899</v>
      </c>
      <c r="WR27" s="19">
        <v>41.795000000000002</v>
      </c>
      <c r="WS27" s="19">
        <v>41.924107142857103</v>
      </c>
      <c r="WT27" s="19">
        <v>-0.331914414285714</v>
      </c>
      <c r="WU27" s="19">
        <v>-0.31685817678571399</v>
      </c>
      <c r="WV27" s="19">
        <v>45.048749999999998</v>
      </c>
      <c r="WW27" s="19">
        <v>41.697499999999998</v>
      </c>
      <c r="WX27" s="19">
        <v>1567.9152857142899</v>
      </c>
      <c r="WY27" s="19">
        <v>1491.8256607142901</v>
      </c>
      <c r="WZ27" s="19">
        <v>164.3</v>
      </c>
      <c r="XA27" s="19">
        <f t="shared" si="71"/>
        <v>119.25125000000001</v>
      </c>
      <c r="XB27" s="19">
        <f t="shared" si="72"/>
        <v>122.60250000000002</v>
      </c>
      <c r="XC27" s="23">
        <v>-9999</v>
      </c>
      <c r="XD27" s="19">
        <v>0.77377230731964297</v>
      </c>
      <c r="XE27" s="19">
        <v>0.77783337069464298</v>
      </c>
      <c r="XF27" s="19">
        <v>0.63000098362142898</v>
      </c>
      <c r="XG27" s="19">
        <v>0.63144849165892802</v>
      </c>
      <c r="XH27" s="19">
        <v>0.89077594059107101</v>
      </c>
      <c r="XI27" s="19">
        <v>0.87009821359642803</v>
      </c>
      <c r="XJ27" s="19">
        <v>0.81346600074642905</v>
      </c>
      <c r="XK27" s="19">
        <v>0.77703914602857205</v>
      </c>
      <c r="XL27" s="19">
        <v>0.28060920831428598</v>
      </c>
      <c r="XM27" s="19">
        <v>0.28792895978571398</v>
      </c>
      <c r="XN27" s="19">
        <v>0.76355105763035702</v>
      </c>
      <c r="XO27" s="19">
        <v>0.76119082573035701</v>
      </c>
      <c r="XP27" s="19">
        <v>0.74372898070357196</v>
      </c>
      <c r="XQ27" s="19">
        <v>0.70984466339464303</v>
      </c>
      <c r="XR27" s="19">
        <v>-2.44279028571429E-2</v>
      </c>
      <c r="XS27" s="19">
        <v>-3.7300598151785699E-2</v>
      </c>
      <c r="XT27" s="19">
        <v>6.8509973320732103</v>
      </c>
      <c r="XU27" s="19">
        <v>7.0371211657000003</v>
      </c>
      <c r="XV27" s="19">
        <v>0.315049275128572</v>
      </c>
      <c r="XW27" s="19">
        <v>0.33093991771607201</v>
      </c>
      <c r="XX27" s="19">
        <v>0.46501712130714301</v>
      </c>
      <c r="XY27" s="19">
        <v>0.47984829118392902</v>
      </c>
      <c r="XZ27" s="19">
        <v>0.502157665442857</v>
      </c>
      <c r="YA27" s="19">
        <v>0.51008541114107098</v>
      </c>
      <c r="YB27" s="19">
        <v>0.36260305425714301</v>
      </c>
      <c r="YC27" s="19">
        <v>0.36988536093035701</v>
      </c>
      <c r="YD27" s="19">
        <v>-0.89708375112500005</v>
      </c>
      <c r="YE27" s="19">
        <v>-0.87412596016071398</v>
      </c>
      <c r="YF27" s="19">
        <v>0.46501712130714301</v>
      </c>
      <c r="YG27" s="19">
        <v>0.47984829118392902</v>
      </c>
      <c r="YH27" s="19">
        <v>0.14996021664102599</v>
      </c>
      <c r="YI27" s="19">
        <v>6.4300197641025597E-2</v>
      </c>
      <c r="YJ27" s="19">
        <v>0.114891814923077</v>
      </c>
      <c r="YK27" s="19">
        <v>0.11949576010256401</v>
      </c>
      <c r="YL27" s="19">
        <v>0.86799085105128204</v>
      </c>
      <c r="YM27" s="19">
        <v>0.32714285700000001</v>
      </c>
      <c r="YN27" s="19">
        <v>0.12337724607692301</v>
      </c>
      <c r="YO27" s="19">
        <v>0.88259212825640998</v>
      </c>
      <c r="YP27" s="19">
        <v>0.51290865382051298</v>
      </c>
      <c r="YQ27" s="19">
        <v>0.14595421425641</v>
      </c>
      <c r="YR27" s="19">
        <v>5.8350033358974401E-2</v>
      </c>
      <c r="YS27" s="19">
        <v>0.129766666666667</v>
      </c>
      <c r="YT27" s="19">
        <v>42.198974358974397</v>
      </c>
      <c r="YU27" s="19">
        <v>39.208205128205201</v>
      </c>
      <c r="YV27" s="19">
        <v>20.2353846153846</v>
      </c>
      <c r="YW27" s="19">
        <v>27.627948717948701</v>
      </c>
      <c r="YX27" s="19">
        <v>27.7074358974359</v>
      </c>
      <c r="YY27" s="19">
        <v>42.1807692307693</v>
      </c>
      <c r="YZ27" s="19">
        <v>42.2420512820513</v>
      </c>
      <c r="ZA27" s="19">
        <v>-0.36006200256410298</v>
      </c>
      <c r="ZB27" s="19">
        <v>-0.32781221025641</v>
      </c>
      <c r="ZC27" s="19">
        <v>42.4884615384615</v>
      </c>
      <c r="ZD27" s="19">
        <v>40.476410256410297</v>
      </c>
      <c r="ZE27" s="19">
        <v>1509.76269230769</v>
      </c>
      <c r="ZF27" s="19">
        <v>1464.1036410256399</v>
      </c>
      <c r="ZG27" s="19">
        <v>172</v>
      </c>
      <c r="ZH27" s="19">
        <f t="shared" si="73"/>
        <v>129.51153846153849</v>
      </c>
      <c r="ZI27" s="19">
        <f t="shared" si="74"/>
        <v>131.5235897435897</v>
      </c>
      <c r="ZJ27" s="23">
        <v>-9999</v>
      </c>
      <c r="ZK27" s="19">
        <v>0.754644198420513</v>
      </c>
      <c r="ZL27" s="19">
        <v>0.75735005633846197</v>
      </c>
      <c r="ZM27" s="19">
        <v>0.61191137417948704</v>
      </c>
      <c r="ZN27" s="19">
        <v>0.46939512350769202</v>
      </c>
      <c r="ZO27" s="19">
        <v>0.87536098714871802</v>
      </c>
      <c r="ZP27" s="19">
        <v>0.85965398149743599</v>
      </c>
      <c r="ZQ27" s="19">
        <v>0.794671115484616</v>
      </c>
      <c r="ZR27" s="19">
        <v>0.67282146615897398</v>
      </c>
      <c r="ZS27" s="19">
        <v>0.265223127697436</v>
      </c>
      <c r="ZT27" s="19">
        <v>0.43832915554358998</v>
      </c>
      <c r="ZU27" s="19">
        <v>0.742850404876923</v>
      </c>
      <c r="ZV27" s="19">
        <v>0.76431218686410296</v>
      </c>
      <c r="ZW27" s="19">
        <v>0.71553950425384605</v>
      </c>
      <c r="ZX27" s="19">
        <v>0.70291103516153797</v>
      </c>
      <c r="ZY27" s="19">
        <v>-2.5384347433333301E-2</v>
      </c>
      <c r="ZZ27" s="19">
        <v>2.14007229435897E-2</v>
      </c>
      <c r="AAA27" s="19">
        <v>6.16007718725385</v>
      </c>
      <c r="AAB27" s="19">
        <v>6.2757832757358996</v>
      </c>
      <c r="AAC27" s="19">
        <v>0.303012156679487</v>
      </c>
      <c r="AAD27" s="19">
        <v>0.50821702906410304</v>
      </c>
      <c r="AAE27" s="19">
        <v>0.44895382583076898</v>
      </c>
      <c r="AAF27" s="19">
        <v>0.65012188107948699</v>
      </c>
      <c r="AAG27" s="19">
        <v>0.487200486830769</v>
      </c>
      <c r="AAH27" s="19">
        <v>0.69787983605897397</v>
      </c>
      <c r="AAI27" s="19">
        <v>0.351408868105128</v>
      </c>
      <c r="AAJ27" s="19">
        <v>0.57805056634615304</v>
      </c>
      <c r="AAK27" s="19">
        <v>-0.88548081497435904</v>
      </c>
      <c r="AAL27" s="19">
        <v>-0.80344917746153899</v>
      </c>
      <c r="AAM27" s="19">
        <v>0.44895382583076898</v>
      </c>
      <c r="AAN27" s="19">
        <v>0.65012188107948699</v>
      </c>
      <c r="AAO27" s="19">
        <v>0.155166828714286</v>
      </c>
      <c r="AAP27" s="19">
        <v>7.4159874122448996E-2</v>
      </c>
      <c r="AAQ27" s="19">
        <v>0.124077160714286</v>
      </c>
      <c r="AAR27" s="19">
        <v>0.12738230751020399</v>
      </c>
      <c r="AAS27" s="19">
        <v>0.84444403438775495</v>
      </c>
      <c r="AAT27" s="19">
        <v>0.49241675618367298</v>
      </c>
      <c r="AAU27" s="19">
        <v>0.13258564687755101</v>
      </c>
      <c r="AAV27" s="19">
        <v>0.86129570473469397</v>
      </c>
      <c r="AAW27" s="19">
        <v>0.49804598177551002</v>
      </c>
      <c r="AAX27" s="19">
        <v>0.15499183673469399</v>
      </c>
      <c r="AAY27" s="19">
        <v>7.1185227653061206E-2</v>
      </c>
      <c r="AAZ27" s="19">
        <v>0.13461491736734699</v>
      </c>
      <c r="ABA27" s="19">
        <v>41.098979591836702</v>
      </c>
      <c r="ABB27" s="19">
        <v>36.894285714285701</v>
      </c>
      <c r="ABC27" s="19">
        <v>35.878367346938802</v>
      </c>
      <c r="ABD27" s="19">
        <v>29.607551020408199</v>
      </c>
      <c r="ABE27" s="19">
        <v>29.6167346938775</v>
      </c>
      <c r="ABF27" s="19">
        <v>40.609591836734701</v>
      </c>
      <c r="ABG27" s="19">
        <v>40.640408163265299</v>
      </c>
      <c r="ABH27" s="19">
        <v>-0.27572875918367401</v>
      </c>
      <c r="ABI27" s="19">
        <v>-0.25149426938775499</v>
      </c>
      <c r="ABJ27" s="19">
        <v>42.592040816326502</v>
      </c>
      <c r="ABK27" s="19">
        <v>40.767551020408199</v>
      </c>
      <c r="ABL27" s="19">
        <v>1512.14316326531</v>
      </c>
      <c r="ABM27" s="19">
        <v>1470.7272244897999</v>
      </c>
      <c r="ABN27" s="19">
        <v>178</v>
      </c>
      <c r="ABO27" s="19">
        <f t="shared" si="75"/>
        <v>135.40795918367348</v>
      </c>
      <c r="ABP27" s="19">
        <f t="shared" si="76"/>
        <v>137.23244897959179</v>
      </c>
      <c r="ABQ27" s="23">
        <v>-9999</v>
      </c>
      <c r="ABR27" s="19">
        <v>0.73321178700612299</v>
      </c>
      <c r="ABS27" s="19">
        <v>0.73879638080408205</v>
      </c>
      <c r="ABT27" s="19">
        <v>0.57915098841632695</v>
      </c>
      <c r="ABU27" s="19">
        <v>0.58937194613673405</v>
      </c>
      <c r="ABV27" s="19">
        <v>0.84653743529591796</v>
      </c>
      <c r="ABW27" s="19">
        <v>0.83620646482244898</v>
      </c>
      <c r="ABX27" s="19">
        <v>0.74840439663469405</v>
      </c>
      <c r="ABY27" s="19">
        <v>0.73382411633673506</v>
      </c>
      <c r="ABZ27" s="19">
        <v>0.267874489646939</v>
      </c>
      <c r="ACA27" s="19">
        <v>0.26510283975714299</v>
      </c>
      <c r="ACB27" s="19">
        <v>0.72915768338367304</v>
      </c>
      <c r="ACC27" s="19">
        <v>0.74200316570408198</v>
      </c>
      <c r="ACD27" s="19">
        <v>0.69449380768775504</v>
      </c>
      <c r="ACE27" s="19">
        <v>0.68756355155102</v>
      </c>
      <c r="ACF27" s="19">
        <v>-7.4247965408163301E-3</v>
      </c>
      <c r="ACG27" s="19">
        <v>1.0675250000000001E-2</v>
      </c>
      <c r="ACH27" s="19">
        <v>5.5101833662224502</v>
      </c>
      <c r="ACI27" s="19">
        <v>5.6907618141224496</v>
      </c>
      <c r="ACJ27" s="19">
        <v>0.31659326222857098</v>
      </c>
      <c r="ACK27" s="19">
        <v>0.31719640938775501</v>
      </c>
      <c r="ACL27" s="19">
        <v>0.46081375482040798</v>
      </c>
      <c r="ACM27" s="19">
        <v>0.459424719714286</v>
      </c>
      <c r="ACN27" s="19">
        <v>0.49924977467959197</v>
      </c>
      <c r="ACO27" s="19">
        <v>0.49198199702040801</v>
      </c>
      <c r="ACP27" s="19">
        <v>0.36531231836734701</v>
      </c>
      <c r="ACQ27" s="19">
        <v>0.35833783184897999</v>
      </c>
      <c r="ACR27" s="19">
        <v>-0.85580846859183701</v>
      </c>
      <c r="ACS27" s="19">
        <v>-0.84589894167346902</v>
      </c>
      <c r="ACT27" s="19">
        <v>0.46081375482040798</v>
      </c>
      <c r="ACU27" s="19">
        <v>0.459424719714286</v>
      </c>
      <c r="ACV27" s="17">
        <v>4.83</v>
      </c>
      <c r="ACW27" s="18">
        <v>1.06</v>
      </c>
      <c r="ACX27" s="17">
        <v>77.8</v>
      </c>
      <c r="ACY27" s="17">
        <v>29</v>
      </c>
      <c r="ACZ27" s="17">
        <v>5.2</v>
      </c>
      <c r="ADA27" s="17">
        <v>11.8</v>
      </c>
    </row>
    <row r="28" spans="1:781" x14ac:dyDescent="0.25">
      <c r="A28" s="19">
        <v>27</v>
      </c>
      <c r="B28" s="19">
        <v>7</v>
      </c>
      <c r="C28" s="19" t="s">
        <v>11</v>
      </c>
      <c r="D28" s="19">
        <v>100</v>
      </c>
      <c r="E28" s="19">
        <v>2</v>
      </c>
      <c r="F28" s="19">
        <v>2</v>
      </c>
      <c r="G28" s="19" t="s">
        <v>14</v>
      </c>
      <c r="H28" s="23">
        <v>-9999</v>
      </c>
      <c r="I28" s="23">
        <v>-9999</v>
      </c>
      <c r="J28" s="23">
        <v>-9999</v>
      </c>
      <c r="K28" s="23">
        <v>-9999</v>
      </c>
      <c r="L28" s="19">
        <v>158</v>
      </c>
      <c r="M28" s="19">
        <f t="shared" si="16"/>
        <v>141.07142857142856</v>
      </c>
      <c r="N28" s="19">
        <v>55.84</v>
      </c>
      <c r="O28" s="19">
        <v>24.72</v>
      </c>
      <c r="P28" s="19">
        <v>19.439999999999998</v>
      </c>
      <c r="Q28" s="19">
        <v>43.839999999999996</v>
      </c>
      <c r="R28" s="19">
        <v>25.439999999999998</v>
      </c>
      <c r="S28" s="19">
        <v>30.72000000000001</v>
      </c>
      <c r="T28" s="19">
        <f t="shared" si="17"/>
        <v>1.5802469135802475</v>
      </c>
      <c r="U28" s="19">
        <v>50.56</v>
      </c>
      <c r="V28" s="19">
        <v>24.72</v>
      </c>
      <c r="W28" s="19">
        <v>24.720000000000006</v>
      </c>
      <c r="X28" s="19">
        <v>50.56</v>
      </c>
      <c r="Y28" s="19">
        <v>18.719999999999985</v>
      </c>
      <c r="Z28" s="19">
        <v>30.72000000000001</v>
      </c>
      <c r="AA28" s="19" t="s">
        <v>66</v>
      </c>
      <c r="AB28" s="19">
        <v>9</v>
      </c>
      <c r="AC28" s="19">
        <v>7.2</v>
      </c>
      <c r="AD28" s="19">
        <v>0.95</v>
      </c>
      <c r="AE28" s="19" t="s">
        <v>40</v>
      </c>
      <c r="AF28" s="19">
        <v>2</v>
      </c>
      <c r="AG28" s="19">
        <v>1.2</v>
      </c>
      <c r="AH28" s="19">
        <v>2.1</v>
      </c>
      <c r="AI28" s="19">
        <v>4</v>
      </c>
      <c r="AJ28" s="19">
        <v>371</v>
      </c>
      <c r="AK28" s="19">
        <v>46</v>
      </c>
      <c r="AL28" s="19">
        <v>0.81</v>
      </c>
      <c r="AM28" s="19">
        <v>11</v>
      </c>
      <c r="AN28" s="19">
        <v>10</v>
      </c>
      <c r="AO28" s="19">
        <v>1.26</v>
      </c>
      <c r="AP28" s="19">
        <v>5501</v>
      </c>
      <c r="AQ28" s="19">
        <v>184</v>
      </c>
      <c r="AR28" s="19">
        <v>467</v>
      </c>
      <c r="AS28" s="19">
        <v>32</v>
      </c>
      <c r="AT28" s="19">
        <v>0</v>
      </c>
      <c r="AU28" s="19">
        <v>3</v>
      </c>
      <c r="AV28" s="19">
        <v>86</v>
      </c>
      <c r="AW28" s="19">
        <v>5</v>
      </c>
      <c r="AX28" s="19">
        <v>6</v>
      </c>
      <c r="AY28" s="19">
        <v>67</v>
      </c>
      <c r="AZ28" s="19">
        <v>1.3453139902615332</v>
      </c>
      <c r="BA28" s="19">
        <v>8.5448605177180198E-2</v>
      </c>
      <c r="BB28" s="19">
        <v>0.17016165357089236</v>
      </c>
      <c r="BC28" s="19">
        <v>0.5567817014446228</v>
      </c>
      <c r="BD28" s="19">
        <v>0.60733825227124427</v>
      </c>
      <c r="BE28" s="19">
        <v>0.86193936356802803</v>
      </c>
      <c r="BF28" s="19">
        <v>0.65162907268170422</v>
      </c>
      <c r="BG28" s="17">
        <f t="shared" si="18"/>
        <v>5.7230503817548533</v>
      </c>
      <c r="BH28" s="17">
        <f t="shared" si="19"/>
        <v>6.4036969960384225</v>
      </c>
      <c r="BI28" s="17">
        <f t="shared" si="20"/>
        <v>8.6308238018169128</v>
      </c>
      <c r="BJ28" s="17">
        <f t="shared" si="21"/>
        <v>11.06017681090189</v>
      </c>
      <c r="BK28" s="17">
        <f t="shared" si="22"/>
        <v>14.507934265174002</v>
      </c>
      <c r="BL28" s="19">
        <f t="shared" si="0"/>
        <v>2.2271268057784912</v>
      </c>
      <c r="BM28" s="19">
        <f t="shared" si="1"/>
        <v>2.4293530090849771</v>
      </c>
      <c r="BN28" s="19">
        <f t="shared" si="2"/>
        <v>3.4477574542721121</v>
      </c>
      <c r="BO28" s="19">
        <f t="shared" si="23"/>
        <v>8.1042372691355808</v>
      </c>
      <c r="BP28" s="19">
        <v>2.9416193966166357</v>
      </c>
      <c r="BQ28" s="19">
        <v>0.78914300075395827</v>
      </c>
      <c r="BR28" s="19">
        <v>0.47044692457834947</v>
      </c>
      <c r="BS28" s="19">
        <v>0.27086677367576245</v>
      </c>
      <c r="BT28" s="19">
        <v>0.38146865431912863</v>
      </c>
      <c r="BU28" s="19">
        <v>0.56126284139313454</v>
      </c>
      <c r="BV28" s="19">
        <v>0.32581453634085211</v>
      </c>
      <c r="BW28" s="17">
        <f t="shared" si="24"/>
        <v>14.923049589482376</v>
      </c>
      <c r="BX28" s="17">
        <f t="shared" si="25"/>
        <v>16.804837287795774</v>
      </c>
      <c r="BY28" s="17">
        <f t="shared" si="26"/>
        <v>17.888304382498823</v>
      </c>
      <c r="BZ28" s="17">
        <f t="shared" si="27"/>
        <v>21.659230365347877</v>
      </c>
      <c r="CA28" s="19">
        <f t="shared" si="28"/>
        <v>1.0834670947030498</v>
      </c>
      <c r="CB28" s="19">
        <f t="shared" si="29"/>
        <v>1.5258746172765145</v>
      </c>
      <c r="CC28" s="19">
        <f t="shared" si="30"/>
        <v>2.2450513655725381</v>
      </c>
      <c r="CD28" s="19">
        <f t="shared" ref="CD28:CE28" si="102">SUM(CA28:CC28)</f>
        <v>4.8543930775521025</v>
      </c>
      <c r="CE28" s="19">
        <f t="shared" si="102"/>
        <v>8.6253190604011554</v>
      </c>
      <c r="CF28" s="19">
        <v>5.2542793351525683</v>
      </c>
      <c r="CG28" s="19">
        <v>4.2171399849208342</v>
      </c>
      <c r="CH28" s="19">
        <v>2.3703332498120773</v>
      </c>
      <c r="CI28" s="19">
        <v>1.5731805388017692</v>
      </c>
      <c r="CJ28" s="19">
        <v>1.9032870416625038</v>
      </c>
      <c r="CK28" s="19">
        <v>1.4369398688229107</v>
      </c>
      <c r="CL28" s="19">
        <v>0.24396315658451581</v>
      </c>
      <c r="CM28" s="17">
        <f t="shared" si="32"/>
        <v>37.885677280293606</v>
      </c>
      <c r="CN28" s="17">
        <f t="shared" si="33"/>
        <v>47.367010279541915</v>
      </c>
      <c r="CO28" s="17">
        <f t="shared" si="34"/>
        <v>53.659732434748989</v>
      </c>
      <c r="CP28" s="17">
        <f t="shared" si="35"/>
        <v>61.272880601399002</v>
      </c>
      <c r="CQ28" s="17">
        <f t="shared" si="36"/>
        <v>67.02064007669064</v>
      </c>
      <c r="CR28" s="19">
        <f t="shared" si="37"/>
        <v>6.2927221552070769</v>
      </c>
      <c r="CS28" s="19">
        <f t="shared" si="38"/>
        <v>7.6131481666500154</v>
      </c>
      <c r="CT28" s="19">
        <f t="shared" si="39"/>
        <v>5.7477594752916428</v>
      </c>
      <c r="CU28" s="19">
        <f t="shared" si="40"/>
        <v>19.653629797148735</v>
      </c>
      <c r="CV28" s="21">
        <v>16.7</v>
      </c>
      <c r="CW28" s="19">
        <v>13.2</v>
      </c>
      <c r="CX28" s="21">
        <v>11.5</v>
      </c>
      <c r="CY28" s="19">
        <v>28</v>
      </c>
      <c r="CZ28" s="22">
        <v>17.399999999999999</v>
      </c>
      <c r="DA28" s="19">
        <v>15.4</v>
      </c>
      <c r="DB28" s="18">
        <v>15.850000000000001</v>
      </c>
      <c r="DC28" s="18">
        <v>21.85</v>
      </c>
      <c r="DD28" s="18">
        <v>16.350000000000001</v>
      </c>
      <c r="DE28" s="19">
        <v>12.25</v>
      </c>
      <c r="DF28" s="19">
        <v>14.5</v>
      </c>
      <c r="DG28" s="18">
        <v>13.2</v>
      </c>
      <c r="DH28" s="19">
        <v>13.7</v>
      </c>
      <c r="DI28" s="18">
        <f t="shared" si="3"/>
        <v>12.725</v>
      </c>
      <c r="DJ28" s="19">
        <v>18.75</v>
      </c>
      <c r="DK28" s="19">
        <v>15.399999999999999</v>
      </c>
      <c r="DL28" s="19">
        <v>13.2</v>
      </c>
      <c r="DM28" s="19">
        <v>12.6</v>
      </c>
      <c r="DN28" s="19">
        <v>11.15</v>
      </c>
      <c r="DO28" s="19">
        <v>12.3</v>
      </c>
      <c r="DP28" s="19">
        <v>10.100000000000001</v>
      </c>
      <c r="DQ28" s="19">
        <v>12.75</v>
      </c>
      <c r="DR28" s="19">
        <v>9.25</v>
      </c>
      <c r="DS28" s="21">
        <v>29.5</v>
      </c>
      <c r="DT28" s="21">
        <v>29.6</v>
      </c>
      <c r="DU28" s="21">
        <v>29.1</v>
      </c>
      <c r="DV28" s="21">
        <v>28.4</v>
      </c>
      <c r="DW28" s="21">
        <v>26.2</v>
      </c>
      <c r="DX28" s="21">
        <v>26.4</v>
      </c>
      <c r="DY28" s="21">
        <v>25</v>
      </c>
      <c r="DZ28" s="21">
        <v>25.7</v>
      </c>
      <c r="EA28" s="21">
        <v>26.8</v>
      </c>
      <c r="EB28" s="19">
        <v>27.5</v>
      </c>
      <c r="EC28" s="18">
        <v>16.5</v>
      </c>
      <c r="ED28" s="18">
        <v>20.5</v>
      </c>
      <c r="EE28" s="18">
        <v>36</v>
      </c>
      <c r="EF28" s="18">
        <v>46</v>
      </c>
      <c r="EG28" s="18">
        <v>46</v>
      </c>
      <c r="EH28" s="18">
        <v>90</v>
      </c>
      <c r="EI28" s="18">
        <v>101</v>
      </c>
      <c r="EJ28" s="18">
        <v>130.5</v>
      </c>
      <c r="EK28" s="18">
        <v>137.5</v>
      </c>
      <c r="EL28" s="18">
        <v>141.5</v>
      </c>
      <c r="EM28" s="19">
        <v>3128.4860557768925</v>
      </c>
      <c r="EN28" s="19">
        <v>4722.5077081192194</v>
      </c>
      <c r="EO28" s="19">
        <v>7143.4611602753203</v>
      </c>
      <c r="EP28" s="19">
        <v>2935.4745925215725</v>
      </c>
      <c r="EQ28" s="19">
        <v>6888.0834160873883</v>
      </c>
      <c r="ER28" s="19">
        <v>4960.0612870275791</v>
      </c>
      <c r="ES28" s="19">
        <v>7714.2284569138274</v>
      </c>
      <c r="ET28" s="19">
        <v>6731.5109343936374</v>
      </c>
      <c r="EU28" s="19">
        <v>50.50889375059451</v>
      </c>
      <c r="EV28" s="19">
        <v>2.0926471987063637</v>
      </c>
      <c r="EW28" s="19">
        <v>3.9110999999999998</v>
      </c>
      <c r="EX28" s="19">
        <v>3.9342999999999999</v>
      </c>
      <c r="EY28" s="19">
        <v>4.0598000000000001</v>
      </c>
      <c r="EZ28" s="19">
        <v>4.1500000000000004</v>
      </c>
      <c r="FA28" s="19">
        <v>3.7667000000000002</v>
      </c>
      <c r="FB28" s="19">
        <v>3.9079999999999999</v>
      </c>
      <c r="FC28" s="19">
        <v>4.3148999999999997</v>
      </c>
      <c r="FD28" s="19">
        <v>3.9533999999999998</v>
      </c>
      <c r="FE28" s="19">
        <v>2.9498000000000002</v>
      </c>
      <c r="FF28" s="19">
        <v>2.8999000000000001</v>
      </c>
      <c r="FG28" s="19">
        <v>2.9020000000000001</v>
      </c>
      <c r="FH28" s="21">
        <v>472.8</v>
      </c>
      <c r="FI28" s="21">
        <v>67.5</v>
      </c>
      <c r="FJ28" s="18">
        <f t="shared" si="41"/>
        <v>405.3</v>
      </c>
      <c r="FK28" s="19">
        <v>13</v>
      </c>
      <c r="FL28" s="19">
        <v>861.8</v>
      </c>
      <c r="FM28" s="18">
        <v>31.5</v>
      </c>
      <c r="FN28" s="18">
        <f t="shared" si="42"/>
        <v>830.3</v>
      </c>
      <c r="FO28" s="19">
        <v>228</v>
      </c>
      <c r="FP28" s="19">
        <v>198.9</v>
      </c>
      <c r="FQ28" s="19">
        <v>31.5</v>
      </c>
      <c r="FR28" s="19">
        <f t="shared" si="43"/>
        <v>167.4</v>
      </c>
      <c r="FS28" s="19">
        <v>196.8</v>
      </c>
      <c r="FT28" s="19">
        <v>15.6</v>
      </c>
      <c r="FU28" s="19">
        <f t="shared" si="44"/>
        <v>181.20000000000002</v>
      </c>
      <c r="FV28" s="19">
        <v>103.25</v>
      </c>
      <c r="FW28" s="19">
        <v>73.12</v>
      </c>
      <c r="FX28" s="18">
        <f t="shared" si="45"/>
        <v>716.86274509803923</v>
      </c>
      <c r="FY28" s="18">
        <f t="shared" si="46"/>
        <v>640.05602240896349</v>
      </c>
      <c r="FZ28" s="23">
        <f t="shared" si="4"/>
        <v>3973.5294117647059</v>
      </c>
      <c r="GA28" s="18">
        <f t="shared" si="5"/>
        <v>8140.1960784313724</v>
      </c>
      <c r="GB28" s="18">
        <f t="shared" si="6"/>
        <v>1641.1764705882354</v>
      </c>
      <c r="GC28" s="18">
        <f t="shared" si="7"/>
        <v>1776.4705882352944</v>
      </c>
      <c r="GD28" s="18">
        <f t="shared" si="47"/>
        <v>15531.372549019608</v>
      </c>
      <c r="GE28" s="18">
        <f t="shared" si="48"/>
        <v>1012.2549019607843</v>
      </c>
      <c r="GF28" s="19">
        <v>2.41</v>
      </c>
      <c r="GG28" s="19">
        <f t="shared" si="8"/>
        <v>95.762058823529415</v>
      </c>
      <c r="GH28" s="19">
        <v>0.51</v>
      </c>
      <c r="GI28" s="19">
        <f t="shared" si="9"/>
        <v>41.515000000000001</v>
      </c>
      <c r="GJ28" s="19">
        <v>1.36</v>
      </c>
      <c r="GK28" s="19">
        <f t="shared" si="10"/>
        <v>22.320000000000004</v>
      </c>
      <c r="GL28" s="19">
        <v>3.17</v>
      </c>
      <c r="GM28" s="19">
        <f t="shared" si="11"/>
        <v>32.08848039215686</v>
      </c>
      <c r="GN28" s="18">
        <f t="shared" si="49"/>
        <v>191.68553921568628</v>
      </c>
      <c r="GO28" s="18">
        <f t="shared" si="50"/>
        <v>171.14780287114846</v>
      </c>
      <c r="GP28" s="25">
        <v>-9999</v>
      </c>
      <c r="GQ28" s="25">
        <v>-9999</v>
      </c>
      <c r="GR28" s="25">
        <v>-9999</v>
      </c>
      <c r="GS28" s="25">
        <v>-9999</v>
      </c>
      <c r="GT28" s="19">
        <v>19.2</v>
      </c>
      <c r="GU28" s="18">
        <v>3.97</v>
      </c>
      <c r="GV28" s="18">
        <f t="shared" si="51"/>
        <v>3.46</v>
      </c>
      <c r="GW28" s="19">
        <f t="shared" si="52"/>
        <v>2593.4413631741322</v>
      </c>
      <c r="GX28" s="19">
        <v>1.26</v>
      </c>
      <c r="GY28" s="19">
        <f t="shared" si="53"/>
        <v>0.36416184971098264</v>
      </c>
      <c r="GZ28" s="19">
        <f t="shared" si="54"/>
        <v>944.43240393046426</v>
      </c>
      <c r="HA28" s="19">
        <f t="shared" si="55"/>
        <v>1057.76429240212</v>
      </c>
      <c r="HB28" s="19">
        <v>1.74</v>
      </c>
      <c r="HC28" s="19">
        <f t="shared" si="12"/>
        <v>0.50289017341040465</v>
      </c>
      <c r="HD28" s="19">
        <f t="shared" si="13"/>
        <v>1304.2161768563556</v>
      </c>
      <c r="HE28" s="19">
        <f t="shared" si="56"/>
        <v>1460.7221180791184</v>
      </c>
      <c r="HF28" s="23">
        <v>-9999</v>
      </c>
      <c r="HG28" s="19">
        <v>2928.24285714286</v>
      </c>
      <c r="HH28" s="19">
        <f t="shared" si="101"/>
        <v>1066.3543352601166</v>
      </c>
      <c r="HI28" s="19">
        <v>3</v>
      </c>
      <c r="HJ28" s="19">
        <v>3.48</v>
      </c>
      <c r="HK28" s="17">
        <f t="shared" si="15"/>
        <v>50.833129709153319</v>
      </c>
      <c r="HL28" s="18">
        <v>16.5</v>
      </c>
      <c r="HM28" s="18">
        <v>20.5</v>
      </c>
      <c r="HN28" s="19">
        <v>27.8461128526646</v>
      </c>
      <c r="HO28" s="19">
        <v>14.631097178683367</v>
      </c>
      <c r="HP28" s="19">
        <v>0.231013849367187</v>
      </c>
      <c r="HQ28" s="19">
        <v>0.19843475390714299</v>
      </c>
      <c r="HR28" s="19">
        <v>0.171318292195313</v>
      </c>
      <c r="HS28" s="19">
        <v>0.12649916260937499</v>
      </c>
      <c r="HT28" s="19">
        <v>4.3751679929687502E-2</v>
      </c>
      <c r="HU28" s="19">
        <v>0.28812603907812501</v>
      </c>
      <c r="HV28" s="19">
        <v>0.32774361692968801</v>
      </c>
      <c r="HW28" s="19">
        <v>8.7562463085714304E-2</v>
      </c>
      <c r="HX28" s="19">
        <v>0.60337805238281295</v>
      </c>
      <c r="HY28" s="19">
        <v>0.36564041925000001</v>
      </c>
      <c r="HZ28" s="19">
        <v>0.371434520429687</v>
      </c>
      <c r="IA28" s="19">
        <v>0.35174440876428598</v>
      </c>
      <c r="IB28" s="19">
        <v>0.190990187304688</v>
      </c>
      <c r="IC28" s="19">
        <v>9.9183099953125103E-2</v>
      </c>
      <c r="ID28" s="19">
        <v>1.0832665386484399</v>
      </c>
      <c r="IE28" s="19">
        <v>0.28522650736322902</v>
      </c>
      <c r="IF28" s="19">
        <v>0.25021391272888899</v>
      </c>
      <c r="IG28" s="19">
        <v>0.25975687616814203</v>
      </c>
      <c r="IH28" s="19">
        <v>0.22162334587443999</v>
      </c>
      <c r="II28" s="19">
        <v>3.6893308865470903E-2</v>
      </c>
      <c r="IJ28" s="19">
        <v>0.32505800810619501</v>
      </c>
      <c r="IK28" s="19">
        <v>0.35800804081165899</v>
      </c>
      <c r="IL28" s="19">
        <v>8.5606193093333297E-2</v>
      </c>
      <c r="IM28" s="19">
        <v>0.80120855527354295</v>
      </c>
      <c r="IN28" s="19">
        <v>0.23943275053097299</v>
      </c>
      <c r="IO28" s="19">
        <v>0.22361803445575201</v>
      </c>
      <c r="IP28" s="19">
        <v>0.13993235039555599</v>
      </c>
      <c r="IQ28" s="19">
        <v>0.11924508432287</v>
      </c>
      <c r="IR28" s="19">
        <v>8.8837931260089695E-2</v>
      </c>
      <c r="IS28" s="19">
        <v>0.39946379679203498</v>
      </c>
      <c r="IT28" s="19">
        <v>43.552130087719299</v>
      </c>
      <c r="IU28" s="19">
        <v>64.553288868421006</v>
      </c>
      <c r="IV28" s="19">
        <v>77</v>
      </c>
      <c r="IW28" s="19">
        <f t="shared" si="57"/>
        <v>12.446711131578994</v>
      </c>
      <c r="IX28" s="19">
        <v>0.22038926677777801</v>
      </c>
      <c r="IY28" s="19">
        <v>0.300778533555556</v>
      </c>
      <c r="IZ28" s="19">
        <v>0.18666288737037001</v>
      </c>
      <c r="JA28" s="19">
        <v>0.27976190485185198</v>
      </c>
      <c r="JB28" s="19">
        <v>0.66660619799999998</v>
      </c>
      <c r="JC28" s="19">
        <v>0.43579743011111099</v>
      </c>
      <c r="JD28" s="19">
        <v>0.25182161748148102</v>
      </c>
      <c r="JE28" s="19">
        <v>0.60673847322222196</v>
      </c>
      <c r="JF28" s="19">
        <v>0.40865457303703701</v>
      </c>
      <c r="JG28" s="19">
        <v>0.21076719581481501</v>
      </c>
      <c r="JH28" s="19">
        <v>0.30150793651851798</v>
      </c>
      <c r="JI28" s="19">
        <v>0.20534391548148101</v>
      </c>
      <c r="JJ28" s="19">
        <v>0.412236456525926</v>
      </c>
      <c r="JK28" s="19">
        <v>0.40692027642592599</v>
      </c>
      <c r="JL28" s="19">
        <v>0.237001971977778</v>
      </c>
      <c r="JM28" s="19">
        <v>0.21752037192592599</v>
      </c>
      <c r="JN28" s="19">
        <v>0.33507986400740702</v>
      </c>
      <c r="JO28" s="19">
        <v>0.376562196422222</v>
      </c>
      <c r="JP28" s="19">
        <v>0.15086878400000001</v>
      </c>
      <c r="JQ28" s="19">
        <v>0.18302636953703699</v>
      </c>
      <c r="JR28" s="19">
        <v>0.19456217334814799</v>
      </c>
      <c r="JS28" s="19">
        <v>0.20816799177777801</v>
      </c>
      <c r="JT28" s="19">
        <v>0.493169624492593</v>
      </c>
      <c r="JU28" s="19">
        <v>0.56087264133703696</v>
      </c>
      <c r="JV28" s="19">
        <v>0.48331784199259298</v>
      </c>
      <c r="JW28" s="19">
        <v>0.50123068468518495</v>
      </c>
      <c r="JX28" s="19">
        <v>0.10164493514074099</v>
      </c>
      <c r="JY28" s="19">
        <v>0.19958678237777799</v>
      </c>
      <c r="JZ28" s="19">
        <v>1.4121072790814799</v>
      </c>
      <c r="KA28" s="19">
        <v>1.3873210154963</v>
      </c>
      <c r="KB28" s="19">
        <v>0.58838932103333297</v>
      </c>
      <c r="KC28" s="19">
        <v>0.55267032801111105</v>
      </c>
      <c r="KD28" s="19">
        <v>0.65539871818518503</v>
      </c>
      <c r="KE28" s="19">
        <v>0.62798714281481505</v>
      </c>
      <c r="KF28" s="19">
        <v>0.55809663353703698</v>
      </c>
      <c r="KG28" s="19">
        <v>0.59308592205925903</v>
      </c>
      <c r="KH28" s="19">
        <v>0.47230463563703701</v>
      </c>
      <c r="KI28" s="19">
        <v>0.51026674340370404</v>
      </c>
      <c r="KJ28" s="19">
        <v>-0.25973071077777798</v>
      </c>
      <c r="KK28" s="19">
        <v>-0.30773572455555598</v>
      </c>
      <c r="KL28" s="19">
        <v>0.65539871818518503</v>
      </c>
      <c r="KM28" s="19">
        <v>0.62798714281481505</v>
      </c>
      <c r="KN28" s="19">
        <v>0.20339800626315799</v>
      </c>
      <c r="KO28" s="19">
        <v>0.22090494097368399</v>
      </c>
      <c r="KP28" s="19">
        <v>0.17313844163157899</v>
      </c>
      <c r="KQ28" s="19">
        <v>0.222313203657895</v>
      </c>
      <c r="KR28" s="19">
        <v>0.55267896978947395</v>
      </c>
      <c r="KS28" s="19">
        <v>0.42047091410526299</v>
      </c>
      <c r="KT28" s="19">
        <v>0.230594322921053</v>
      </c>
      <c r="KU28" s="19">
        <v>0.57511293200000002</v>
      </c>
      <c r="KV28" s="19">
        <v>0.43282268173684202</v>
      </c>
      <c r="KW28" s="19">
        <v>0.198030419052632</v>
      </c>
      <c r="KX28" s="19">
        <v>0.23094123342105299</v>
      </c>
      <c r="KY28" s="19">
        <v>0.18487376978947401</v>
      </c>
      <c r="KZ28" s="19">
        <v>39.755263157894703</v>
      </c>
      <c r="LA28" s="19">
        <v>36.857105263157898</v>
      </c>
      <c r="LB28" s="19">
        <v>11.838157894736799</v>
      </c>
      <c r="LC28" s="19">
        <v>41.098947368421001</v>
      </c>
      <c r="LD28" s="19">
        <v>38.784999999999997</v>
      </c>
      <c r="LE28" s="19">
        <v>39.739473684210502</v>
      </c>
      <c r="LF28" s="19">
        <v>39.897368421052697</v>
      </c>
      <c r="LG28" s="19">
        <v>3.8278586236842098E-2</v>
      </c>
      <c r="LH28" s="19">
        <v>-2.4556747210526302E-2</v>
      </c>
      <c r="LI28" s="19">
        <v>52.766052631578901</v>
      </c>
      <c r="LJ28" s="19">
        <v>1743.10321052632</v>
      </c>
      <c r="LK28" s="19">
        <v>83</v>
      </c>
      <c r="LL28" s="19">
        <f t="shared" si="58"/>
        <v>30.233947368421099</v>
      </c>
      <c r="LM28" s="18">
        <v>36</v>
      </c>
      <c r="LN28" s="19">
        <v>0.42673313853421102</v>
      </c>
      <c r="LO28" s="19">
        <v>0.42410719386315798</v>
      </c>
      <c r="LP28" s="19">
        <v>0.30483027986052602</v>
      </c>
      <c r="LQ28" s="19">
        <v>0.30778790795789501</v>
      </c>
      <c r="LR28" s="19">
        <v>0.426615663128947</v>
      </c>
      <c r="LS28" s="19">
        <v>0.42694454724736802</v>
      </c>
      <c r="LT28" s="19">
        <v>0.30453749210263198</v>
      </c>
      <c r="LU28" s="19">
        <v>0.310784518765789</v>
      </c>
      <c r="LV28" s="19">
        <v>0.14064318465263201</v>
      </c>
      <c r="LW28" s="19">
        <v>0.134253442589474</v>
      </c>
      <c r="LX28" s="19">
        <v>0.51284057527105198</v>
      </c>
      <c r="LY28" s="19">
        <v>0.52091121274999996</v>
      </c>
      <c r="LZ28" s="19">
        <v>0.48699208806052602</v>
      </c>
      <c r="MA28" s="19">
        <v>0.45977798614473703</v>
      </c>
      <c r="MB28" s="19">
        <v>0.10971447522368399</v>
      </c>
      <c r="MC28" s="19">
        <v>0.12425834460263201</v>
      </c>
      <c r="MD28" s="19">
        <v>1.50426159879737</v>
      </c>
      <c r="ME28" s="19">
        <v>1.49043273577895</v>
      </c>
      <c r="MF28" s="19">
        <v>0.33074603376578898</v>
      </c>
      <c r="MG28" s="19">
        <v>0.31142630956315798</v>
      </c>
      <c r="MH28" s="19">
        <v>0.412692409105263</v>
      </c>
      <c r="MI28" s="19">
        <v>0.38972982407894702</v>
      </c>
      <c r="MJ28" s="19">
        <v>0.41157205963947402</v>
      </c>
      <c r="MK28" s="19">
        <v>0.39066279650526298</v>
      </c>
      <c r="ML28" s="19">
        <v>0.32929107468157898</v>
      </c>
      <c r="MM28" s="19">
        <v>0.312385335992105</v>
      </c>
      <c r="MN28" s="19">
        <v>-0.46553507478947398</v>
      </c>
      <c r="MO28" s="19">
        <v>-0.47305177731578901</v>
      </c>
      <c r="MP28" s="19">
        <v>0.412692409105263</v>
      </c>
      <c r="MQ28" s="19">
        <v>0.38972982407894702</v>
      </c>
      <c r="MR28" s="18">
        <v>46</v>
      </c>
      <c r="MS28" s="19">
        <v>0.15443436399999999</v>
      </c>
      <c r="MT28" s="19">
        <v>0.13575263800000001</v>
      </c>
      <c r="MU28" s="19">
        <v>0.124526229</v>
      </c>
      <c r="MV28" s="19">
        <v>0.160015408</v>
      </c>
      <c r="MW28" s="19">
        <v>0.51302562100000004</v>
      </c>
      <c r="MX28" s="19">
        <v>0.327447553</v>
      </c>
      <c r="MY28" s="19">
        <v>0.15967377599999999</v>
      </c>
      <c r="MZ28" s="19">
        <v>0.50409836100000005</v>
      </c>
      <c r="NA28" s="19">
        <v>0.35620464099999999</v>
      </c>
      <c r="NB28" s="19">
        <v>0.150456428</v>
      </c>
      <c r="NC28" s="19">
        <v>0.13848377000000001</v>
      </c>
      <c r="ND28" s="19">
        <v>0.13550300000000001</v>
      </c>
      <c r="NE28" s="19">
        <v>34.925454549999998</v>
      </c>
      <c r="NF28" s="19">
        <v>34.549772730000001</v>
      </c>
      <c r="NG28" s="19">
        <v>15.94840909</v>
      </c>
      <c r="NH28" s="19">
        <v>33.103181820000003</v>
      </c>
      <c r="NI28" s="19">
        <v>30.666136359999999</v>
      </c>
      <c r="NJ28" s="19">
        <v>36.31</v>
      </c>
      <c r="NK28" s="19">
        <v>36.381818180000003</v>
      </c>
      <c r="NL28" s="19">
        <v>-8.1064885000000003E-2</v>
      </c>
      <c r="NM28" s="19">
        <v>-0.13157265500000001</v>
      </c>
      <c r="NN28" s="19">
        <v>56.927954550000003</v>
      </c>
      <c r="NO28" s="19">
        <v>1837.556977</v>
      </c>
      <c r="NP28" s="19">
        <v>99.9</v>
      </c>
      <c r="NQ28" s="19">
        <f t="shared" si="59"/>
        <v>42.972045450000003</v>
      </c>
      <c r="NR28" s="18">
        <v>46</v>
      </c>
      <c r="NS28" s="19">
        <v>0.51737576399999996</v>
      </c>
      <c r="NT28" s="19">
        <v>0.52118069899999997</v>
      </c>
      <c r="NU28" s="19">
        <v>0.38031579199999999</v>
      </c>
      <c r="NV28" s="19">
        <v>0.34207405600000002</v>
      </c>
      <c r="NW28" s="19">
        <v>0.56764066800000001</v>
      </c>
      <c r="NX28" s="19">
        <v>0.57843797200000002</v>
      </c>
      <c r="NY28" s="19">
        <v>0.43982242100000002</v>
      </c>
      <c r="NZ28" s="19">
        <v>0.41260611699999999</v>
      </c>
      <c r="OA28" s="19">
        <v>0.17119631699999999</v>
      </c>
      <c r="OB28" s="19">
        <v>0.21840700900000001</v>
      </c>
      <c r="OC28" s="19">
        <v>0.57458919900000005</v>
      </c>
      <c r="OD28" s="19">
        <v>0.60629352000000003</v>
      </c>
      <c r="OE28" s="19">
        <v>0.53888210999999997</v>
      </c>
      <c r="OF28" s="19">
        <v>0.53366357399999997</v>
      </c>
      <c r="OG28" s="19">
        <v>8.1535721000000005E-2</v>
      </c>
      <c r="OH28" s="19">
        <v>0.12480831000000001</v>
      </c>
      <c r="OI28" s="19">
        <v>2.1645901869999999</v>
      </c>
      <c r="OJ28" s="19">
        <v>2.2095402599999998</v>
      </c>
      <c r="OK28" s="19">
        <v>0.301913712</v>
      </c>
      <c r="OL28" s="19">
        <v>0.37411590500000003</v>
      </c>
      <c r="OM28" s="19">
        <v>0.40355736199999998</v>
      </c>
      <c r="ON28" s="19">
        <v>0.48194419300000002</v>
      </c>
      <c r="OO28" s="19">
        <v>0.42817098100000001</v>
      </c>
      <c r="OP28" s="19">
        <v>0.51503757299999997</v>
      </c>
      <c r="OQ28" s="19">
        <v>0.33074746999999999</v>
      </c>
      <c r="OR28" s="19">
        <v>0.41454469700000002</v>
      </c>
      <c r="OS28" s="19">
        <v>-0.609650888</v>
      </c>
      <c r="OT28" s="19">
        <v>-0.58316114299999999</v>
      </c>
      <c r="OU28" s="19">
        <v>0.40355736199999998</v>
      </c>
      <c r="OV28" s="19">
        <v>0.48194419300000002</v>
      </c>
      <c r="OW28" s="19">
        <v>0.13043636355999999</v>
      </c>
      <c r="OX28" s="19">
        <v>8.1555780960000004E-2</v>
      </c>
      <c r="OY28" s="19">
        <v>0.1001331988</v>
      </c>
      <c r="OZ28" s="19">
        <v>0.11124373118</v>
      </c>
      <c r="PA28" s="19">
        <v>0.48113034624000001</v>
      </c>
      <c r="PB28" s="19">
        <v>0.28806230533999999</v>
      </c>
      <c r="PC28" s="19">
        <v>0.11900000004</v>
      </c>
      <c r="PD28" s="19">
        <v>0.53705138334000002</v>
      </c>
      <c r="PE28" s="19">
        <v>0.35769166674000002</v>
      </c>
      <c r="PF28" s="19">
        <v>0.12338900198</v>
      </c>
      <c r="PG28" s="19">
        <v>8.1031794860000006E-2</v>
      </c>
      <c r="PH28" s="19">
        <v>0.10958627647999999</v>
      </c>
      <c r="PI28" s="19">
        <v>34.340000000000003</v>
      </c>
      <c r="PJ28" s="19">
        <v>30.838000000000001</v>
      </c>
      <c r="PK28" s="19">
        <v>15.247199999999999</v>
      </c>
      <c r="PL28" s="19">
        <v>30.151199999999999</v>
      </c>
      <c r="PM28" s="19">
        <v>27.617999999999999</v>
      </c>
      <c r="PN28" s="19">
        <v>33.769199999999998</v>
      </c>
      <c r="PO28" s="19">
        <v>33.963999999999999</v>
      </c>
      <c r="PP28" s="19">
        <v>-9.0637661600000002E-2</v>
      </c>
      <c r="PQ28" s="19">
        <v>-0.14495931400000001</v>
      </c>
      <c r="PR28" s="19">
        <v>57.392000000000003</v>
      </c>
      <c r="PS28" s="19">
        <v>56.944400000000002</v>
      </c>
      <c r="PT28" s="19">
        <v>1848.1011599999999</v>
      </c>
      <c r="PU28" s="19">
        <v>1837.9301599999999</v>
      </c>
      <c r="PV28" s="19">
        <v>120.7</v>
      </c>
      <c r="PW28" s="19">
        <f t="shared" si="60"/>
        <v>63.308</v>
      </c>
      <c r="PX28" s="19">
        <f t="shared" si="61"/>
        <v>63.755600000000001</v>
      </c>
      <c r="PY28" s="19">
        <f t="shared" si="62"/>
        <v>63.531800000000004</v>
      </c>
      <c r="PZ28" s="18">
        <v>46</v>
      </c>
      <c r="QA28" s="19">
        <v>0.63595722839199997</v>
      </c>
      <c r="QB28" s="19">
        <v>0.62079590614000002</v>
      </c>
      <c r="QC28" s="19">
        <v>0.50000504380999999</v>
      </c>
      <c r="QD28" s="19">
        <v>0.44082378144599998</v>
      </c>
      <c r="QE28" s="19">
        <v>0.73675544883400002</v>
      </c>
      <c r="QF28" s="19">
        <v>0.70678667501600001</v>
      </c>
      <c r="QG28" s="19">
        <f t="shared" si="63"/>
        <v>0.72177106192499996</v>
      </c>
      <c r="QH28" s="19">
        <v>0.630088987002</v>
      </c>
      <c r="QI28" s="19">
        <v>0.55649975962599996</v>
      </c>
      <c r="QJ28" s="19">
        <v>0.19980984383200001</v>
      </c>
      <c r="QK28" s="19">
        <v>0.24851622364000001</v>
      </c>
      <c r="QL28" s="19">
        <v>0.66008865937200001</v>
      </c>
      <c r="QM28" s="19">
        <v>0.65232193791199999</v>
      </c>
      <c r="QN28" s="19">
        <v>0.62516742461200003</v>
      </c>
      <c r="QO28" s="19">
        <v>0.569332061236</v>
      </c>
      <c r="QP28" s="19">
        <v>4.1924589682000003E-2</v>
      </c>
      <c r="QQ28" s="19">
        <v>5.3041861638000003E-2</v>
      </c>
      <c r="QR28" s="19">
        <v>3.5153511662420001</v>
      </c>
      <c r="QS28" s="19">
        <v>3.32734720897</v>
      </c>
      <c r="QT28" s="19">
        <v>0.27122633367600002</v>
      </c>
      <c r="QU28" s="19">
        <v>0.34998916127599999</v>
      </c>
      <c r="QV28" s="19">
        <v>0.39237907979999997</v>
      </c>
      <c r="QW28" s="19">
        <v>0.47606694918800002</v>
      </c>
      <c r="QX28" s="19">
        <v>0.42802878613200002</v>
      </c>
      <c r="QY28" s="19">
        <v>0.5142299535</v>
      </c>
      <c r="QZ28" s="19">
        <v>0.313983825986</v>
      </c>
      <c r="RA28" s="19">
        <v>0.397698652968</v>
      </c>
      <c r="RB28" s="19">
        <v>-0.77258558219999995</v>
      </c>
      <c r="RC28" s="19">
        <v>-0.71425002218</v>
      </c>
      <c r="RD28" s="19">
        <v>0.39237907979999997</v>
      </c>
      <c r="RE28" s="19">
        <v>0.47606694918800002</v>
      </c>
      <c r="RF28" s="19">
        <v>0.107750114204545</v>
      </c>
      <c r="RG28" s="19">
        <v>6.1391184590909101E-2</v>
      </c>
      <c r="RH28" s="19">
        <v>8.38627235909091E-2</v>
      </c>
      <c r="RI28" s="19">
        <v>8.3546638704545498E-2</v>
      </c>
      <c r="RJ28" s="19">
        <v>0.53684734306818205</v>
      </c>
      <c r="RK28" s="19">
        <v>0.31467512543181803</v>
      </c>
      <c r="RL28" s="19">
        <v>8.7741731409090903E-2</v>
      </c>
      <c r="RM28" s="19">
        <v>0.53006670204545503</v>
      </c>
      <c r="RN28" s="19">
        <v>0.32661275325</v>
      </c>
      <c r="RO28" s="19">
        <v>9.7003710500000007E-2</v>
      </c>
      <c r="RP28" s="19">
        <v>5.6559234204545401E-2</v>
      </c>
      <c r="RQ28" s="19">
        <v>8.4074952136363595E-2</v>
      </c>
      <c r="RR28" s="19">
        <v>41.466363636363702</v>
      </c>
      <c r="RS28" s="19">
        <v>37.062045454545498</v>
      </c>
      <c r="RT28" s="19">
        <v>22.264318181818201</v>
      </c>
      <c r="RU28" s="19">
        <v>29.549545454545498</v>
      </c>
      <c r="RV28" s="19">
        <v>29.5395454545455</v>
      </c>
      <c r="RW28" s="19">
        <v>39.020454545454498</v>
      </c>
      <c r="RX28" s="19">
        <v>39.090454545454499</v>
      </c>
      <c r="RY28" s="19">
        <v>-0.237932147727273</v>
      </c>
      <c r="RZ28" s="19">
        <v>-0.21843922727272699</v>
      </c>
      <c r="SA28" s="19">
        <v>58.531818181818203</v>
      </c>
      <c r="SB28" s="19">
        <v>60.137727272727297</v>
      </c>
      <c r="SC28" s="19">
        <v>1873.9703409090901</v>
      </c>
      <c r="SD28" s="19">
        <v>1910.43222727273</v>
      </c>
      <c r="SE28" s="19">
        <v>142</v>
      </c>
      <c r="SF28" s="19">
        <f t="shared" si="64"/>
        <v>83.46818181818179</v>
      </c>
      <c r="SG28" s="19">
        <f t="shared" si="65"/>
        <v>81.86227272727271</v>
      </c>
      <c r="SH28" s="18">
        <v>90</v>
      </c>
      <c r="SI28" s="19">
        <v>0.71544779040909101</v>
      </c>
      <c r="SJ28" s="19">
        <v>0.72962660402272705</v>
      </c>
      <c r="SK28" s="19">
        <v>0.57599135093181797</v>
      </c>
      <c r="SL28" s="19">
        <v>0.57942488879545495</v>
      </c>
      <c r="SM28" s="19">
        <v>0.80657866672727296</v>
      </c>
      <c r="SN28" s="19">
        <v>0.79314065820454505</v>
      </c>
      <c r="SO28" s="19">
        <v>0.70418618659090904</v>
      </c>
      <c r="SP28" s="19">
        <v>0.67192378311363599</v>
      </c>
      <c r="SQ28" s="19">
        <v>0.237348750704546</v>
      </c>
      <c r="SR28" s="19">
        <v>0.26049488345454502</v>
      </c>
      <c r="SS28" s="19">
        <v>0.72568938065909105</v>
      </c>
      <c r="ST28" s="19">
        <v>0.72823378154545504</v>
      </c>
      <c r="SU28" s="19">
        <v>0.69000805434090895</v>
      </c>
      <c r="SV28" s="19">
        <v>0.66409883563636396</v>
      </c>
      <c r="SW28" s="19">
        <v>2.24026423409091E-2</v>
      </c>
      <c r="SX28" s="19">
        <v>-2.9206894318181799E-3</v>
      </c>
      <c r="SY28" s="19">
        <v>5.0477989176136404</v>
      </c>
      <c r="SZ28" s="19">
        <v>5.4596873667954497</v>
      </c>
      <c r="TA28" s="19">
        <v>0.29437241488636401</v>
      </c>
      <c r="TB28" s="19">
        <v>0.32776018065909102</v>
      </c>
      <c r="TC28" s="19">
        <v>0.42950380215909101</v>
      </c>
      <c r="TD28" s="19">
        <v>0.46466679629545499</v>
      </c>
      <c r="TE28" s="19">
        <v>0.45969532024999998</v>
      </c>
      <c r="TF28" s="19">
        <v>0.48717470290909098</v>
      </c>
      <c r="TG28" s="19">
        <v>0.33173545011363598</v>
      </c>
      <c r="TH28" s="19">
        <v>0.35622909904545502</v>
      </c>
      <c r="TI28" s="19">
        <v>-0.82608304290909096</v>
      </c>
      <c r="TJ28" s="19">
        <v>-0.80333748740909094</v>
      </c>
      <c r="TK28" s="19">
        <v>0.42950380215909101</v>
      </c>
      <c r="TL28" s="19">
        <v>0.46466679629545499</v>
      </c>
      <c r="TM28" s="19">
        <v>0.11200397256521701</v>
      </c>
      <c r="TN28" s="19">
        <v>4.5683229869565203E-2</v>
      </c>
      <c r="TO28" s="19">
        <v>9.0936113630434801E-2</v>
      </c>
      <c r="TP28" s="19">
        <v>8.5326633152173897E-2</v>
      </c>
      <c r="TQ28" s="19">
        <v>0.60794193947826103</v>
      </c>
      <c r="TR28" s="19">
        <v>0.31382280556521702</v>
      </c>
      <c r="TS28" s="19">
        <v>8.7193487021739194E-2</v>
      </c>
      <c r="TT28" s="19">
        <v>0.63582044928260895</v>
      </c>
      <c r="TU28" s="19">
        <v>0.35882526836956502</v>
      </c>
      <c r="TV28" s="19">
        <v>0.10139609099999999</v>
      </c>
      <c r="TW28" s="19">
        <v>4.2133028500000003E-2</v>
      </c>
      <c r="TX28" s="19">
        <v>8.6375226978260902E-2</v>
      </c>
      <c r="TY28" s="19">
        <v>39.26</v>
      </c>
      <c r="TZ28" s="19">
        <v>37.535652173913</v>
      </c>
      <c r="UA28" s="19">
        <v>29.328695652173899</v>
      </c>
      <c r="UB28" s="19">
        <v>29.738695652173899</v>
      </c>
      <c r="UC28" s="19">
        <v>28.915217391304299</v>
      </c>
      <c r="UD28" s="19">
        <v>39.395652173913099</v>
      </c>
      <c r="UE28" s="19">
        <v>39.4647826086957</v>
      </c>
      <c r="UF28" s="19">
        <v>-0.242784423913044</v>
      </c>
      <c r="UG28" s="19">
        <v>-0.240642208695652</v>
      </c>
      <c r="UH28" s="24">
        <v>54.620434782608697</v>
      </c>
      <c r="UI28" s="24">
        <v>55.659130434782625</v>
      </c>
      <c r="UJ28" s="24">
        <v>1785.1952173913039</v>
      </c>
      <c r="UK28" s="24">
        <v>1808.754217391305</v>
      </c>
      <c r="UL28" s="19">
        <v>158</v>
      </c>
      <c r="UM28" s="19">
        <f t="shared" si="66"/>
        <v>103.3795652173913</v>
      </c>
      <c r="UN28" s="19">
        <f t="shared" si="67"/>
        <v>102.34086956521737</v>
      </c>
      <c r="UO28" s="19">
        <f t="shared" si="68"/>
        <v>102.86021739130433</v>
      </c>
      <c r="UP28" s="18">
        <v>101</v>
      </c>
      <c r="UQ28" s="19">
        <v>0.75815588552826096</v>
      </c>
      <c r="UR28" s="19">
        <v>0.75273979987391304</v>
      </c>
      <c r="US28" s="19">
        <v>0.60862744345434805</v>
      </c>
      <c r="UT28" s="19">
        <v>0.57104451357826103</v>
      </c>
      <c r="UU28" s="19">
        <v>0.87496587241086998</v>
      </c>
      <c r="UV28" s="19">
        <v>0.85920207468695697</v>
      </c>
      <c r="UW28" s="19">
        <f t="shared" si="69"/>
        <v>0.86708397354891353</v>
      </c>
      <c r="UX28" s="19">
        <v>0.78910945740434801</v>
      </c>
      <c r="UY28" s="19">
        <v>0.74405323985217398</v>
      </c>
      <c r="UZ28" s="19">
        <v>0.27797580999347798</v>
      </c>
      <c r="VA28" s="19">
        <v>0.318767470006522</v>
      </c>
      <c r="VB28" s="19">
        <v>0.76012459003478305</v>
      </c>
      <c r="VC28" s="19">
        <v>0.73837054289565196</v>
      </c>
      <c r="VD28" s="19">
        <v>0.72416635212608704</v>
      </c>
      <c r="VE28" s="19">
        <v>0.687667372880435</v>
      </c>
      <c r="VF28" s="19">
        <v>5.6247901760869603E-3</v>
      </c>
      <c r="VG28" s="19">
        <v>-3.1528063265217399E-2</v>
      </c>
      <c r="VH28" s="19">
        <v>6.29580874349565</v>
      </c>
      <c r="VI28" s="19">
        <v>6.1355110489717397</v>
      </c>
      <c r="VJ28" s="19">
        <v>0.31765624684347799</v>
      </c>
      <c r="VK28" s="19">
        <v>0.37078644817391299</v>
      </c>
      <c r="VL28" s="19">
        <v>0.46584616211521801</v>
      </c>
      <c r="VM28" s="19">
        <v>0.52122178160217403</v>
      </c>
      <c r="VN28" s="19">
        <v>0.50407484764565202</v>
      </c>
      <c r="VO28" s="19">
        <v>0.560556217147826</v>
      </c>
      <c r="VP28" s="19">
        <v>0.36650802587173897</v>
      </c>
      <c r="VQ28" s="19">
        <v>0.42267364953478298</v>
      </c>
      <c r="VR28" s="19">
        <v>-0.88198110465217405</v>
      </c>
      <c r="VS28" s="19">
        <v>-0.85300235226086996</v>
      </c>
      <c r="VT28" s="19">
        <v>0.46584616211521801</v>
      </c>
      <c r="VU28" s="19">
        <v>0.52122178160217403</v>
      </c>
      <c r="VV28" s="19">
        <v>0.872</v>
      </c>
      <c r="VW28" s="19">
        <v>0.87866666666666704</v>
      </c>
      <c r="VX28" s="19">
        <v>1.2346666666666699</v>
      </c>
      <c r="VY28" s="19">
        <v>8.4266666666666698E-2</v>
      </c>
      <c r="VZ28" s="19">
        <f t="shared" si="70"/>
        <v>1.0076452599388384</v>
      </c>
      <c r="WA28" s="19">
        <v>0.144347780293103</v>
      </c>
      <c r="WB28" s="19">
        <v>5.5059702034482801E-2</v>
      </c>
      <c r="WC28" s="19">
        <v>0.115210178931034</v>
      </c>
      <c r="WD28" s="19">
        <v>0.105990561086207</v>
      </c>
      <c r="WE28" s="19">
        <v>0.85699195856896504</v>
      </c>
      <c r="WF28" s="19">
        <v>0.47494991037931</v>
      </c>
      <c r="WG28" s="19">
        <v>0.103633925793103</v>
      </c>
      <c r="WH28" s="19">
        <v>0.81781776262068995</v>
      </c>
      <c r="WI28" s="19">
        <v>0.45511191777586202</v>
      </c>
      <c r="WJ28" s="19">
        <v>0.123041226344828</v>
      </c>
      <c r="WK28" s="19">
        <v>4.5627586206896498E-2</v>
      </c>
      <c r="WL28" s="19">
        <v>0.109589989568966</v>
      </c>
      <c r="WM28" s="19">
        <v>41.57</v>
      </c>
      <c r="WN28" s="19">
        <v>37.9348275862069</v>
      </c>
      <c r="WO28" s="19">
        <v>21.264827586206899</v>
      </c>
      <c r="WP28" s="19">
        <v>29.933103448275901</v>
      </c>
      <c r="WQ28" s="19">
        <v>28.952586206896601</v>
      </c>
      <c r="WR28" s="19">
        <v>41.663793103448299</v>
      </c>
      <c r="WS28" s="19">
        <v>41.780689655172402</v>
      </c>
      <c r="WT28" s="19">
        <v>-0.29370689137931</v>
      </c>
      <c r="WU28" s="19">
        <v>-0.29111474482758598</v>
      </c>
      <c r="WV28" s="19">
        <v>43.224655172413797</v>
      </c>
      <c r="WW28" s="19">
        <v>45.068103448275799</v>
      </c>
      <c r="WX28" s="19">
        <v>1526.5018275862101</v>
      </c>
      <c r="WY28" s="19">
        <v>1568.3478103448299</v>
      </c>
      <c r="WZ28" s="19">
        <v>164.3</v>
      </c>
      <c r="XA28" s="19">
        <f t="shared" si="71"/>
        <v>121.07534482758621</v>
      </c>
      <c r="XB28" s="19">
        <f t="shared" si="72"/>
        <v>119.23189655172422</v>
      </c>
      <c r="XC28" s="18">
        <v>130.5</v>
      </c>
      <c r="XD28" s="19">
        <v>0.77489399293275796</v>
      </c>
      <c r="XE28" s="19">
        <v>0.77973070336206896</v>
      </c>
      <c r="XF28" s="19">
        <v>0.62893399072586198</v>
      </c>
      <c r="XG28" s="19">
        <v>0.63467714548620702</v>
      </c>
      <c r="XH28" s="19">
        <v>0.894014502781034</v>
      </c>
      <c r="XI28" s="19">
        <v>0.87858591471206904</v>
      </c>
      <c r="XJ28" s="19">
        <v>0.81738255463103404</v>
      </c>
      <c r="XK28" s="19">
        <v>0.79105127991379298</v>
      </c>
      <c r="XL28" s="19">
        <v>0.28484220707758601</v>
      </c>
      <c r="XM28" s="19">
        <v>0.28697268045862101</v>
      </c>
      <c r="XN28" s="19">
        <v>0.76320363293793103</v>
      </c>
      <c r="XO28" s="19">
        <v>0.76217147245517203</v>
      </c>
      <c r="XP28" s="19">
        <v>0.73795370755</v>
      </c>
      <c r="XQ28" s="19">
        <v>0.71067910400344902</v>
      </c>
      <c r="XR28" s="19">
        <v>-2.7407963765517199E-2</v>
      </c>
      <c r="XS28" s="19">
        <v>-4.1728254446551698E-2</v>
      </c>
      <c r="XT28" s="19">
        <v>6.89900892011552</v>
      </c>
      <c r="XU28" s="19">
        <v>7.10504489447586</v>
      </c>
      <c r="XV28" s="19">
        <v>0.31861447442069002</v>
      </c>
      <c r="XW28" s="19">
        <v>0.32658346497413798</v>
      </c>
      <c r="XX28" s="19">
        <v>0.46953974854137898</v>
      </c>
      <c r="XY28" s="19">
        <v>0.47594991022069</v>
      </c>
      <c r="XZ28" s="19">
        <v>0.50761738556379299</v>
      </c>
      <c r="YA28" s="19">
        <v>0.50798748995172405</v>
      </c>
      <c r="YB28" s="19">
        <v>0.367537798291379</v>
      </c>
      <c r="YC28" s="19">
        <v>0.36785542086379303</v>
      </c>
      <c r="YD28" s="19">
        <v>-0.89943266903448305</v>
      </c>
      <c r="YE28" s="19">
        <v>-0.88316109812068899</v>
      </c>
      <c r="YF28" s="19">
        <v>0.46953974854137898</v>
      </c>
      <c r="YG28" s="19">
        <v>0.47594991022069</v>
      </c>
      <c r="YH28" s="19">
        <v>0.16253176253846199</v>
      </c>
      <c r="YI28" s="19">
        <v>6.7313467282051301E-2</v>
      </c>
      <c r="YJ28" s="19">
        <v>0.121980955333333</v>
      </c>
      <c r="YK28" s="19">
        <v>0.123089541692308</v>
      </c>
      <c r="YL28" s="19">
        <v>0.90736728064102601</v>
      </c>
      <c r="YM28" s="19">
        <v>0.32714285700000001</v>
      </c>
      <c r="YN28" s="19">
        <v>0.115258429128205</v>
      </c>
      <c r="YO28" s="19">
        <v>0.84151240258974302</v>
      </c>
      <c r="YP28" s="19">
        <v>0.48634615384615398</v>
      </c>
      <c r="YQ28" s="19">
        <v>0.140045630153846</v>
      </c>
      <c r="YR28" s="19">
        <v>5.5272082564102501E-2</v>
      </c>
      <c r="YS28" s="19">
        <v>0.125469230769231</v>
      </c>
      <c r="YT28" s="19">
        <v>42.214102564102603</v>
      </c>
      <c r="YU28" s="19">
        <v>38.900256410256397</v>
      </c>
      <c r="YV28" s="19">
        <v>15.9246153846154</v>
      </c>
      <c r="YW28" s="19">
        <v>27.814102564102601</v>
      </c>
      <c r="YX28" s="19">
        <v>27.2846153846154</v>
      </c>
      <c r="YY28" s="19">
        <v>42.065897435897398</v>
      </c>
      <c r="YZ28" s="19">
        <v>42.1338461538462</v>
      </c>
      <c r="ZA28" s="19">
        <v>-0.35306326923076897</v>
      </c>
      <c r="ZB28" s="19">
        <v>-0.33425522051282103</v>
      </c>
      <c r="ZC28" s="19">
        <v>38.749743589743602</v>
      </c>
      <c r="ZD28" s="19">
        <v>42.118974358974398</v>
      </c>
      <c r="ZE28" s="19">
        <v>1424.92725641026</v>
      </c>
      <c r="ZF28" s="19">
        <v>1501.3877692307699</v>
      </c>
      <c r="ZG28" s="19">
        <v>172</v>
      </c>
      <c r="ZH28" s="19">
        <f t="shared" si="73"/>
        <v>133.25025641025638</v>
      </c>
      <c r="ZI28" s="19">
        <f t="shared" si="74"/>
        <v>129.88102564102559</v>
      </c>
      <c r="ZJ28" s="18">
        <v>137.5</v>
      </c>
      <c r="ZK28" s="19">
        <v>0.75910653090000002</v>
      </c>
      <c r="ZL28" s="19">
        <v>0.761039893271795</v>
      </c>
      <c r="ZM28" s="19">
        <v>0.61683212154359002</v>
      </c>
      <c r="ZN28" s="19">
        <v>0.45409059167692301</v>
      </c>
      <c r="ZO28" s="19">
        <v>0.87659569752051303</v>
      </c>
      <c r="ZP28" s="19">
        <v>0.86134100972564098</v>
      </c>
      <c r="ZQ28" s="19">
        <v>0.795685064571795</v>
      </c>
      <c r="ZR28" s="19">
        <v>0.65915392990769195</v>
      </c>
      <c r="ZS28" s="19">
        <v>0.26761390559487203</v>
      </c>
      <c r="ZT28" s="19">
        <v>0.46812669499230802</v>
      </c>
      <c r="ZU28" s="19">
        <v>0.74029217580256401</v>
      </c>
      <c r="ZV28" s="19">
        <v>0.76244226895128198</v>
      </c>
      <c r="ZW28" s="19">
        <v>0.71440773809230795</v>
      </c>
      <c r="ZX28" s="19">
        <v>0.69555895066923101</v>
      </c>
      <c r="ZY28" s="19">
        <v>-4.1962514128205099E-2</v>
      </c>
      <c r="ZZ28" s="19">
        <v>5.4927051641025602E-3</v>
      </c>
      <c r="AAA28" s="19">
        <v>6.31266213625128</v>
      </c>
      <c r="AAB28" s="19">
        <v>6.3860915355051304</v>
      </c>
      <c r="AAC28" s="19">
        <v>0.30531153871794903</v>
      </c>
      <c r="AAD28" s="19">
        <v>0.54328272703076896</v>
      </c>
      <c r="AAE28" s="19">
        <v>0.451851543366667</v>
      </c>
      <c r="AAF28" s="19">
        <v>0.68828293155640996</v>
      </c>
      <c r="AAG28" s="19">
        <v>0.48908346851025603</v>
      </c>
      <c r="AAH28" s="19">
        <v>0.73712065556923101</v>
      </c>
      <c r="AAI28" s="19">
        <v>0.35250977737435901</v>
      </c>
      <c r="AAJ28" s="19">
        <v>0.61513892120256397</v>
      </c>
      <c r="AAK28" s="19">
        <v>-0.886118854820513</v>
      </c>
      <c r="AAL28" s="19">
        <v>-0.79423830953846197</v>
      </c>
      <c r="AAM28" s="19">
        <v>0.451851543366667</v>
      </c>
      <c r="AAN28" s="19">
        <v>0.68828293155640996</v>
      </c>
      <c r="AAO28" s="19">
        <v>0.167807539681818</v>
      </c>
      <c r="AAP28" s="19">
        <v>7.7209027159090907E-2</v>
      </c>
      <c r="AAQ28" s="19">
        <v>0.13338464334090899</v>
      </c>
      <c r="AAR28" s="19">
        <v>0.133758149227273</v>
      </c>
      <c r="AAS28" s="19">
        <v>0.89513603486363602</v>
      </c>
      <c r="AAT28" s="19">
        <v>0.52092431495454505</v>
      </c>
      <c r="AAU28" s="19">
        <v>0.11363863872727301</v>
      </c>
      <c r="AAV28" s="19">
        <v>0.78957445845454499</v>
      </c>
      <c r="AAW28" s="19">
        <v>0.43896878531818201</v>
      </c>
      <c r="AAX28" s="19">
        <v>0.13482954545454501</v>
      </c>
      <c r="AAY28" s="19">
        <v>6.3035161204545401E-2</v>
      </c>
      <c r="AAZ28" s="19">
        <v>0.119455717909091</v>
      </c>
      <c r="ABA28" s="19">
        <v>41.097727272727198</v>
      </c>
      <c r="ABB28" s="19">
        <v>36.5936363636363</v>
      </c>
      <c r="ABC28" s="19">
        <v>39.585000000000001</v>
      </c>
      <c r="ABD28" s="19">
        <v>30.326818181818201</v>
      </c>
      <c r="ABE28" s="19">
        <v>29.6829545454545</v>
      </c>
      <c r="ABF28" s="19">
        <v>40.486818181818201</v>
      </c>
      <c r="ABG28" s="19">
        <v>40.5163636363636</v>
      </c>
      <c r="ABH28" s="19">
        <v>-0.25539341136363602</v>
      </c>
      <c r="ABI28" s="19">
        <v>-0.24741308863636399</v>
      </c>
      <c r="ABJ28" s="19">
        <v>39.354999999999997</v>
      </c>
      <c r="ABK28" s="19">
        <v>45.048181818181803</v>
      </c>
      <c r="ABL28" s="19">
        <v>1438.64409090909</v>
      </c>
      <c r="ABM28" s="19">
        <v>1567.87984090909</v>
      </c>
      <c r="ABN28" s="19">
        <v>178</v>
      </c>
      <c r="ABO28" s="19">
        <f t="shared" si="75"/>
        <v>138.64500000000001</v>
      </c>
      <c r="ABP28" s="19">
        <f t="shared" si="76"/>
        <v>132.9518181818182</v>
      </c>
      <c r="ABQ28" s="18">
        <v>141.5</v>
      </c>
      <c r="ABR28" s="19">
        <v>0.748438080345454</v>
      </c>
      <c r="ABS28" s="19">
        <v>0.74020705348863602</v>
      </c>
      <c r="ABT28" s="19">
        <v>0.58869351426136396</v>
      </c>
      <c r="ABU28" s="19">
        <v>0.59166268759090901</v>
      </c>
      <c r="ABV28" s="19">
        <v>0.85179201438863605</v>
      </c>
      <c r="ABW28" s="19">
        <v>0.84065983075227302</v>
      </c>
      <c r="ABX28" s="19">
        <v>0.74812046188863601</v>
      </c>
      <c r="ABY28" s="19">
        <v>0.740713671795454</v>
      </c>
      <c r="ABZ28" s="19">
        <v>0.28566774414090901</v>
      </c>
      <c r="ACA28" s="19">
        <v>0.264631654354546</v>
      </c>
      <c r="ACB28" s="19">
        <v>0.737106964645455</v>
      </c>
      <c r="ACC28" s="19">
        <v>0.74000832680454598</v>
      </c>
      <c r="ACD28" s="19">
        <v>0.70851156979545404</v>
      </c>
      <c r="ACE28" s="19">
        <v>0.68383794233409101</v>
      </c>
      <c r="ACF28" s="19">
        <v>-2.45331252613636E-2</v>
      </c>
      <c r="ACG28" s="19">
        <v>1.0802857999999999E-3</v>
      </c>
      <c r="ACH28" s="19">
        <v>5.9602649566159096</v>
      </c>
      <c r="ACI28" s="19">
        <v>5.7302115417181803</v>
      </c>
      <c r="ACJ28" s="19">
        <v>0.33545181159318199</v>
      </c>
      <c r="ACK28" s="19">
        <v>0.31489811154772701</v>
      </c>
      <c r="ACL28" s="19">
        <v>0.48292478235227299</v>
      </c>
      <c r="ACM28" s="19">
        <v>0.45744800501363603</v>
      </c>
      <c r="ACN28" s="19">
        <v>0.51883098317727305</v>
      </c>
      <c r="ACO28" s="19">
        <v>0.49085362223636397</v>
      </c>
      <c r="ACP28" s="19">
        <v>0.381596849104545</v>
      </c>
      <c r="ACQ28" s="19">
        <v>0.35710797430681801</v>
      </c>
      <c r="ACR28" s="19">
        <v>-0.85576809665909104</v>
      </c>
      <c r="ACS28" s="19">
        <v>-0.85068920888636401</v>
      </c>
      <c r="ACT28" s="19">
        <v>0.48292478235227299</v>
      </c>
      <c r="ACU28" s="19">
        <v>0.45744800501363603</v>
      </c>
      <c r="ACV28" s="17">
        <v>4.38</v>
      </c>
      <c r="ACW28" s="18">
        <v>1.03</v>
      </c>
      <c r="ACX28" s="17">
        <v>78.3</v>
      </c>
      <c r="ACY28" s="17">
        <v>28.2</v>
      </c>
      <c r="ACZ28" s="17">
        <v>4.8</v>
      </c>
      <c r="ADA28" s="17">
        <v>11.8</v>
      </c>
    </row>
    <row r="29" spans="1:781" x14ac:dyDescent="0.25">
      <c r="A29" s="19">
        <v>28</v>
      </c>
      <c r="B29" s="19">
        <v>7</v>
      </c>
      <c r="C29" s="19" t="s">
        <v>11</v>
      </c>
      <c r="D29" s="19">
        <v>100</v>
      </c>
      <c r="E29" s="19">
        <v>2</v>
      </c>
      <c r="F29" s="19">
        <v>2</v>
      </c>
      <c r="G29" s="23">
        <v>-9999</v>
      </c>
      <c r="H29" s="23">
        <v>-9999</v>
      </c>
      <c r="I29" s="23">
        <v>-9999</v>
      </c>
      <c r="J29" s="23">
        <v>-9999</v>
      </c>
      <c r="K29" s="23">
        <v>-9999</v>
      </c>
      <c r="L29" s="19">
        <v>158</v>
      </c>
      <c r="M29" s="19">
        <f t="shared" si="16"/>
        <v>141.07142857142856</v>
      </c>
      <c r="N29" s="19">
        <v>56.56</v>
      </c>
      <c r="O29" s="19">
        <v>22.72</v>
      </c>
      <c r="P29" s="19">
        <v>20.720000000000006</v>
      </c>
      <c r="Q29" s="19">
        <v>58.56</v>
      </c>
      <c r="R29" s="19">
        <v>20.72</v>
      </c>
      <c r="S29" s="19">
        <v>20.720000000000006</v>
      </c>
      <c r="T29" s="19">
        <f t="shared" si="17"/>
        <v>1</v>
      </c>
      <c r="U29" s="19">
        <v>58.56</v>
      </c>
      <c r="V29" s="19">
        <v>22.72</v>
      </c>
      <c r="W29" s="19">
        <v>18.720000000000006</v>
      </c>
      <c r="X29" s="19">
        <v>52.560000000000009</v>
      </c>
      <c r="Y29" s="19">
        <v>18.719999999999985</v>
      </c>
      <c r="Z29" s="19">
        <v>28.720000000000006</v>
      </c>
      <c r="AA29" s="19" t="s">
        <v>67</v>
      </c>
      <c r="AB29" s="19">
        <v>9.1999999999999993</v>
      </c>
      <c r="AC29" s="19">
        <v>7.2</v>
      </c>
      <c r="AD29" s="19">
        <v>0.9</v>
      </c>
      <c r="AE29" s="19" t="s">
        <v>40</v>
      </c>
      <c r="AF29" s="19">
        <v>2</v>
      </c>
      <c r="AG29" s="19">
        <v>1.1000000000000001</v>
      </c>
      <c r="AH29" s="19">
        <v>2.2999999999999998</v>
      </c>
      <c r="AI29" s="19">
        <v>4</v>
      </c>
      <c r="AJ29" s="19">
        <v>349</v>
      </c>
      <c r="AK29" s="19">
        <v>27</v>
      </c>
      <c r="AL29" s="19">
        <v>0.7</v>
      </c>
      <c r="AM29" s="19">
        <v>9</v>
      </c>
      <c r="AN29" s="19">
        <v>5.7</v>
      </c>
      <c r="AO29" s="19">
        <v>1.1399999999999999</v>
      </c>
      <c r="AP29" s="19">
        <v>5337</v>
      </c>
      <c r="AQ29" s="19">
        <v>188</v>
      </c>
      <c r="AR29" s="19">
        <v>410</v>
      </c>
      <c r="AS29" s="19">
        <v>30.9</v>
      </c>
      <c r="AT29" s="19">
        <v>0</v>
      </c>
      <c r="AU29" s="19">
        <v>3</v>
      </c>
      <c r="AV29" s="19">
        <v>86</v>
      </c>
      <c r="AW29" s="19">
        <v>5</v>
      </c>
      <c r="AX29" s="19">
        <v>6</v>
      </c>
      <c r="AY29" s="19">
        <v>71</v>
      </c>
      <c r="AZ29" s="19">
        <v>1.6179435483870968</v>
      </c>
      <c r="BA29" s="19">
        <v>0</v>
      </c>
      <c r="BB29" s="19">
        <v>0.46882089025558299</v>
      </c>
      <c r="BC29" s="19">
        <v>8.5758966856681634E-2</v>
      </c>
      <c r="BD29" s="19">
        <v>0.89205621449217565</v>
      </c>
      <c r="BE29" s="19">
        <v>2.1225828900929566</v>
      </c>
      <c r="BF29" s="19">
        <v>2.0561407045305651</v>
      </c>
      <c r="BG29" s="17">
        <f t="shared" si="18"/>
        <v>6.471774193548387</v>
      </c>
      <c r="BH29" s="17">
        <f t="shared" si="19"/>
        <v>8.3470577545707183</v>
      </c>
      <c r="BI29" s="17">
        <f t="shared" si="20"/>
        <v>8.6900936219974447</v>
      </c>
      <c r="BJ29" s="17">
        <f t="shared" si="21"/>
        <v>12.258318479966148</v>
      </c>
      <c r="BK29" s="17">
        <f t="shared" si="22"/>
        <v>20.748650040337974</v>
      </c>
      <c r="BL29" s="19">
        <f t="shared" si="0"/>
        <v>0.34303586742672654</v>
      </c>
      <c r="BM29" s="19">
        <f t="shared" si="1"/>
        <v>3.5682248579687026</v>
      </c>
      <c r="BN29" s="19">
        <f t="shared" si="2"/>
        <v>8.4903315603718266</v>
      </c>
      <c r="BO29" s="19">
        <f t="shared" si="23"/>
        <v>12.401592285767256</v>
      </c>
      <c r="BP29" s="19">
        <v>1.0836693548387095</v>
      </c>
      <c r="BQ29" s="19">
        <v>0.46759190170621301</v>
      </c>
      <c r="BR29" s="19">
        <v>0.50410848414578824</v>
      </c>
      <c r="BS29" s="19">
        <v>0.23205367502396204</v>
      </c>
      <c r="BT29" s="19">
        <v>0.2641283763580185</v>
      </c>
      <c r="BU29" s="19">
        <v>9.44474822289606E-2</v>
      </c>
      <c r="BV29" s="19">
        <v>5.0395605503200129E-3</v>
      </c>
      <c r="BW29" s="17">
        <f t="shared" si="24"/>
        <v>6.2050450261796897</v>
      </c>
      <c r="BX29" s="17">
        <f t="shared" si="25"/>
        <v>8.2214789627628431</v>
      </c>
      <c r="BY29" s="17">
        <f t="shared" si="26"/>
        <v>9.1496936628586916</v>
      </c>
      <c r="BZ29" s="17">
        <f t="shared" si="27"/>
        <v>10.583997097206607</v>
      </c>
      <c r="CA29" s="19">
        <f t="shared" si="28"/>
        <v>0.92821470009584817</v>
      </c>
      <c r="CB29" s="19">
        <f t="shared" si="29"/>
        <v>1.056513505432074</v>
      </c>
      <c r="CC29" s="19">
        <f t="shared" si="30"/>
        <v>0.3777899289158424</v>
      </c>
      <c r="CD29" s="19">
        <f t="shared" ref="CD29:CE29" si="103">SUM(CA29:CC29)</f>
        <v>2.3625181344437647</v>
      </c>
      <c r="CE29" s="19">
        <f t="shared" si="103"/>
        <v>3.7968215687916809</v>
      </c>
      <c r="CF29" s="19">
        <v>1.3283208020050126</v>
      </c>
      <c r="CG29" s="19">
        <v>0.27010804321728699</v>
      </c>
      <c r="CH29" s="19">
        <v>0.21048200378867607</v>
      </c>
      <c r="CI29" s="19">
        <v>1.8095238095238093</v>
      </c>
      <c r="CJ29" s="19">
        <v>0</v>
      </c>
      <c r="CK29" s="19">
        <v>0.77488575402344528</v>
      </c>
      <c r="CL29" s="19">
        <v>0.48088964584481297</v>
      </c>
      <c r="CM29" s="17">
        <f t="shared" si="32"/>
        <v>6.3937153808891978</v>
      </c>
      <c r="CN29" s="17">
        <f t="shared" si="33"/>
        <v>7.2356433960439022</v>
      </c>
      <c r="CO29" s="17">
        <f t="shared" si="34"/>
        <v>14.473738634139139</v>
      </c>
      <c r="CP29" s="17">
        <f t="shared" si="35"/>
        <v>14.473738634139139</v>
      </c>
      <c r="CQ29" s="17">
        <f t="shared" si="36"/>
        <v>17.573281650232921</v>
      </c>
      <c r="CR29" s="19">
        <f t="shared" si="37"/>
        <v>7.2380952380952372</v>
      </c>
      <c r="CS29" s="19">
        <f t="shared" si="38"/>
        <v>0</v>
      </c>
      <c r="CT29" s="19">
        <f t="shared" si="39"/>
        <v>3.0995430160937811</v>
      </c>
      <c r="CU29" s="19">
        <f t="shared" si="40"/>
        <v>10.337638254189018</v>
      </c>
      <c r="CV29" s="25">
        <v>-9999</v>
      </c>
      <c r="CW29" s="23">
        <v>-9999</v>
      </c>
      <c r="CX29" s="25">
        <v>-9999</v>
      </c>
      <c r="CY29" s="23">
        <v>-9999</v>
      </c>
      <c r="CZ29" s="25">
        <v>-9999</v>
      </c>
      <c r="DA29" s="23">
        <v>-9999</v>
      </c>
      <c r="DB29" s="23">
        <v>-9999</v>
      </c>
      <c r="DC29" s="23">
        <v>-9999</v>
      </c>
      <c r="DD29" s="23">
        <v>-9999</v>
      </c>
      <c r="DE29" s="23">
        <v>-9999</v>
      </c>
      <c r="DF29" s="23">
        <v>-9999</v>
      </c>
      <c r="DG29" s="23">
        <v>-9999</v>
      </c>
      <c r="DH29" s="23">
        <v>-9999</v>
      </c>
      <c r="DI29" s="23">
        <v>-9999</v>
      </c>
      <c r="DJ29" s="23">
        <v>-9999</v>
      </c>
      <c r="DK29" s="23">
        <v>-9999</v>
      </c>
      <c r="DL29" s="23">
        <v>-9999</v>
      </c>
      <c r="DM29" s="23">
        <v>-9999</v>
      </c>
      <c r="DN29" s="23">
        <v>-9999</v>
      </c>
      <c r="DO29" s="23">
        <v>-9999</v>
      </c>
      <c r="DP29" s="23">
        <v>-9999</v>
      </c>
      <c r="DQ29" s="23">
        <v>-9999</v>
      </c>
      <c r="DR29" s="23">
        <v>-9999</v>
      </c>
      <c r="DS29" s="25">
        <v>-9999</v>
      </c>
      <c r="DT29" s="25">
        <v>-9999</v>
      </c>
      <c r="DU29" s="25">
        <v>-9999</v>
      </c>
      <c r="DV29" s="25">
        <v>-9999</v>
      </c>
      <c r="DW29" s="25">
        <v>-9999</v>
      </c>
      <c r="DX29" s="25">
        <v>-9999</v>
      </c>
      <c r="DY29" s="25">
        <v>-9999</v>
      </c>
      <c r="DZ29" s="25">
        <v>-9999</v>
      </c>
      <c r="EA29" s="25">
        <v>-9999</v>
      </c>
      <c r="EB29" s="23">
        <v>-9999</v>
      </c>
      <c r="EC29" s="23">
        <v>-9999</v>
      </c>
      <c r="ED29" s="23">
        <v>-9999</v>
      </c>
      <c r="EE29" s="23">
        <v>-9999</v>
      </c>
      <c r="EF29" s="23">
        <v>-9999</v>
      </c>
      <c r="EG29" s="23">
        <v>-9999</v>
      </c>
      <c r="EH29" s="23">
        <v>-9999</v>
      </c>
      <c r="EI29" s="23">
        <v>-9999</v>
      </c>
      <c r="EJ29" s="23">
        <v>-9999</v>
      </c>
      <c r="EK29" s="23">
        <v>-9999</v>
      </c>
      <c r="EL29" s="23">
        <v>-9999</v>
      </c>
      <c r="EM29" s="23">
        <v>-9999</v>
      </c>
      <c r="EN29" s="23">
        <v>-9999</v>
      </c>
      <c r="EO29" s="23">
        <v>-9999</v>
      </c>
      <c r="EP29" s="23">
        <v>-9999</v>
      </c>
      <c r="EQ29" s="23">
        <v>-9999</v>
      </c>
      <c r="ER29" s="23">
        <v>-9999</v>
      </c>
      <c r="ES29" s="23">
        <v>-9999</v>
      </c>
      <c r="ET29" s="23">
        <v>-9999</v>
      </c>
      <c r="EU29" s="23">
        <v>-9999</v>
      </c>
      <c r="EV29" s="23">
        <v>-9999</v>
      </c>
      <c r="EW29" s="23">
        <v>-9999</v>
      </c>
      <c r="EX29" s="23">
        <v>-9999</v>
      </c>
      <c r="EY29" s="23">
        <v>-9999</v>
      </c>
      <c r="EZ29" s="23">
        <v>-9999</v>
      </c>
      <c r="FA29" s="23">
        <v>-9999</v>
      </c>
      <c r="FB29" s="23">
        <v>-9999</v>
      </c>
      <c r="FC29" s="23">
        <v>-9999</v>
      </c>
      <c r="FD29" s="23">
        <v>-9999</v>
      </c>
      <c r="FE29" s="23">
        <v>-9999</v>
      </c>
      <c r="FF29" s="23">
        <v>-9999</v>
      </c>
      <c r="FG29" s="23">
        <v>-9999</v>
      </c>
      <c r="FH29" s="21">
        <v>354.4</v>
      </c>
      <c r="FI29" s="21">
        <v>67.5</v>
      </c>
      <c r="FJ29" s="18">
        <f t="shared" si="41"/>
        <v>286.89999999999998</v>
      </c>
      <c r="FK29" s="19">
        <v>13</v>
      </c>
      <c r="FL29" s="19">
        <v>519.5</v>
      </c>
      <c r="FM29" s="18">
        <v>31.5</v>
      </c>
      <c r="FN29" s="18">
        <f t="shared" si="42"/>
        <v>488</v>
      </c>
      <c r="FO29" s="19">
        <v>135</v>
      </c>
      <c r="FP29" s="19">
        <v>175.4</v>
      </c>
      <c r="FQ29" s="19">
        <v>31.5</v>
      </c>
      <c r="FR29" s="19">
        <f t="shared" si="43"/>
        <v>143.9</v>
      </c>
      <c r="FS29" s="19">
        <v>251</v>
      </c>
      <c r="FT29" s="19">
        <v>15.6</v>
      </c>
      <c r="FU29" s="19">
        <f t="shared" si="44"/>
        <v>235.4</v>
      </c>
      <c r="FV29" s="19">
        <v>113.05000000000001</v>
      </c>
      <c r="FW29" s="19">
        <v>118.11999999999999</v>
      </c>
      <c r="FX29" s="18">
        <f t="shared" si="45"/>
        <v>1158.0392156862745</v>
      </c>
      <c r="FY29" s="18">
        <f t="shared" si="46"/>
        <v>1033.9635854341736</v>
      </c>
      <c r="FZ29" s="23">
        <f t="shared" si="4"/>
        <v>2812.7450980392155</v>
      </c>
      <c r="GA29" s="18">
        <f t="shared" si="5"/>
        <v>4784.3137254901958</v>
      </c>
      <c r="GB29" s="18">
        <f t="shared" si="6"/>
        <v>1410.7843137254902</v>
      </c>
      <c r="GC29" s="18">
        <f t="shared" si="7"/>
        <v>2307.8431372549021</v>
      </c>
      <c r="GD29" s="18">
        <f t="shared" si="47"/>
        <v>11315.686274509802</v>
      </c>
      <c r="GE29" s="18">
        <f t="shared" si="48"/>
        <v>1108.3333333333333</v>
      </c>
      <c r="GF29" s="19">
        <v>2.5099999999999998</v>
      </c>
      <c r="GG29" s="19">
        <f t="shared" si="8"/>
        <v>70.599901960784294</v>
      </c>
      <c r="GH29" s="19">
        <v>0.55000000000000004</v>
      </c>
      <c r="GI29" s="19">
        <f t="shared" si="9"/>
        <v>26.313725490196081</v>
      </c>
      <c r="GJ29" s="19">
        <v>1.03</v>
      </c>
      <c r="GK29" s="19">
        <f t="shared" si="10"/>
        <v>14.531078431372549</v>
      </c>
      <c r="GL29" s="19">
        <v>2.99</v>
      </c>
      <c r="GM29" s="19">
        <f t="shared" si="11"/>
        <v>33.139166666666668</v>
      </c>
      <c r="GN29" s="18">
        <f t="shared" si="49"/>
        <v>144.58387254901959</v>
      </c>
      <c r="GO29" s="18">
        <f t="shared" si="50"/>
        <v>129.09274334733891</v>
      </c>
      <c r="GP29" s="25">
        <v>-9999</v>
      </c>
      <c r="GQ29" s="25">
        <v>-9999</v>
      </c>
      <c r="GR29" s="25">
        <v>-9999</v>
      </c>
      <c r="GS29" s="25">
        <v>-9999</v>
      </c>
      <c r="GT29" s="19">
        <v>19.2</v>
      </c>
      <c r="GU29" s="18">
        <v>5.04</v>
      </c>
      <c r="GV29" s="18">
        <f t="shared" si="51"/>
        <v>4.53</v>
      </c>
      <c r="GW29" s="19">
        <f t="shared" si="52"/>
        <v>3395.4593569880981</v>
      </c>
      <c r="GX29" s="19">
        <v>1.74</v>
      </c>
      <c r="GY29" s="19">
        <f t="shared" si="53"/>
        <v>0.38410596026490063</v>
      </c>
      <c r="GZ29" s="19">
        <f t="shared" si="54"/>
        <v>1304.2161768563553</v>
      </c>
      <c r="HA29" s="19">
        <f t="shared" si="55"/>
        <v>1460.7221180791182</v>
      </c>
      <c r="HB29" s="19">
        <v>2.29</v>
      </c>
      <c r="HC29" s="19">
        <f t="shared" si="12"/>
        <v>0.50551876379690952</v>
      </c>
      <c r="HD29" s="19">
        <f t="shared" si="13"/>
        <v>1716.4684166672725</v>
      </c>
      <c r="HE29" s="19">
        <f t="shared" si="56"/>
        <v>1922.4446266673453</v>
      </c>
      <c r="HF29" s="23">
        <v>-9999</v>
      </c>
      <c r="HG29" s="19">
        <v>3965.6374999999998</v>
      </c>
      <c r="HH29" s="19">
        <f t="shared" si="101"/>
        <v>1523.2249999999997</v>
      </c>
      <c r="HI29" s="19">
        <v>2.8</v>
      </c>
      <c r="HJ29" s="19">
        <v>3.58</v>
      </c>
      <c r="HK29" s="17">
        <f t="shared" si="15"/>
        <v>68.823517634690958</v>
      </c>
      <c r="HL29" s="23">
        <v>-9999</v>
      </c>
      <c r="HM29" s="23">
        <v>-9999</v>
      </c>
      <c r="HN29" s="19">
        <v>28.126363636363664</v>
      </c>
      <c r="HO29" s="19">
        <v>15.389059561128523</v>
      </c>
      <c r="HP29" s="19">
        <v>0.242383174141414</v>
      </c>
      <c r="HQ29" s="19">
        <v>0.201354224548077</v>
      </c>
      <c r="HR29" s="19">
        <v>0.18441995055555599</v>
      </c>
      <c r="HS29" s="19">
        <v>0.134805506111111</v>
      </c>
      <c r="HT29" s="19">
        <v>4.8230775989899E-2</v>
      </c>
      <c r="HU29" s="19">
        <v>0.29345691934343399</v>
      </c>
      <c r="HV29" s="19">
        <v>0.33445551425252501</v>
      </c>
      <c r="HW29" s="19">
        <v>9.2583097144230797E-2</v>
      </c>
      <c r="HX29" s="19">
        <v>0.64243175249494999</v>
      </c>
      <c r="HY29" s="19">
        <v>0.38153654718181801</v>
      </c>
      <c r="HZ29" s="19">
        <v>0.38276088938383901</v>
      </c>
      <c r="IA29" s="19">
        <v>0.28756802662499997</v>
      </c>
      <c r="IB29" s="19">
        <v>0.191159761393939</v>
      </c>
      <c r="IC29" s="19">
        <v>0.11202588801010099</v>
      </c>
      <c r="ID29" s="19">
        <v>1.44512103473737</v>
      </c>
      <c r="IE29" s="19">
        <v>0.29194647486818198</v>
      </c>
      <c r="IF29" s="19">
        <v>0.25561584111659202</v>
      </c>
      <c r="IG29" s="19">
        <v>0.266789229190045</v>
      </c>
      <c r="IH29" s="19">
        <v>0.227456322927273</v>
      </c>
      <c r="II29" s="19">
        <v>3.7577346140909101E-2</v>
      </c>
      <c r="IJ29" s="19">
        <v>0.32936541339366499</v>
      </c>
      <c r="IK29" s="19">
        <v>0.36506303822272701</v>
      </c>
      <c r="IL29" s="19">
        <v>8.8426561502242207E-2</v>
      </c>
      <c r="IM29" s="19">
        <v>0.828785341427273</v>
      </c>
      <c r="IN29" s="19">
        <v>0.198471523289593</v>
      </c>
      <c r="IO29" s="19">
        <v>0.19648125306787301</v>
      </c>
      <c r="IP29" s="19">
        <v>0.13544969191928199</v>
      </c>
      <c r="IQ29" s="19">
        <v>0.11298197553636399</v>
      </c>
      <c r="IR29" s="19">
        <v>9.1683766149999998E-2</v>
      </c>
      <c r="IS29" s="19">
        <v>0.42302153366515799</v>
      </c>
      <c r="IT29" s="19">
        <v>41.0683816383929</v>
      </c>
      <c r="IU29" s="19">
        <v>62.580678415178497</v>
      </c>
      <c r="IV29" s="19">
        <v>77</v>
      </c>
      <c r="IW29" s="19">
        <f t="shared" si="57"/>
        <v>14.419321584821503</v>
      </c>
      <c r="IX29" s="19">
        <v>0.21810439565384601</v>
      </c>
      <c r="IY29" s="19">
        <v>0.3039167975</v>
      </c>
      <c r="IZ29" s="19">
        <v>0.184988226076923</v>
      </c>
      <c r="JA29" s="19">
        <v>0.27825745680769198</v>
      </c>
      <c r="JB29" s="19">
        <v>0.63674646780769195</v>
      </c>
      <c r="JC29" s="19">
        <v>0.424540816230769</v>
      </c>
      <c r="JD29" s="19">
        <v>0.247700156807692</v>
      </c>
      <c r="JE29" s="19">
        <v>0.63363814753846204</v>
      </c>
      <c r="JF29" s="19">
        <v>0.42125588688461502</v>
      </c>
      <c r="JG29" s="19">
        <v>0.21125981161538501</v>
      </c>
      <c r="JH29" s="19">
        <v>0.29098116165384602</v>
      </c>
      <c r="JI29" s="19">
        <v>0.20407770803846201</v>
      </c>
      <c r="JJ29" s="19">
        <v>0.43670722769230802</v>
      </c>
      <c r="JK29" s="19">
        <v>0.38997976711153798</v>
      </c>
      <c r="JL29" s="19">
        <v>0.25920733242692301</v>
      </c>
      <c r="JM29" s="19">
        <v>0.20625014792692301</v>
      </c>
      <c r="JN29" s="19">
        <v>0.36990443827692299</v>
      </c>
      <c r="JO29" s="19">
        <v>0.35188975017692298</v>
      </c>
      <c r="JP29" s="19">
        <v>0.18318646498076899</v>
      </c>
      <c r="JQ29" s="19">
        <v>0.163760890815385</v>
      </c>
      <c r="JR29" s="19">
        <v>0.20065829695000001</v>
      </c>
      <c r="JS29" s="19">
        <v>0.199813492711538</v>
      </c>
      <c r="JT29" s="19">
        <v>0.51189271515384605</v>
      </c>
      <c r="JU29" s="19">
        <v>0.54800932716153805</v>
      </c>
      <c r="JV29" s="19">
        <v>0.49900894936538498</v>
      </c>
      <c r="JW29" s="19">
        <v>0.48798563145384599</v>
      </c>
      <c r="JX29" s="19">
        <v>9.6680062950000006E-2</v>
      </c>
      <c r="JY29" s="19">
        <v>0.20139401065000001</v>
      </c>
      <c r="JZ29" s="19">
        <v>1.56376071498462</v>
      </c>
      <c r="KA29" s="19">
        <v>1.2892064547230799</v>
      </c>
      <c r="KB29" s="19">
        <v>0.54604258402692296</v>
      </c>
      <c r="KC29" s="19">
        <v>0.56902684747307697</v>
      </c>
      <c r="KD29" s="19">
        <v>0.621611714119231</v>
      </c>
      <c r="KE29" s="19">
        <v>0.638190367473077</v>
      </c>
      <c r="KF29" s="19">
        <v>0.54975281022307698</v>
      </c>
      <c r="KG29" s="19">
        <v>0.59003586318076895</v>
      </c>
      <c r="KH29" s="19">
        <v>0.45961937013846099</v>
      </c>
      <c r="KI29" s="19">
        <v>0.511341731988462</v>
      </c>
      <c r="KJ29" s="19">
        <v>-0.308020259653846</v>
      </c>
      <c r="KK29" s="19">
        <v>-0.27920519507692299</v>
      </c>
      <c r="KL29" s="19">
        <v>0.621611714119231</v>
      </c>
      <c r="KM29" s="19">
        <v>0.638190367473077</v>
      </c>
      <c r="KN29" s="19">
        <v>0.202947797210526</v>
      </c>
      <c r="KO29" s="19">
        <v>0.230743823763158</v>
      </c>
      <c r="KP29" s="19">
        <v>0.17400572789473701</v>
      </c>
      <c r="KQ29" s="19">
        <v>0.22558314926315801</v>
      </c>
      <c r="KR29" s="19">
        <v>0.53850635594736795</v>
      </c>
      <c r="KS29" s="19">
        <v>0.4054182825</v>
      </c>
      <c r="KT29" s="19">
        <v>0.22714665876315801</v>
      </c>
      <c r="KU29" s="19">
        <v>0.57843786110526296</v>
      </c>
      <c r="KV29" s="19">
        <v>0.436287593973684</v>
      </c>
      <c r="KW29" s="19">
        <v>0.19649031623684199</v>
      </c>
      <c r="KX29" s="19">
        <v>0.227088042184211</v>
      </c>
      <c r="KY29" s="19">
        <v>0.18077663671052599</v>
      </c>
      <c r="KZ29" s="19">
        <v>39.799999999999997</v>
      </c>
      <c r="LA29" s="19">
        <v>36.748421052631599</v>
      </c>
      <c r="LB29" s="19">
        <v>11.147368421052599</v>
      </c>
      <c r="LC29" s="19">
        <v>41.417368421052601</v>
      </c>
      <c r="LD29" s="19">
        <v>40.0971052631579</v>
      </c>
      <c r="LE29" s="19">
        <v>39.759473684210498</v>
      </c>
      <c r="LF29" s="19">
        <v>39.9</v>
      </c>
      <c r="LG29" s="19">
        <v>4.6565152973684201E-2</v>
      </c>
      <c r="LH29" s="19">
        <v>6.7094443421052601E-3</v>
      </c>
      <c r="LI29" s="19">
        <v>56.9431578947368</v>
      </c>
      <c r="LJ29" s="19">
        <v>1837.9023947368401</v>
      </c>
      <c r="LK29" s="19">
        <v>83</v>
      </c>
      <c r="LL29" s="19">
        <f t="shared" si="58"/>
        <v>26.0568421052632</v>
      </c>
      <c r="LM29" s="23">
        <v>-9999</v>
      </c>
      <c r="LN29" s="19">
        <v>0.43475179842894701</v>
      </c>
      <c r="LO29" s="19">
        <v>0.40726699756052598</v>
      </c>
      <c r="LP29" s="19">
        <v>0.314749416189474</v>
      </c>
      <c r="LQ29" s="19">
        <v>0.284070009789474</v>
      </c>
      <c r="LR29" s="19">
        <v>0.43538378413947398</v>
      </c>
      <c r="LS29" s="19">
        <v>0.39792684979736798</v>
      </c>
      <c r="LT29" s="19">
        <v>0.31535695046842099</v>
      </c>
      <c r="LU29" s="19">
        <v>0.27381844030000002</v>
      </c>
      <c r="LV29" s="19">
        <v>0.139533925976316</v>
      </c>
      <c r="LW29" s="19">
        <v>0.13969351314473699</v>
      </c>
      <c r="LX29" s="19">
        <v>0.52291085283684202</v>
      </c>
      <c r="LY29" s="19">
        <v>0.50951538522631601</v>
      </c>
      <c r="LZ29" s="19">
        <v>0.49194688510263201</v>
      </c>
      <c r="MA29" s="19">
        <v>0.450366406242105</v>
      </c>
      <c r="MB29" s="19">
        <v>0.11379321700263199</v>
      </c>
      <c r="MC29" s="19">
        <v>0.12899392135263199</v>
      </c>
      <c r="MD29" s="19">
        <v>1.5534214552763199</v>
      </c>
      <c r="ME29" s="19">
        <v>1.3898317014289501</v>
      </c>
      <c r="MF29" s="19">
        <v>0.32133264309999998</v>
      </c>
      <c r="MG29" s="19">
        <v>0.34592291739736802</v>
      </c>
      <c r="MH29" s="19">
        <v>0.403950738252632</v>
      </c>
      <c r="MI29" s="19">
        <v>0.42281505853684198</v>
      </c>
      <c r="MJ29" s="19">
        <v>0.40326798716052598</v>
      </c>
      <c r="MK29" s="19">
        <v>0.41626918162368398</v>
      </c>
      <c r="ML29" s="19">
        <v>0.320442869665789</v>
      </c>
      <c r="MM29" s="19">
        <v>0.33849837623684198</v>
      </c>
      <c r="MN29" s="19">
        <v>-0.47816105897368399</v>
      </c>
      <c r="MO29" s="19">
        <v>-0.42912124660526302</v>
      </c>
      <c r="MP29" s="19">
        <v>0.403950738252632</v>
      </c>
      <c r="MQ29" s="19">
        <v>0.42281505853684198</v>
      </c>
      <c r="MR29" s="23">
        <v>-9999</v>
      </c>
      <c r="MS29" s="19">
        <v>0.14933577100000001</v>
      </c>
      <c r="MT29" s="19">
        <v>0.144408443</v>
      </c>
      <c r="MU29" s="19">
        <v>0.12288977399999999</v>
      </c>
      <c r="MV29" s="19">
        <v>0.159791081</v>
      </c>
      <c r="MW29" s="19">
        <v>0.46998212499999997</v>
      </c>
      <c r="MX29" s="19">
        <v>0.29772727300000001</v>
      </c>
      <c r="MY29" s="19">
        <v>0.160457708</v>
      </c>
      <c r="MZ29" s="19">
        <v>0.48760410300000001</v>
      </c>
      <c r="NA29" s="19">
        <v>0.34621848700000002</v>
      </c>
      <c r="NB29" s="19">
        <v>0.14801430500000001</v>
      </c>
      <c r="NC29" s="19">
        <v>0.144143623</v>
      </c>
      <c r="ND29" s="19">
        <v>0.13720812199999999</v>
      </c>
      <c r="NE29" s="19">
        <v>34.96</v>
      </c>
      <c r="NF29" s="19">
        <v>34.822045449999997</v>
      </c>
      <c r="NG29" s="19">
        <v>16.628863639999999</v>
      </c>
      <c r="NH29" s="19">
        <v>37.08886364</v>
      </c>
      <c r="NI29" s="19">
        <v>34.151136360000002</v>
      </c>
      <c r="NJ29" s="19">
        <v>36.24909091</v>
      </c>
      <c r="NK29" s="19">
        <v>36.317727269999999</v>
      </c>
      <c r="NL29" s="19">
        <v>2.4414910000000001E-2</v>
      </c>
      <c r="NM29" s="19">
        <v>-4.9337820999999997E-2</v>
      </c>
      <c r="NN29" s="19">
        <v>63.312727270000003</v>
      </c>
      <c r="NO29" s="19">
        <v>1982.507114</v>
      </c>
      <c r="NP29" s="19">
        <v>99.9</v>
      </c>
      <c r="NQ29" s="19">
        <f t="shared" si="59"/>
        <v>36.587272730000002</v>
      </c>
      <c r="NR29" s="23">
        <v>-9999</v>
      </c>
      <c r="NS29" s="19">
        <v>0.50307286500000004</v>
      </c>
      <c r="NT29" s="19">
        <v>0.489264213</v>
      </c>
      <c r="NU29" s="19">
        <v>0.36591219899999999</v>
      </c>
      <c r="NV29" s="19">
        <v>0.30064544599999998</v>
      </c>
      <c r="NW29" s="19">
        <v>0.54271108599999995</v>
      </c>
      <c r="NX29" s="19">
        <v>0.52657521500000004</v>
      </c>
      <c r="NY29" s="19">
        <v>0.41206898600000003</v>
      </c>
      <c r="NZ29" s="19">
        <v>0.34607407600000001</v>
      </c>
      <c r="OA29" s="19">
        <v>0.16869136600000001</v>
      </c>
      <c r="OB29" s="19">
        <v>0.22171757</v>
      </c>
      <c r="OC29" s="19">
        <v>0.55963481699999995</v>
      </c>
      <c r="OD29" s="19">
        <v>0.58238878699999996</v>
      </c>
      <c r="OE29" s="19">
        <v>0.53304346599999997</v>
      </c>
      <c r="OF29" s="19">
        <v>0.51446592300000005</v>
      </c>
      <c r="OG29" s="19">
        <v>7.8297012999999999E-2</v>
      </c>
      <c r="OH29" s="19">
        <v>0.130576688</v>
      </c>
      <c r="OI29" s="19">
        <v>2.043431869</v>
      </c>
      <c r="OJ29" s="19">
        <v>1.9439238889999999</v>
      </c>
      <c r="OK29" s="19">
        <v>0.31070944299999997</v>
      </c>
      <c r="OL29" s="19">
        <v>0.41758848900000001</v>
      </c>
      <c r="OM29" s="19">
        <v>0.40974366499999998</v>
      </c>
      <c r="ON29" s="19">
        <v>0.52030395299999999</v>
      </c>
      <c r="OO29" s="19">
        <v>0.43041029800000002</v>
      </c>
      <c r="OP29" s="19">
        <v>0.54623274099999997</v>
      </c>
      <c r="OQ29" s="19">
        <v>0.33477043400000001</v>
      </c>
      <c r="OR29" s="19">
        <v>0.449370783</v>
      </c>
      <c r="OS29" s="19">
        <v>-0.58300128799999995</v>
      </c>
      <c r="OT29" s="19">
        <v>-0.51320210300000002</v>
      </c>
      <c r="OU29" s="19">
        <v>0.40974366499999998</v>
      </c>
      <c r="OV29" s="19">
        <v>0.52030395299999999</v>
      </c>
      <c r="OW29" s="19">
        <v>0.127969490877551</v>
      </c>
      <c r="OX29" s="19">
        <v>8.4377199142857101E-2</v>
      </c>
      <c r="OY29" s="19">
        <v>9.8261908183673502E-2</v>
      </c>
      <c r="OZ29" s="19">
        <v>0.112083188326531</v>
      </c>
      <c r="PA29" s="19">
        <v>0.44222120622449002</v>
      </c>
      <c r="PB29" s="19">
        <v>0.278828914714286</v>
      </c>
      <c r="PC29" s="19">
        <v>0.11681321822449001</v>
      </c>
      <c r="PD29" s="19">
        <v>0.51234774544897999</v>
      </c>
      <c r="PE29" s="19">
        <v>0.34384991500000001</v>
      </c>
      <c r="PF29" s="19">
        <v>0.119780539510204</v>
      </c>
      <c r="PG29" s="19">
        <v>8.1864992102040804E-2</v>
      </c>
      <c r="PH29" s="19">
        <v>0.106756728938775</v>
      </c>
      <c r="PI29" s="19">
        <v>34.340000000000003</v>
      </c>
      <c r="PJ29" s="19">
        <v>30.89</v>
      </c>
      <c r="PK29" s="19">
        <v>17.3608163265306</v>
      </c>
      <c r="PL29" s="19">
        <v>29.414693877550999</v>
      </c>
      <c r="PM29" s="19">
        <v>28.078979591836699</v>
      </c>
      <c r="PN29" s="19">
        <v>33.695918367346998</v>
      </c>
      <c r="PO29" s="19">
        <v>33.89</v>
      </c>
      <c r="PP29" s="19">
        <v>-0.107612916734694</v>
      </c>
      <c r="PQ29" s="19">
        <v>-0.13293726265306099</v>
      </c>
      <c r="PR29" s="19">
        <v>59.929387755101999</v>
      </c>
      <c r="PS29" s="19">
        <v>57.607755102040798</v>
      </c>
      <c r="PT29" s="19">
        <v>1905.7096938775501</v>
      </c>
      <c r="PU29" s="19">
        <v>1853.0080612244899</v>
      </c>
      <c r="PV29" s="19">
        <v>120.7</v>
      </c>
      <c r="PW29" s="19">
        <f t="shared" si="60"/>
        <v>60.770612244898004</v>
      </c>
      <c r="PX29" s="19">
        <f t="shared" si="61"/>
        <v>63.092244897959205</v>
      </c>
      <c r="PY29" s="19">
        <f t="shared" si="62"/>
        <v>61.931428571428604</v>
      </c>
      <c r="PZ29" s="23">
        <v>-9999</v>
      </c>
      <c r="QA29" s="19">
        <v>0.62738024603877496</v>
      </c>
      <c r="QB29" s="19">
        <v>0.59258416693265303</v>
      </c>
      <c r="QC29" s="19">
        <v>0.49196993354285701</v>
      </c>
      <c r="QD29" s="19">
        <v>0.42443871944693901</v>
      </c>
      <c r="QE29" s="19">
        <v>0.72310315658367397</v>
      </c>
      <c r="QF29" s="19">
        <v>0.67702978811428605</v>
      </c>
      <c r="QG29" s="19">
        <f t="shared" si="63"/>
        <v>0.70006647234898001</v>
      </c>
      <c r="QH29" s="19">
        <v>0.61442909232652998</v>
      </c>
      <c r="QI29" s="19">
        <v>0.53383338341020403</v>
      </c>
      <c r="QJ29" s="19">
        <v>0.19618472597755099</v>
      </c>
      <c r="QK29" s="19">
        <v>0.22499966326530599</v>
      </c>
      <c r="QL29" s="19">
        <v>0.65391170160000001</v>
      </c>
      <c r="QM29" s="19">
        <v>0.63374982004693903</v>
      </c>
      <c r="QN29" s="19">
        <v>0.619720948789796</v>
      </c>
      <c r="QO29" s="19">
        <v>0.54799732680408197</v>
      </c>
      <c r="QP29" s="19">
        <v>4.5497172755102101E-2</v>
      </c>
      <c r="QQ29" s="19">
        <v>6.5903572544897995E-2</v>
      </c>
      <c r="QR29" s="19">
        <v>3.3853111097714299</v>
      </c>
      <c r="QS29" s="19">
        <v>2.95219506718571</v>
      </c>
      <c r="QT29" s="19">
        <v>0.27132285824693902</v>
      </c>
      <c r="QU29" s="19">
        <v>0.33048160180816299</v>
      </c>
      <c r="QV29" s="19">
        <v>0.39059727476734701</v>
      </c>
      <c r="QW29" s="19">
        <v>0.44972364427959199</v>
      </c>
      <c r="QX29" s="19">
        <v>0.42509529775306099</v>
      </c>
      <c r="QY29" s="19">
        <v>0.48756525472040801</v>
      </c>
      <c r="QZ29" s="19">
        <v>0.31260225263469399</v>
      </c>
      <c r="RA29" s="19">
        <v>0.377044713581633</v>
      </c>
      <c r="RB29" s="19">
        <v>-0.76071639736734697</v>
      </c>
      <c r="RC29" s="19">
        <v>-0.69508156151020395</v>
      </c>
      <c r="RD29" s="19">
        <v>0.39059727476734701</v>
      </c>
      <c r="RE29" s="19">
        <v>0.44972364427959199</v>
      </c>
      <c r="RF29" s="19">
        <v>0.104952032954545</v>
      </c>
      <c r="RG29" s="19">
        <v>6.1581726295454497E-2</v>
      </c>
      <c r="RH29" s="19">
        <v>8.3013873727272702E-2</v>
      </c>
      <c r="RI29" s="19">
        <v>8.1811349977272699E-2</v>
      </c>
      <c r="RJ29" s="19">
        <v>0.50947509724999995</v>
      </c>
      <c r="RK29" s="19">
        <v>0.29621212122727297</v>
      </c>
      <c r="RL29" s="19">
        <v>8.52701969772727E-2</v>
      </c>
      <c r="RM29" s="19">
        <v>0.501236858386364</v>
      </c>
      <c r="RN29" s="19">
        <v>0.311895798477273</v>
      </c>
      <c r="RO29" s="19">
        <v>9.50834879318182E-2</v>
      </c>
      <c r="RP29" s="19">
        <v>5.3699250886363598E-2</v>
      </c>
      <c r="RQ29" s="19">
        <v>8.2602352522727296E-2</v>
      </c>
      <c r="RR29" s="19">
        <v>41.464090909090899</v>
      </c>
      <c r="RS29" s="19">
        <v>37.056363636363599</v>
      </c>
      <c r="RT29" s="19">
        <v>18.445</v>
      </c>
      <c r="RU29" s="19">
        <v>30.3995454545455</v>
      </c>
      <c r="RV29" s="19">
        <v>29.8377272727273</v>
      </c>
      <c r="RW29" s="19">
        <v>38.946818181818202</v>
      </c>
      <c r="RX29" s="19">
        <v>39.03</v>
      </c>
      <c r="RY29" s="19">
        <v>-0.215522615909091</v>
      </c>
      <c r="RZ29" s="19">
        <v>-0.21057434999999999</v>
      </c>
      <c r="SA29" s="19">
        <v>60.959090909090897</v>
      </c>
      <c r="SB29" s="19">
        <v>58.807954545454599</v>
      </c>
      <c r="SC29" s="19">
        <v>1929.07838636364</v>
      </c>
      <c r="SD29" s="19">
        <v>1880.2240909090899</v>
      </c>
      <c r="SE29" s="19">
        <v>142</v>
      </c>
      <c r="SF29" s="19">
        <f t="shared" si="64"/>
        <v>81.040909090909111</v>
      </c>
      <c r="SG29" s="19">
        <f t="shared" si="65"/>
        <v>83.192045454545394</v>
      </c>
      <c r="SH29" s="23">
        <v>-9999</v>
      </c>
      <c r="SI29" s="19">
        <v>0.70861968320454605</v>
      </c>
      <c r="SJ29" s="19">
        <v>0.72162450038636405</v>
      </c>
      <c r="SK29" s="19">
        <v>0.57013282965909096</v>
      </c>
      <c r="SL29" s="19">
        <v>0.565682268363636</v>
      </c>
      <c r="SM29" s="19">
        <v>0.80552565388636399</v>
      </c>
      <c r="SN29" s="19">
        <v>0.78302536559090896</v>
      </c>
      <c r="SO29" s="19">
        <v>0.70546245004545405</v>
      </c>
      <c r="SP29" s="19">
        <v>0.654798277159091</v>
      </c>
      <c r="SQ29" s="19">
        <v>0.23255532352272701</v>
      </c>
      <c r="SR29" s="19">
        <v>0.26368354818181799</v>
      </c>
      <c r="SS29" s="19">
        <v>0.71614111793181801</v>
      </c>
      <c r="ST29" s="19">
        <v>0.71808535545454499</v>
      </c>
      <c r="SU29" s="19">
        <v>0.68030571868181799</v>
      </c>
      <c r="SV29" s="19">
        <v>0.65650101238636305</v>
      </c>
      <c r="SW29" s="19">
        <v>1.6178214931818199E-2</v>
      </c>
      <c r="SX29" s="19">
        <v>-6.83568145454546E-3</v>
      </c>
      <c r="SY29" s="19">
        <v>4.8835129529772701</v>
      </c>
      <c r="SZ29" s="19">
        <v>5.2448704945909101</v>
      </c>
      <c r="TA29" s="19">
        <v>0.28868210743181799</v>
      </c>
      <c r="TB29" s="19">
        <v>0.33592985286363602</v>
      </c>
      <c r="TC29" s="19">
        <v>0.422636578159091</v>
      </c>
      <c r="TD29" s="19">
        <v>0.47228843734090897</v>
      </c>
      <c r="TE29" s="19">
        <v>0.45460315727272699</v>
      </c>
      <c r="TF29" s="19">
        <v>0.49482056404545399</v>
      </c>
      <c r="TG29" s="19">
        <v>0.32811126870454599</v>
      </c>
      <c r="TH29" s="19">
        <v>0.36449858436363602</v>
      </c>
      <c r="TI29" s="19">
        <v>-0.82694335965909105</v>
      </c>
      <c r="TJ29" s="19">
        <v>-0.79106913611363705</v>
      </c>
      <c r="TK29" s="19">
        <v>0.422636578159091</v>
      </c>
      <c r="TL29" s="19">
        <v>0.47228843734090897</v>
      </c>
      <c r="TM29" s="19">
        <v>0.107941067268293</v>
      </c>
      <c r="TN29" s="19">
        <v>4.6304131390243898E-2</v>
      </c>
      <c r="TO29" s="19">
        <v>8.80263813414634E-2</v>
      </c>
      <c r="TP29" s="19">
        <v>8.2071332317073198E-2</v>
      </c>
      <c r="TQ29" s="19">
        <v>0.56762019470731695</v>
      </c>
      <c r="TR29" s="19">
        <v>0.29764278780487802</v>
      </c>
      <c r="TS29" s="19">
        <v>8.2441471658536603E-2</v>
      </c>
      <c r="TT29" s="19">
        <v>0.57781398248780502</v>
      </c>
      <c r="TU29" s="19">
        <v>0.32515307687804901</v>
      </c>
      <c r="TV29" s="19">
        <v>9.2991223536585399E-2</v>
      </c>
      <c r="TW29" s="19">
        <v>4.04177661219512E-2</v>
      </c>
      <c r="TX29" s="19">
        <v>7.9590748268292696E-2</v>
      </c>
      <c r="TY29" s="19">
        <v>39.26</v>
      </c>
      <c r="TZ29" s="19">
        <v>37.384146341463399</v>
      </c>
      <c r="UA29" s="19">
        <v>26.235121951219501</v>
      </c>
      <c r="UB29" s="19">
        <v>28.328292682926801</v>
      </c>
      <c r="UC29" s="19">
        <v>27.811951219512199</v>
      </c>
      <c r="UD29" s="19">
        <v>39.254634146341502</v>
      </c>
      <c r="UE29" s="19">
        <v>39.325365853658496</v>
      </c>
      <c r="UF29" s="19">
        <v>-0.27306954390243898</v>
      </c>
      <c r="UG29" s="19">
        <v>-0.26144869268292698</v>
      </c>
      <c r="UH29" s="24">
        <v>58.721219512195127</v>
      </c>
      <c r="UI29" s="24">
        <v>58.014146341463402</v>
      </c>
      <c r="UJ29" s="24">
        <v>1878.2747317073163</v>
      </c>
      <c r="UK29" s="24">
        <v>1862.2089268292673</v>
      </c>
      <c r="UL29" s="19">
        <v>158</v>
      </c>
      <c r="UM29" s="19">
        <f t="shared" si="66"/>
        <v>99.27878048780488</v>
      </c>
      <c r="UN29" s="19">
        <f t="shared" si="67"/>
        <v>99.985853658536598</v>
      </c>
      <c r="UO29" s="19">
        <f t="shared" si="68"/>
        <v>99.632317073170739</v>
      </c>
      <c r="UP29" s="23">
        <v>-9999</v>
      </c>
      <c r="UQ29" s="19">
        <v>0.74989695062195105</v>
      </c>
      <c r="UR29" s="19">
        <v>0.74533744280487801</v>
      </c>
      <c r="US29" s="19">
        <v>0.59521856762682901</v>
      </c>
      <c r="UT29" s="19">
        <v>0.56589712540975601</v>
      </c>
      <c r="UU29" s="19">
        <v>0.86869725374390305</v>
      </c>
      <c r="UV29" s="19">
        <v>0.84785494645609705</v>
      </c>
      <c r="UW29" s="19">
        <f t="shared" si="69"/>
        <v>0.85827610010000011</v>
      </c>
      <c r="UX29" s="19">
        <v>0.77831978280000003</v>
      </c>
      <c r="UY29" s="19">
        <v>0.72950771529756098</v>
      </c>
      <c r="UZ29" s="19">
        <v>0.279522063985366</v>
      </c>
      <c r="VA29" s="19">
        <v>0.31078225577317098</v>
      </c>
      <c r="VB29" s="19">
        <v>0.75709599975609698</v>
      </c>
      <c r="VC29" s="19">
        <v>0.72922137019268296</v>
      </c>
      <c r="VD29" s="19">
        <v>0.722110955021951</v>
      </c>
      <c r="VE29" s="19">
        <v>0.67798886527317104</v>
      </c>
      <c r="VF29" s="19">
        <v>1.8504805502438999E-2</v>
      </c>
      <c r="VG29" s="19">
        <v>-3.4382874600000002E-2</v>
      </c>
      <c r="VH29" s="19">
        <v>6.0119632852243896</v>
      </c>
      <c r="VI29" s="19">
        <v>5.9232660307292697</v>
      </c>
      <c r="VJ29" s="19">
        <v>0.32174641216097599</v>
      </c>
      <c r="VK29" s="19">
        <v>0.36625421959756099</v>
      </c>
      <c r="VL29" s="19">
        <v>0.46972884950243898</v>
      </c>
      <c r="VM29" s="19">
        <v>0.51537854854146303</v>
      </c>
      <c r="VN29" s="19">
        <v>0.50951942700731701</v>
      </c>
      <c r="VO29" s="19">
        <v>0.55373749508780501</v>
      </c>
      <c r="VP29" s="19">
        <v>0.37266844932926801</v>
      </c>
      <c r="VQ29" s="19">
        <v>0.41654202213658498</v>
      </c>
      <c r="VR29" s="19">
        <v>-0.87520989195122001</v>
      </c>
      <c r="VS29" s="19">
        <v>-0.84338456512195104</v>
      </c>
      <c r="VT29" s="19">
        <v>0.46972884950243898</v>
      </c>
      <c r="VU29" s="19">
        <v>0.51537854854146303</v>
      </c>
      <c r="VV29" s="19">
        <v>0.87175000000000002</v>
      </c>
      <c r="VW29" s="19">
        <v>0.87475000000000003</v>
      </c>
      <c r="VX29" s="19">
        <v>1.2036</v>
      </c>
      <c r="VY29" s="19">
        <v>8.2574999999999996E-2</v>
      </c>
      <c r="VZ29" s="19">
        <f t="shared" si="70"/>
        <v>1.0034413535990823</v>
      </c>
      <c r="WA29" s="19">
        <v>0.13159689263793101</v>
      </c>
      <c r="WB29" s="19">
        <v>5.17082878275862E-2</v>
      </c>
      <c r="WC29" s="19">
        <v>0.106838315706897</v>
      </c>
      <c r="WD29" s="19">
        <v>9.6245134137930996E-2</v>
      </c>
      <c r="WE29" s="19">
        <v>0.77284653132758596</v>
      </c>
      <c r="WF29" s="19">
        <v>0.43107666355172403</v>
      </c>
      <c r="WG29" s="19">
        <v>9.0588579068965502E-2</v>
      </c>
      <c r="WH29" s="19">
        <v>0.72041065215517197</v>
      </c>
      <c r="WI29" s="19">
        <v>0.39611579658620699</v>
      </c>
      <c r="WJ29" s="19">
        <v>0.105636471103448</v>
      </c>
      <c r="WK29" s="19">
        <v>4.0663793103448302E-2</v>
      </c>
      <c r="WL29" s="19">
        <v>9.5327434310344794E-2</v>
      </c>
      <c r="WM29" s="19">
        <v>41.57</v>
      </c>
      <c r="WN29" s="19">
        <v>37.821551724137898</v>
      </c>
      <c r="WO29" s="19">
        <v>21.7948275862069</v>
      </c>
      <c r="WP29" s="19">
        <v>30.544655172413801</v>
      </c>
      <c r="WQ29" s="19">
        <v>29.535</v>
      </c>
      <c r="WR29" s="19">
        <v>41.59</v>
      </c>
      <c r="WS29" s="19">
        <v>41.687931034482801</v>
      </c>
      <c r="WT29" s="19">
        <v>-0.27731913793103502</v>
      </c>
      <c r="WU29" s="19">
        <v>-0.27653681379310302</v>
      </c>
      <c r="WV29" s="19">
        <v>47.404655172413797</v>
      </c>
      <c r="WW29" s="19">
        <v>49.1441379310345</v>
      </c>
      <c r="WX29" s="19">
        <v>1621.38553448276</v>
      </c>
      <c r="WY29" s="19">
        <v>1660.8752931034501</v>
      </c>
      <c r="WZ29" s="19">
        <v>164.3</v>
      </c>
      <c r="XA29" s="19">
        <f t="shared" si="71"/>
        <v>116.89534482758621</v>
      </c>
      <c r="XB29" s="19">
        <f t="shared" si="72"/>
        <v>115.15586206896552</v>
      </c>
      <c r="XC29" s="23">
        <v>-9999</v>
      </c>
      <c r="XD29" s="19">
        <v>0.77647658553103505</v>
      </c>
      <c r="XE29" s="19">
        <v>0.77768222050517299</v>
      </c>
      <c r="XF29" s="19">
        <v>0.62758864002586201</v>
      </c>
      <c r="XG29" s="19">
        <v>0.63435651825172401</v>
      </c>
      <c r="XH29" s="19">
        <v>0.89287836312241398</v>
      </c>
      <c r="XI29" s="19">
        <v>0.87392369545344795</v>
      </c>
      <c r="XJ29" s="19">
        <v>0.81338634748275895</v>
      </c>
      <c r="XK29" s="19">
        <v>0.78509856225862096</v>
      </c>
      <c r="XL29" s="19">
        <v>0.29048198468793102</v>
      </c>
      <c r="XM29" s="19">
        <v>0.28304816433448299</v>
      </c>
      <c r="XN29" s="19">
        <v>0.76581916577586195</v>
      </c>
      <c r="XO29" s="19">
        <v>0.75605905320517197</v>
      </c>
      <c r="XP29" s="19">
        <v>0.74372001136034505</v>
      </c>
      <c r="XQ29" s="19">
        <v>0.70763524522413801</v>
      </c>
      <c r="XR29" s="19">
        <v>-2.51688089793103E-2</v>
      </c>
      <c r="XS29" s="19">
        <v>-5.1889468767241403E-2</v>
      </c>
      <c r="XT29" s="19">
        <v>6.9619181884137902</v>
      </c>
      <c r="XU29" s="19">
        <v>7.0379364420913797</v>
      </c>
      <c r="XV29" s="19">
        <v>0.32536700113620698</v>
      </c>
      <c r="XW29" s="19">
        <v>0.32372165779310402</v>
      </c>
      <c r="XX29" s="19">
        <v>0.477116660281035</v>
      </c>
      <c r="XY29" s="19">
        <v>0.47193884151896598</v>
      </c>
      <c r="XZ29" s="19">
        <v>0.51487180922586195</v>
      </c>
      <c r="YA29" s="19">
        <v>0.50299883557413805</v>
      </c>
      <c r="YB29" s="19">
        <v>0.374087663608621</v>
      </c>
      <c r="YC29" s="19">
        <v>0.36359697809827601</v>
      </c>
      <c r="YD29" s="19">
        <v>-0.89699140724137905</v>
      </c>
      <c r="YE29" s="19">
        <v>-0.87952284770689704</v>
      </c>
      <c r="YF29" s="19">
        <v>0.477116660281035</v>
      </c>
      <c r="YG29" s="19">
        <v>0.47193884151896598</v>
      </c>
      <c r="YH29" s="19">
        <v>0.14988578323076901</v>
      </c>
      <c r="YI29" s="19">
        <v>6.2901362897435906E-2</v>
      </c>
      <c r="YJ29" s="19">
        <v>0.111973512</v>
      </c>
      <c r="YK29" s="19">
        <v>0.112391479897436</v>
      </c>
      <c r="YL29" s="19">
        <v>0.84556398220512796</v>
      </c>
      <c r="YM29" s="19">
        <v>0.32714285700000001</v>
      </c>
      <c r="YN29" s="19">
        <v>0.101070058487179</v>
      </c>
      <c r="YO29" s="19">
        <v>0.75184502297435896</v>
      </c>
      <c r="YP29" s="19">
        <v>0.42903311969230801</v>
      </c>
      <c r="YQ29" s="19">
        <v>0.119872442948718</v>
      </c>
      <c r="YR29" s="19">
        <v>4.8777041282051299E-2</v>
      </c>
      <c r="YS29" s="19">
        <v>0.110128205128205</v>
      </c>
      <c r="YT29" s="19">
        <v>42.25</v>
      </c>
      <c r="YU29" s="19">
        <v>39.315897435897398</v>
      </c>
      <c r="YV29" s="19">
        <v>15.6520512820513</v>
      </c>
      <c r="YW29" s="19">
        <v>28.635384615384599</v>
      </c>
      <c r="YX29" s="19">
        <v>28.262307692307701</v>
      </c>
      <c r="YY29" s="19">
        <v>41.964871794871797</v>
      </c>
      <c r="YZ29" s="19">
        <v>42.026153846153797</v>
      </c>
      <c r="ZA29" s="19">
        <v>-0.331563392307692</v>
      </c>
      <c r="ZB29" s="19">
        <v>-0.311296556410256</v>
      </c>
      <c r="ZC29" s="19">
        <v>42.073333333333302</v>
      </c>
      <c r="ZD29" s="19">
        <v>46.604102564102597</v>
      </c>
      <c r="ZE29" s="19">
        <v>1500.37164102564</v>
      </c>
      <c r="ZF29" s="19">
        <v>1603.21830769231</v>
      </c>
      <c r="ZG29" s="19">
        <v>172</v>
      </c>
      <c r="ZH29" s="19">
        <f t="shared" si="73"/>
        <v>129.9266666666667</v>
      </c>
      <c r="ZI29" s="19">
        <f t="shared" si="74"/>
        <v>125.39589743589741</v>
      </c>
      <c r="ZJ29" s="23">
        <v>-9999</v>
      </c>
      <c r="ZK29" s="19">
        <v>0.76295327007435898</v>
      </c>
      <c r="ZL29" s="19">
        <v>0.76482587223589704</v>
      </c>
      <c r="ZM29" s="19">
        <v>0.61845768460512796</v>
      </c>
      <c r="ZN29" s="19">
        <v>0.48907469114102597</v>
      </c>
      <c r="ZO29" s="19">
        <v>0.87793811797948695</v>
      </c>
      <c r="ZP29" s="19">
        <v>0.86084422671025596</v>
      </c>
      <c r="ZQ29" s="19">
        <v>0.79534322507948696</v>
      </c>
      <c r="ZR29" s="19">
        <v>0.67760108629487203</v>
      </c>
      <c r="ZS29" s="19">
        <v>0.27358719635128198</v>
      </c>
      <c r="ZT29" s="19">
        <v>0.44005444058461501</v>
      </c>
      <c r="ZU29" s="19">
        <v>0.74427487845641005</v>
      </c>
      <c r="ZV29" s="19">
        <v>0.76523644083076903</v>
      </c>
      <c r="ZW29" s="19">
        <v>0.724607972007692</v>
      </c>
      <c r="ZX29" s="19">
        <v>0.69785605290512798</v>
      </c>
      <c r="ZY29" s="19">
        <v>-4.2310747458974403E-2</v>
      </c>
      <c r="ZZ29" s="19">
        <v>1.66121377948718E-3</v>
      </c>
      <c r="AAA29" s="19">
        <v>6.4461982760641003</v>
      </c>
      <c r="AAB29" s="19">
        <v>6.53084552648974</v>
      </c>
      <c r="AAC29" s="19">
        <v>0.311677817653846</v>
      </c>
      <c r="AAD29" s="19">
        <v>0.51084723388974396</v>
      </c>
      <c r="AAE29" s="19">
        <v>0.45936880041538503</v>
      </c>
      <c r="AAF29" s="19">
        <v>0.65954651425897404</v>
      </c>
      <c r="AAG29" s="19">
        <v>0.49618245567179498</v>
      </c>
      <c r="AAH29" s="19">
        <v>0.70410032776410303</v>
      </c>
      <c r="AAI29" s="19">
        <v>0.35856341709230799</v>
      </c>
      <c r="AAJ29" s="19">
        <v>0.57508432428461598</v>
      </c>
      <c r="AAK29" s="19">
        <v>-0.88591142566666703</v>
      </c>
      <c r="AAL29" s="19">
        <v>-0.80772509146153804</v>
      </c>
      <c r="AAM29" s="19">
        <v>0.45936880041538503</v>
      </c>
      <c r="AAN29" s="19">
        <v>0.65954651425897404</v>
      </c>
      <c r="AAO29" s="19">
        <v>0.152924332613636</v>
      </c>
      <c r="AAP29" s="19">
        <v>7.2115297068181802E-2</v>
      </c>
      <c r="AAQ29" s="19">
        <v>0.120354943909091</v>
      </c>
      <c r="AAR29" s="19">
        <v>0.122095708090909</v>
      </c>
      <c r="AAS29" s="19">
        <v>0.83962888372727296</v>
      </c>
      <c r="AAT29" s="19">
        <v>0.494823836409091</v>
      </c>
      <c r="AAU29" s="19">
        <v>0.104288379363636</v>
      </c>
      <c r="AAV29" s="19">
        <v>0.71944167497727296</v>
      </c>
      <c r="AAW29" s="19">
        <v>0.39860194265909099</v>
      </c>
      <c r="AAX29" s="19">
        <v>0.123304545454545</v>
      </c>
      <c r="AAY29" s="19">
        <v>5.71119512045455E-2</v>
      </c>
      <c r="AAZ29" s="19">
        <v>0.109807900454545</v>
      </c>
      <c r="ABA29" s="19">
        <v>41.1</v>
      </c>
      <c r="ABB29" s="19">
        <v>36.143863636363598</v>
      </c>
      <c r="ABC29" s="19">
        <v>38.447272727272697</v>
      </c>
      <c r="ABD29" s="19">
        <v>30.0275</v>
      </c>
      <c r="ABE29" s="19">
        <v>29.316590909090898</v>
      </c>
      <c r="ABF29" s="19">
        <v>40.3468181818182</v>
      </c>
      <c r="ABG29" s="19">
        <v>40.401363636363698</v>
      </c>
      <c r="ABH29" s="19">
        <v>-0.25918202272727298</v>
      </c>
      <c r="ABI29" s="19">
        <v>-0.25270998181818199</v>
      </c>
      <c r="ABJ29" s="19">
        <v>42.7440909090909</v>
      </c>
      <c r="ABK29" s="19">
        <v>46.701363636363702</v>
      </c>
      <c r="ABL29" s="19">
        <v>1515.5768409090899</v>
      </c>
      <c r="ABM29" s="19">
        <v>1605.4299545454501</v>
      </c>
      <c r="ABN29" s="19">
        <v>178</v>
      </c>
      <c r="ABO29" s="19">
        <f t="shared" si="75"/>
        <v>135.25590909090909</v>
      </c>
      <c r="ABP29" s="19">
        <f t="shared" si="76"/>
        <v>131.29863636363629</v>
      </c>
      <c r="ABQ29" s="23">
        <v>-9999</v>
      </c>
      <c r="ABR29" s="19">
        <v>0.74672890173863604</v>
      </c>
      <c r="ABS29" s="19">
        <v>0.74578308887272704</v>
      </c>
      <c r="ABT29" s="19">
        <v>0.58493339681590895</v>
      </c>
      <c r="ABU29" s="19">
        <v>0.60401405933181795</v>
      </c>
      <c r="ABV29" s="19">
        <v>0.85267651281590895</v>
      </c>
      <c r="ABW29" s="19">
        <v>0.84091985913636402</v>
      </c>
      <c r="ABX29" s="19">
        <v>0.74872828660681801</v>
      </c>
      <c r="ABY29" s="19">
        <v>0.74426075341590903</v>
      </c>
      <c r="ABZ29" s="19">
        <v>0.28732001712045502</v>
      </c>
      <c r="ACA29" s="19">
        <v>0.25805591005227302</v>
      </c>
      <c r="ACB29" s="19">
        <v>0.73490729051363601</v>
      </c>
      <c r="ACC29" s="19">
        <v>0.74823361630909102</v>
      </c>
      <c r="ACD29" s="19">
        <v>0.70719404310227296</v>
      </c>
      <c r="ACE29" s="19">
        <v>0.69082385329999996</v>
      </c>
      <c r="ACF29" s="19">
        <v>-2.5203634345454501E-2</v>
      </c>
      <c r="ACG29" s="19">
        <v>6.5971558136363601E-3</v>
      </c>
      <c r="ACH29" s="19">
        <v>5.9067717498863601</v>
      </c>
      <c r="ACI29" s="19">
        <v>5.8892516127409102</v>
      </c>
      <c r="ACJ29" s="19">
        <v>0.33704454195227301</v>
      </c>
      <c r="ACK29" s="19">
        <v>0.30685966448181801</v>
      </c>
      <c r="ACL29" s="19">
        <v>0.48479292622954601</v>
      </c>
      <c r="ACM29" s="19">
        <v>0.44803254820681798</v>
      </c>
      <c r="ACN29" s="19">
        <v>0.52182431003863605</v>
      </c>
      <c r="ACO29" s="19">
        <v>0.47881154590681801</v>
      </c>
      <c r="ACP29" s="19">
        <v>0.38470354532954498</v>
      </c>
      <c r="ACQ29" s="19">
        <v>0.345590315143182</v>
      </c>
      <c r="ACR29" s="19">
        <v>-0.85616040340909105</v>
      </c>
      <c r="ACS29" s="19">
        <v>-0.85313441300000004</v>
      </c>
      <c r="ACT29" s="19">
        <v>0.48479292622954601</v>
      </c>
      <c r="ACU29" s="19">
        <v>0.44803254820681798</v>
      </c>
      <c r="ACV29" s="17">
        <v>4.93</v>
      </c>
      <c r="ACW29" s="18">
        <v>1.03</v>
      </c>
      <c r="ACX29" s="17">
        <v>78.400000000000006</v>
      </c>
      <c r="ACY29" s="17">
        <v>28.2</v>
      </c>
      <c r="ACZ29" s="17">
        <v>5.3</v>
      </c>
      <c r="ADA29" s="17">
        <v>12.8</v>
      </c>
    </row>
    <row r="30" spans="1:781" x14ac:dyDescent="0.25">
      <c r="A30" s="19">
        <v>29</v>
      </c>
      <c r="B30" s="19">
        <v>8</v>
      </c>
      <c r="C30" s="19" t="s">
        <v>10</v>
      </c>
      <c r="D30" s="19">
        <v>100</v>
      </c>
      <c r="E30" s="19">
        <v>1</v>
      </c>
      <c r="F30" s="19">
        <v>2</v>
      </c>
      <c r="G30" s="19" t="s">
        <v>14</v>
      </c>
      <c r="H30" s="23">
        <v>-9999</v>
      </c>
      <c r="I30" s="23">
        <v>-9999</v>
      </c>
      <c r="J30" s="23">
        <v>-9999</v>
      </c>
      <c r="K30" s="23">
        <v>-9999</v>
      </c>
      <c r="L30" s="19">
        <v>175</v>
      </c>
      <c r="M30" s="19">
        <f t="shared" si="16"/>
        <v>156.24999999999997</v>
      </c>
      <c r="N30" s="19">
        <v>49.839999999999996</v>
      </c>
      <c r="O30" s="19">
        <v>21.439999999999998</v>
      </c>
      <c r="P30" s="19">
        <v>28.720000000000006</v>
      </c>
      <c r="Q30" s="19">
        <v>43.839999999999996</v>
      </c>
      <c r="R30" s="19">
        <v>18.72</v>
      </c>
      <c r="S30" s="19">
        <v>37.44</v>
      </c>
      <c r="T30" s="19">
        <f t="shared" si="17"/>
        <v>1.3036211699164342</v>
      </c>
      <c r="U30" s="19">
        <v>43.839999999999996</v>
      </c>
      <c r="V30" s="19">
        <v>18.72</v>
      </c>
      <c r="W30" s="19">
        <v>37.44</v>
      </c>
      <c r="X30" s="19">
        <v>55.84</v>
      </c>
      <c r="Y30" s="19">
        <v>14.719999999999999</v>
      </c>
      <c r="Z30" s="19">
        <v>29.439999999999998</v>
      </c>
      <c r="AA30" s="19" t="s">
        <v>68</v>
      </c>
      <c r="AB30" s="19">
        <v>8.8000000000000007</v>
      </c>
      <c r="AC30" s="19">
        <v>7.2</v>
      </c>
      <c r="AD30" s="19">
        <v>1.05</v>
      </c>
      <c r="AE30" s="19" t="s">
        <v>40</v>
      </c>
      <c r="AF30" s="19">
        <v>2</v>
      </c>
      <c r="AG30" s="19">
        <v>1.3</v>
      </c>
      <c r="AH30" s="19">
        <v>6.8</v>
      </c>
      <c r="AI30" s="19">
        <v>12</v>
      </c>
      <c r="AJ30" s="19">
        <v>418</v>
      </c>
      <c r="AK30" s="19">
        <v>52</v>
      </c>
      <c r="AL30" s="19">
        <v>0.89</v>
      </c>
      <c r="AM30" s="19">
        <v>8.9</v>
      </c>
      <c r="AN30" s="19">
        <v>7.8</v>
      </c>
      <c r="AO30" s="19">
        <v>1.28</v>
      </c>
      <c r="AP30" s="19">
        <v>5232</v>
      </c>
      <c r="AQ30" s="19">
        <v>194</v>
      </c>
      <c r="AR30" s="19">
        <v>318</v>
      </c>
      <c r="AS30" s="19">
        <v>30.2</v>
      </c>
      <c r="AT30" s="19">
        <v>0</v>
      </c>
      <c r="AU30" s="19">
        <v>4</v>
      </c>
      <c r="AV30" s="19">
        <v>86</v>
      </c>
      <c r="AW30" s="19">
        <v>5</v>
      </c>
      <c r="AX30" s="19">
        <v>5</v>
      </c>
      <c r="AY30" s="19">
        <v>90</v>
      </c>
      <c r="AZ30" s="19">
        <v>5.5250566607907325</v>
      </c>
      <c r="BA30" s="19">
        <v>1.6643342662934828</v>
      </c>
      <c r="BB30" s="19">
        <v>2.6473400775076752</v>
      </c>
      <c r="BC30" s="19">
        <v>3.8575369952345122</v>
      </c>
      <c r="BD30" s="19">
        <v>3.267809562113519</v>
      </c>
      <c r="BE30" s="19">
        <v>3.9597581524432557</v>
      </c>
      <c r="BF30" s="19">
        <v>5.6957928802588986</v>
      </c>
      <c r="BG30" s="17">
        <f t="shared" si="18"/>
        <v>28.75756370833686</v>
      </c>
      <c r="BH30" s="17">
        <f t="shared" si="19"/>
        <v>39.346924018367559</v>
      </c>
      <c r="BI30" s="17">
        <f t="shared" si="20"/>
        <v>54.777071999305605</v>
      </c>
      <c r="BJ30" s="17">
        <f t="shared" si="21"/>
        <v>67.848310247759684</v>
      </c>
      <c r="BK30" s="17">
        <f t="shared" si="22"/>
        <v>83.687342857532713</v>
      </c>
      <c r="BL30" s="19">
        <f t="shared" si="0"/>
        <v>15.430147980938049</v>
      </c>
      <c r="BM30" s="19">
        <f t="shared" si="1"/>
        <v>13.071238248454076</v>
      </c>
      <c r="BN30" s="19">
        <f t="shared" si="2"/>
        <v>15.839032609773023</v>
      </c>
      <c r="BO30" s="19">
        <f t="shared" si="23"/>
        <v>44.340418839165146</v>
      </c>
      <c r="BP30" s="19">
        <v>3.1327121631830774</v>
      </c>
      <c r="BQ30" s="19">
        <v>0.55977608956417446</v>
      </c>
      <c r="BR30" s="19">
        <v>0.53852735416981223</v>
      </c>
      <c r="BS30" s="19">
        <v>0.36619011788312011</v>
      </c>
      <c r="BT30" s="19">
        <v>0.22120557035845356</v>
      </c>
      <c r="BU30" s="19">
        <v>0.30230944593121223</v>
      </c>
      <c r="BV30" s="19">
        <v>0.48294747323873538</v>
      </c>
      <c r="BW30" s="17">
        <f t="shared" si="24"/>
        <v>14.769953010989008</v>
      </c>
      <c r="BX30" s="17">
        <f t="shared" si="25"/>
        <v>16.924062427668257</v>
      </c>
      <c r="BY30" s="17">
        <f t="shared" si="26"/>
        <v>18.388822899200736</v>
      </c>
      <c r="BZ30" s="17">
        <f t="shared" si="27"/>
        <v>20.482882964359401</v>
      </c>
      <c r="CA30" s="19">
        <f t="shared" si="28"/>
        <v>1.4647604715324805</v>
      </c>
      <c r="CB30" s="19">
        <f t="shared" si="29"/>
        <v>0.88482228143381425</v>
      </c>
      <c r="CC30" s="19">
        <f t="shared" si="30"/>
        <v>1.2092377837248489</v>
      </c>
      <c r="CD30" s="19">
        <f t="shared" ref="CD30:CE30" si="104">SUM(CA30:CC30)</f>
        <v>3.5588205366911434</v>
      </c>
      <c r="CE30" s="19">
        <f t="shared" si="104"/>
        <v>5.652880601849807</v>
      </c>
      <c r="CF30" s="19">
        <v>2.9295209430649609</v>
      </c>
      <c r="CG30" s="19">
        <v>1.8553806037508775</v>
      </c>
      <c r="CH30" s="19">
        <v>1.4740536475307096</v>
      </c>
      <c r="CI30" s="19">
        <v>0.76415422021535251</v>
      </c>
      <c r="CJ30" s="19">
        <v>0.25542144538488504</v>
      </c>
      <c r="CK30" s="19">
        <v>1.0961509585064317</v>
      </c>
      <c r="CL30" s="19">
        <v>0.78716470293306595</v>
      </c>
      <c r="CM30" s="17">
        <f t="shared" si="32"/>
        <v>19.139606187263354</v>
      </c>
      <c r="CN30" s="17">
        <f t="shared" si="33"/>
        <v>25.035820777386192</v>
      </c>
      <c r="CO30" s="17">
        <f t="shared" si="34"/>
        <v>28.092437658247601</v>
      </c>
      <c r="CP30" s="17">
        <f t="shared" si="35"/>
        <v>29.114123439787139</v>
      </c>
      <c r="CQ30" s="17">
        <f t="shared" si="36"/>
        <v>33.498727273812868</v>
      </c>
      <c r="CR30" s="19">
        <f t="shared" si="37"/>
        <v>3.05661688086141</v>
      </c>
      <c r="CS30" s="19">
        <f t="shared" si="38"/>
        <v>1.0216857815395401</v>
      </c>
      <c r="CT30" s="19">
        <f t="shared" si="39"/>
        <v>4.384603834025727</v>
      </c>
      <c r="CU30" s="19">
        <f t="shared" si="40"/>
        <v>8.462906496426676</v>
      </c>
      <c r="CV30" s="21">
        <v>17.3</v>
      </c>
      <c r="CW30" s="19">
        <v>25.1</v>
      </c>
      <c r="CX30" s="21">
        <v>13.9</v>
      </c>
      <c r="CY30" s="19">
        <v>26.7</v>
      </c>
      <c r="CZ30" s="22">
        <v>18.55</v>
      </c>
      <c r="DA30" s="19">
        <v>20.5</v>
      </c>
      <c r="DB30" s="18">
        <v>18.149999999999999</v>
      </c>
      <c r="DC30" s="18">
        <v>22</v>
      </c>
      <c r="DD30" s="18">
        <v>17.75</v>
      </c>
      <c r="DE30" s="19">
        <v>17</v>
      </c>
      <c r="DF30" s="19">
        <v>15.4</v>
      </c>
      <c r="DG30" s="18">
        <v>17.399999999999999</v>
      </c>
      <c r="DH30" s="19">
        <v>14.299999999999999</v>
      </c>
      <c r="DI30" s="18">
        <f t="shared" si="3"/>
        <v>17.2</v>
      </c>
      <c r="DJ30" s="19">
        <v>12.55</v>
      </c>
      <c r="DK30" s="19">
        <v>17.600000000000001</v>
      </c>
      <c r="DL30" s="19">
        <v>18.149999999999999</v>
      </c>
      <c r="DM30" s="19">
        <v>10.199999999999999</v>
      </c>
      <c r="DN30" s="19">
        <v>16.100000000000001</v>
      </c>
      <c r="DO30" s="19">
        <v>15.65</v>
      </c>
      <c r="DP30" s="19">
        <v>13</v>
      </c>
      <c r="DQ30" s="19">
        <v>16.7</v>
      </c>
      <c r="DR30" s="19">
        <v>14.35</v>
      </c>
      <c r="DS30" s="21">
        <v>24.6</v>
      </c>
      <c r="DT30" s="21">
        <v>30.1</v>
      </c>
      <c r="DU30" s="21">
        <v>31.8</v>
      </c>
      <c r="DV30" s="21">
        <v>30.6</v>
      </c>
      <c r="DW30" s="21">
        <v>26.6</v>
      </c>
      <c r="DX30" s="21">
        <v>25.9</v>
      </c>
      <c r="DY30" s="21">
        <v>24.5</v>
      </c>
      <c r="DZ30" s="21">
        <v>24.6</v>
      </c>
      <c r="EA30" s="21">
        <v>25.9</v>
      </c>
      <c r="EB30" s="19">
        <v>28.3</v>
      </c>
      <c r="EC30" s="18">
        <v>15</v>
      </c>
      <c r="ED30" s="18">
        <v>19.5</v>
      </c>
      <c r="EE30" s="18">
        <v>38.5</v>
      </c>
      <c r="EF30" s="18">
        <v>51</v>
      </c>
      <c r="EG30" s="18">
        <v>51</v>
      </c>
      <c r="EH30" s="18">
        <v>96.5</v>
      </c>
      <c r="EI30" s="18">
        <v>103</v>
      </c>
      <c r="EJ30" s="18">
        <v>131.5</v>
      </c>
      <c r="EK30" s="18">
        <v>126</v>
      </c>
      <c r="EL30" s="18">
        <v>141</v>
      </c>
      <c r="EM30" s="19">
        <v>6019.166666666667</v>
      </c>
      <c r="EN30" s="19">
        <v>11669.769585253456</v>
      </c>
      <c r="EO30" s="19">
        <v>14506.6</v>
      </c>
      <c r="EP30" s="19">
        <v>15396.842105263158</v>
      </c>
      <c r="EQ30" s="19">
        <v>8002.0257826887664</v>
      </c>
      <c r="ER30" s="19">
        <v>5424.6829268292686</v>
      </c>
      <c r="ES30" s="19">
        <v>9348.3067729083668</v>
      </c>
      <c r="ET30" s="19">
        <v>5177.2908366533866</v>
      </c>
      <c r="EU30" s="19">
        <v>172.38666535549217</v>
      </c>
      <c r="EV30" s="19">
        <v>2.1634378994984758</v>
      </c>
      <c r="EW30" s="19">
        <v>4.3779000000000003</v>
      </c>
      <c r="EX30" s="19">
        <v>4.2058999999999997</v>
      </c>
      <c r="EY30" s="19">
        <v>4.508</v>
      </c>
      <c r="EZ30" s="19">
        <v>4.5199999999999996</v>
      </c>
      <c r="FA30" s="19">
        <v>4.5035999999999996</v>
      </c>
      <c r="FB30" s="19">
        <v>4.1399999999999997</v>
      </c>
      <c r="FC30" s="19">
        <v>4.26</v>
      </c>
      <c r="FD30" s="19">
        <v>4.0697000000000001</v>
      </c>
      <c r="FE30" s="19">
        <v>2.9024000000000001</v>
      </c>
      <c r="FF30" s="19">
        <v>2.9085000000000001</v>
      </c>
      <c r="FG30" s="19">
        <v>2.9119999999999999</v>
      </c>
      <c r="FH30" s="21">
        <v>537</v>
      </c>
      <c r="FI30" s="21">
        <v>67.5</v>
      </c>
      <c r="FJ30" s="18">
        <f t="shared" si="41"/>
        <v>469.5</v>
      </c>
      <c r="FK30" s="19">
        <v>12</v>
      </c>
      <c r="FL30" s="19">
        <v>898.8</v>
      </c>
      <c r="FM30" s="18">
        <v>31.5</v>
      </c>
      <c r="FN30" s="18">
        <f t="shared" si="42"/>
        <v>867.3</v>
      </c>
      <c r="FO30" s="19">
        <v>286</v>
      </c>
      <c r="FP30" s="19">
        <v>252.9</v>
      </c>
      <c r="FQ30" s="19">
        <v>31.5</v>
      </c>
      <c r="FR30" s="19">
        <f t="shared" si="43"/>
        <v>221.4</v>
      </c>
      <c r="FS30" s="19">
        <v>156.9</v>
      </c>
      <c r="FT30" s="19">
        <v>15.6</v>
      </c>
      <c r="FU30" s="19">
        <f t="shared" si="44"/>
        <v>141.30000000000001</v>
      </c>
      <c r="FV30" s="19">
        <v>71.550000000000011</v>
      </c>
      <c r="FW30" s="19">
        <v>65.42</v>
      </c>
      <c r="FX30" s="18">
        <f t="shared" si="45"/>
        <v>641.37254901960785</v>
      </c>
      <c r="FY30" s="18">
        <f t="shared" si="46"/>
        <v>572.65406162464978</v>
      </c>
      <c r="FZ30" s="23">
        <f t="shared" si="4"/>
        <v>4602.9411764705883</v>
      </c>
      <c r="GA30" s="18">
        <f t="shared" si="5"/>
        <v>8502.9411764705874</v>
      </c>
      <c r="GB30" s="18">
        <f t="shared" si="6"/>
        <v>2170.5882352941176</v>
      </c>
      <c r="GC30" s="18">
        <f t="shared" si="7"/>
        <v>1385.2941176470588</v>
      </c>
      <c r="GD30" s="18">
        <f t="shared" si="47"/>
        <v>16661.76470588235</v>
      </c>
      <c r="GE30" s="18">
        <f t="shared" si="48"/>
        <v>701.47058823529426</v>
      </c>
      <c r="GF30" s="19">
        <v>2.5299999999999998</v>
      </c>
      <c r="GG30" s="19">
        <f t="shared" si="8"/>
        <v>116.45441176470588</v>
      </c>
      <c r="GH30" s="19">
        <v>0.54</v>
      </c>
      <c r="GI30" s="19">
        <f t="shared" si="9"/>
        <v>45.915882352941175</v>
      </c>
      <c r="GJ30" s="19">
        <v>1.41</v>
      </c>
      <c r="GK30" s="19">
        <f t="shared" si="10"/>
        <v>30.605294117647055</v>
      </c>
      <c r="GL30" s="19">
        <v>3.11</v>
      </c>
      <c r="GM30" s="19">
        <f t="shared" si="11"/>
        <v>21.815735294117651</v>
      </c>
      <c r="GN30" s="18">
        <f t="shared" si="49"/>
        <v>214.79132352941176</v>
      </c>
      <c r="GO30" s="18">
        <f t="shared" si="50"/>
        <v>191.77796743697476</v>
      </c>
      <c r="GP30" s="25">
        <v>-9999</v>
      </c>
      <c r="GQ30" s="25">
        <v>-9999</v>
      </c>
      <c r="GR30" s="25">
        <v>-9999</v>
      </c>
      <c r="GS30" s="25">
        <v>-9999</v>
      </c>
      <c r="GT30" s="19">
        <v>19.2</v>
      </c>
      <c r="GU30" s="18">
        <v>4.68</v>
      </c>
      <c r="GV30" s="18">
        <f t="shared" si="51"/>
        <v>4.17</v>
      </c>
      <c r="GW30" s="19">
        <f t="shared" si="52"/>
        <v>3125.6215272936797</v>
      </c>
      <c r="GX30" s="19">
        <v>1.58</v>
      </c>
      <c r="GY30" s="19">
        <f t="shared" si="53"/>
        <v>0.37889688249400483</v>
      </c>
      <c r="GZ30" s="19">
        <f t="shared" si="54"/>
        <v>1184.2882525477253</v>
      </c>
      <c r="HA30" s="19">
        <f t="shared" si="55"/>
        <v>1326.4028428534525</v>
      </c>
      <c r="HB30" s="19">
        <v>2.11</v>
      </c>
      <c r="HC30" s="19">
        <f t="shared" si="12"/>
        <v>0.50599520383693042</v>
      </c>
      <c r="HD30" s="19">
        <f t="shared" si="13"/>
        <v>1581.5495018200631</v>
      </c>
      <c r="HE30" s="19">
        <f t="shared" si="56"/>
        <v>1771.335442038471</v>
      </c>
      <c r="HF30" s="23">
        <v>-9999</v>
      </c>
      <c r="HG30" s="19">
        <v>3892.6750000000002</v>
      </c>
      <c r="HH30" s="19">
        <f t="shared" si="101"/>
        <v>1474.9224220623503</v>
      </c>
      <c r="HI30" s="19">
        <v>2.8</v>
      </c>
      <c r="HJ30" s="19">
        <v>4.0599999999999996</v>
      </c>
      <c r="HK30" s="17">
        <f t="shared" si="15"/>
        <v>71.916218946761916</v>
      </c>
      <c r="HL30" s="18">
        <v>15</v>
      </c>
      <c r="HM30" s="18">
        <v>19.5</v>
      </c>
      <c r="HN30" s="19">
        <v>28.181473354231951</v>
      </c>
      <c r="HO30" s="19">
        <v>16.195266457680258</v>
      </c>
      <c r="HP30" s="19">
        <v>0.23202376446534601</v>
      </c>
      <c r="HQ30" s="19">
        <v>0.19631583999539201</v>
      </c>
      <c r="HR30" s="19">
        <v>0.17279784653921601</v>
      </c>
      <c r="HS30" s="19">
        <v>0.12705455518316799</v>
      </c>
      <c r="HT30" s="19">
        <v>4.4645482985148498E-2</v>
      </c>
      <c r="HU30" s="19">
        <v>0.288053482696078</v>
      </c>
      <c r="HV30" s="19">
        <v>0.32685030396534698</v>
      </c>
      <c r="HW30" s="19">
        <v>8.9461087926267405E-2</v>
      </c>
      <c r="HX30" s="19">
        <v>0.60660492092574203</v>
      </c>
      <c r="HY30" s="19">
        <v>0.44526375996078399</v>
      </c>
      <c r="HZ30" s="19">
        <v>0.41746886529902</v>
      </c>
      <c r="IA30" s="19">
        <v>0.31871715988479299</v>
      </c>
      <c r="IB30" s="19">
        <v>0.19036863407920801</v>
      </c>
      <c r="IC30" s="19">
        <v>0.102780396019802</v>
      </c>
      <c r="ID30" s="19">
        <v>1.3471470133039201</v>
      </c>
      <c r="IE30" s="19">
        <v>0.27418780063203402</v>
      </c>
      <c r="IF30" s="19">
        <v>0.241273397167382</v>
      </c>
      <c r="IG30" s="19">
        <v>0.245638374239316</v>
      </c>
      <c r="IH30" s="19">
        <v>0.21021675310389601</v>
      </c>
      <c r="II30" s="19">
        <v>3.4374447666666703E-2</v>
      </c>
      <c r="IJ30" s="19">
        <v>0.31543377661965799</v>
      </c>
      <c r="IK30" s="19">
        <v>0.34404483850649298</v>
      </c>
      <c r="IL30" s="19">
        <v>8.1386376291845502E-2</v>
      </c>
      <c r="IM30" s="19">
        <v>0.75903362107792205</v>
      </c>
      <c r="IN30" s="19">
        <v>0.26261029765812</v>
      </c>
      <c r="IO30" s="19">
        <v>0.23762703305555599</v>
      </c>
      <c r="IP30" s="19">
        <v>0.13389922051931299</v>
      </c>
      <c r="IQ30" s="19">
        <v>0.116123601722944</v>
      </c>
      <c r="IR30" s="19">
        <v>8.2963420645021602E-2</v>
      </c>
      <c r="IS30" s="19">
        <v>0.45282684910256399</v>
      </c>
      <c r="IT30" s="19">
        <v>44.096108805084697</v>
      </c>
      <c r="IU30" s="19">
        <v>75.486561021186503</v>
      </c>
      <c r="IV30" s="19">
        <v>77</v>
      </c>
      <c r="IW30" s="23">
        <v>-9999</v>
      </c>
      <c r="IX30" s="19">
        <v>0.22821224483999999</v>
      </c>
      <c r="IY30" s="19">
        <v>0.31166530607999998</v>
      </c>
      <c r="IZ30" s="19">
        <v>0.19472244895999999</v>
      </c>
      <c r="JA30" s="19">
        <v>0.29007346936</v>
      </c>
      <c r="JB30" s="19">
        <v>0.697567347</v>
      </c>
      <c r="JC30" s="19">
        <v>0.46059591836000002</v>
      </c>
      <c r="JD30" s="19">
        <v>0.27328163268</v>
      </c>
      <c r="JE30" s="19">
        <v>0.63703673463999999</v>
      </c>
      <c r="JF30" s="19">
        <v>0.43829795919999998</v>
      </c>
      <c r="JG30" s="19">
        <v>0.23426122448</v>
      </c>
      <c r="JH30" s="19">
        <v>0.33350612239999999</v>
      </c>
      <c r="JI30" s="19">
        <v>0.22197551016</v>
      </c>
      <c r="JJ30" s="19">
        <v>0.399183792348</v>
      </c>
      <c r="JK30" s="19">
        <v>0.41042189178799998</v>
      </c>
      <c r="JL30" s="19">
        <v>0.23183029984</v>
      </c>
      <c r="JM30" s="19">
        <v>0.22615395806399999</v>
      </c>
      <c r="JN30" s="19">
        <v>0.31243979339200001</v>
      </c>
      <c r="JO30" s="19">
        <v>0.38016859576799999</v>
      </c>
      <c r="JP30" s="19">
        <v>0.13585286578799999</v>
      </c>
      <c r="JQ30" s="19">
        <v>0.19187341955199999</v>
      </c>
      <c r="JR30" s="19">
        <v>0.184626178216</v>
      </c>
      <c r="JS30" s="19">
        <v>0.20352486010000001</v>
      </c>
      <c r="JT30" s="19">
        <v>0.482599548436</v>
      </c>
      <c r="JU30" s="19">
        <v>0.56164837924</v>
      </c>
      <c r="JV30" s="19">
        <v>0.46172631304799999</v>
      </c>
      <c r="JW30" s="19">
        <v>0.50507775044400005</v>
      </c>
      <c r="JX30" s="19">
        <v>0.10341717199600001</v>
      </c>
      <c r="JY30" s="19">
        <v>0.19671106637999999</v>
      </c>
      <c r="JZ30" s="19">
        <v>1.334856378372</v>
      </c>
      <c r="KA30" s="19">
        <v>1.4065528024959999</v>
      </c>
      <c r="KB30" s="19">
        <v>0.59432088602400002</v>
      </c>
      <c r="KC30" s="19">
        <v>0.53723430051200005</v>
      </c>
      <c r="KD30" s="19">
        <v>0.65747804158000001</v>
      </c>
      <c r="KE30" s="19">
        <v>0.61400717778799996</v>
      </c>
      <c r="KF30" s="19">
        <v>0.54662008597199996</v>
      </c>
      <c r="KG30" s="19">
        <v>0.57857061150400002</v>
      </c>
      <c r="KH30" s="19">
        <v>0.46304623760800001</v>
      </c>
      <c r="KI30" s="19">
        <v>0.49450765878000003</v>
      </c>
      <c r="KJ30" s="19">
        <v>-0.2381378566</v>
      </c>
      <c r="KK30" s="19">
        <v>-0.32002839976000003</v>
      </c>
      <c r="KL30" s="19">
        <v>0.65747804158000001</v>
      </c>
      <c r="KM30" s="19">
        <v>0.61400717778799996</v>
      </c>
      <c r="KN30" s="19">
        <v>0.22057479066666699</v>
      </c>
      <c r="KO30" s="19">
        <v>0.240183673511111</v>
      </c>
      <c r="KP30" s="19">
        <v>0.1905840748</v>
      </c>
      <c r="KQ30" s="19">
        <v>0.23959285797777799</v>
      </c>
      <c r="KR30" s="19">
        <v>0.59994585684444401</v>
      </c>
      <c r="KS30" s="19">
        <v>0.45465029246666699</v>
      </c>
      <c r="KT30" s="19">
        <v>0.239870162355556</v>
      </c>
      <c r="KU30" s="19">
        <v>0.59919050786666705</v>
      </c>
      <c r="KV30" s="19">
        <v>0.45106084660000001</v>
      </c>
      <c r="KW30" s="19">
        <v>0.211321321311111</v>
      </c>
      <c r="KX30" s="19">
        <v>0.24293569648888899</v>
      </c>
      <c r="KY30" s="19">
        <v>0.195440379355556</v>
      </c>
      <c r="KZ30" s="19">
        <v>39.937777777777796</v>
      </c>
      <c r="LA30" s="19">
        <v>37.440222222222197</v>
      </c>
      <c r="LB30" s="19">
        <v>10.9502222222222</v>
      </c>
      <c r="LC30" s="19">
        <v>39.144666666666701</v>
      </c>
      <c r="LD30" s="19">
        <v>36.320444444444398</v>
      </c>
      <c r="LE30" s="19">
        <v>40.01</v>
      </c>
      <c r="LF30" s="19">
        <v>40.130000000000003</v>
      </c>
      <c r="LG30" s="19">
        <v>-1.9149137555555602E-2</v>
      </c>
      <c r="LH30" s="19">
        <v>-8.7897958444444493E-2</v>
      </c>
      <c r="LI30" s="19">
        <v>49.657111111111099</v>
      </c>
      <c r="LJ30" s="19">
        <v>1672.5368000000001</v>
      </c>
      <c r="LK30" s="19">
        <v>83</v>
      </c>
      <c r="LL30" s="19">
        <f t="shared" si="58"/>
        <v>33.342888888888901</v>
      </c>
      <c r="LM30" s="18">
        <v>38.5</v>
      </c>
      <c r="LN30" s="19">
        <v>0.42772509988000001</v>
      </c>
      <c r="LO30" s="19">
        <v>0.42804316744444398</v>
      </c>
      <c r="LP30" s="19">
        <v>0.305684888857778</v>
      </c>
      <c r="LQ30" s="19">
        <v>0.30904351736444402</v>
      </c>
      <c r="LR30" s="19">
        <v>0.42301230093111097</v>
      </c>
      <c r="LS30" s="19">
        <v>0.42690725222666698</v>
      </c>
      <c r="LT30" s="19">
        <v>0.30043727920222202</v>
      </c>
      <c r="LU30" s="19">
        <v>0.30774900717333298</v>
      </c>
      <c r="LV30" s="19">
        <v>0.140740868462222</v>
      </c>
      <c r="LW30" s="19">
        <v>0.137134287768889</v>
      </c>
      <c r="LX30" s="19">
        <v>0.50768314269777803</v>
      </c>
      <c r="LY30" s="19">
        <v>0.51659464133777799</v>
      </c>
      <c r="LZ30" s="19">
        <v>0.47813213797111098</v>
      </c>
      <c r="MA30" s="19">
        <v>0.461146725908889</v>
      </c>
      <c r="MB30" s="19">
        <v>0.101949251593333</v>
      </c>
      <c r="MC30" s="19">
        <v>0.11373030455555599</v>
      </c>
      <c r="MD30" s="19">
        <v>1.5057697678977799</v>
      </c>
      <c r="ME30" s="19">
        <v>1.50638157251333</v>
      </c>
      <c r="MF30" s="19">
        <v>0.33384747853333302</v>
      </c>
      <c r="MG30" s="19">
        <v>0.31961367625555498</v>
      </c>
      <c r="MH30" s="19">
        <v>0.415733467413333</v>
      </c>
      <c r="MI30" s="19">
        <v>0.398227247575556</v>
      </c>
      <c r="MJ30" s="19">
        <v>0.41161319499111099</v>
      </c>
      <c r="MK30" s="19">
        <v>0.39659800826444402</v>
      </c>
      <c r="ML30" s="19">
        <v>0.329078934131111</v>
      </c>
      <c r="MM30" s="19">
        <v>0.31764264466666697</v>
      </c>
      <c r="MN30" s="19">
        <v>-0.46085818471111101</v>
      </c>
      <c r="MO30" s="19">
        <v>-0.469189665311111</v>
      </c>
      <c r="MP30" s="19">
        <v>0.415733467413333</v>
      </c>
      <c r="MQ30" s="19">
        <v>0.398227247575556</v>
      </c>
      <c r="MR30" s="18">
        <v>51</v>
      </c>
      <c r="MS30" s="19">
        <v>0.16521554699999999</v>
      </c>
      <c r="MT30" s="19">
        <v>0.138789885</v>
      </c>
      <c r="MU30" s="19">
        <v>0.13629363899999999</v>
      </c>
      <c r="MV30" s="19">
        <v>0.168533981</v>
      </c>
      <c r="MW30" s="19">
        <v>0.58696551200000002</v>
      </c>
      <c r="MX30" s="19">
        <v>0.367023504</v>
      </c>
      <c r="MY30" s="19">
        <v>0.15469060600000001</v>
      </c>
      <c r="MZ30" s="19">
        <v>0.52918273900000001</v>
      </c>
      <c r="NA30" s="19">
        <v>0.364051558</v>
      </c>
      <c r="NB30" s="19">
        <v>0.14718124599999999</v>
      </c>
      <c r="NC30" s="19">
        <v>0.13023906399999999</v>
      </c>
      <c r="ND30" s="19">
        <v>0.13703680200000001</v>
      </c>
      <c r="NE30" s="19">
        <v>35.119999999999997</v>
      </c>
      <c r="NF30" s="19">
        <v>35.560625000000002</v>
      </c>
      <c r="NG30" s="19">
        <v>13.57583333</v>
      </c>
      <c r="NH30" s="19">
        <v>30.600208330000001</v>
      </c>
      <c r="NI30" s="19">
        <v>29.76</v>
      </c>
      <c r="NJ30" s="19">
        <v>36.25</v>
      </c>
      <c r="NK30" s="19">
        <v>36.302083330000002</v>
      </c>
      <c r="NL30" s="19">
        <v>-0.14280306700000001</v>
      </c>
      <c r="NM30" s="19">
        <v>-0.15025366000000001</v>
      </c>
      <c r="NN30" s="19">
        <v>51.559791670000003</v>
      </c>
      <c r="NO30" s="19">
        <v>1715.7027499999999</v>
      </c>
      <c r="NP30" s="19">
        <v>99.9</v>
      </c>
      <c r="NQ30" s="19">
        <f t="shared" si="59"/>
        <v>48.340208330000003</v>
      </c>
      <c r="NR30" s="18">
        <v>51</v>
      </c>
      <c r="NS30" s="19">
        <v>0.54618555099999999</v>
      </c>
      <c r="NT30" s="19">
        <v>0.55117273200000005</v>
      </c>
      <c r="NU30" s="19">
        <v>0.40297959300000002</v>
      </c>
      <c r="NV30" s="19">
        <v>0.3695734</v>
      </c>
      <c r="NW30" s="19">
        <v>0.603793044</v>
      </c>
      <c r="NX30" s="19">
        <v>0.61515133499999997</v>
      </c>
      <c r="NY30" s="19">
        <v>0.47273372499999999</v>
      </c>
      <c r="NZ30" s="19">
        <v>0.45036135599999999</v>
      </c>
      <c r="OA30" s="19">
        <v>0.184232073</v>
      </c>
      <c r="OB30" s="19">
        <v>0.22888705600000001</v>
      </c>
      <c r="OC30" s="19">
        <v>0.58741771399999998</v>
      </c>
      <c r="OD30" s="19">
        <v>0.62110421599999999</v>
      </c>
      <c r="OE30" s="19">
        <v>0.56348356499999996</v>
      </c>
      <c r="OF30" s="19">
        <v>0.55871257399999996</v>
      </c>
      <c r="OG30" s="19">
        <v>6.0349925999999998E-2</v>
      </c>
      <c r="OH30" s="19">
        <v>0.105705243</v>
      </c>
      <c r="OI30" s="19">
        <v>2.4309590540000001</v>
      </c>
      <c r="OJ30" s="19">
        <v>2.4928592940000001</v>
      </c>
      <c r="OK30" s="19">
        <v>0.30558604099999997</v>
      </c>
      <c r="OL30" s="19">
        <v>0.37019500799999999</v>
      </c>
      <c r="OM30" s="19">
        <v>0.41324666300000001</v>
      </c>
      <c r="ON30" s="19">
        <v>0.48477561400000002</v>
      </c>
      <c r="OO30" s="19">
        <v>0.43991767300000001</v>
      </c>
      <c r="OP30" s="19">
        <v>0.51891480099999998</v>
      </c>
      <c r="OQ30" s="19">
        <v>0.33712436000000001</v>
      </c>
      <c r="OR30" s="19">
        <v>0.41215447500000002</v>
      </c>
      <c r="OS30" s="19">
        <v>-0.64072990699999999</v>
      </c>
      <c r="OT30" s="19">
        <v>-0.61992598099999996</v>
      </c>
      <c r="OU30" s="19">
        <v>0.41324666300000001</v>
      </c>
      <c r="OV30" s="19">
        <v>0.48477561400000002</v>
      </c>
      <c r="OW30" s="19">
        <v>0.146882154844444</v>
      </c>
      <c r="OX30" s="19">
        <v>8.2587333755555506E-2</v>
      </c>
      <c r="OY30" s="19">
        <v>0.11056844924444401</v>
      </c>
      <c r="OZ30" s="19">
        <v>0.119743675422222</v>
      </c>
      <c r="PA30" s="19">
        <v>0.60815116551111104</v>
      </c>
      <c r="PB30" s="19">
        <v>0.36486442831111099</v>
      </c>
      <c r="PC30" s="19">
        <v>0.123736361688889</v>
      </c>
      <c r="PD30" s="19">
        <v>0.62592446206666696</v>
      </c>
      <c r="PE30" s="19">
        <v>0.40682175928888897</v>
      </c>
      <c r="PF30" s="19">
        <v>0.132450780733333</v>
      </c>
      <c r="PG30" s="19">
        <v>7.7848433066666695E-2</v>
      </c>
      <c r="PH30" s="19">
        <v>0.117089359822222</v>
      </c>
      <c r="PI30" s="19">
        <v>34.380000000000003</v>
      </c>
      <c r="PJ30" s="19">
        <v>31.274444444444399</v>
      </c>
      <c r="PK30" s="19">
        <v>20.268222222222199</v>
      </c>
      <c r="PL30" s="19">
        <v>30.034666666666698</v>
      </c>
      <c r="PM30" s="19">
        <v>29.3195555555555</v>
      </c>
      <c r="PN30" s="19">
        <v>33.654888888888898</v>
      </c>
      <c r="PO30" s="19">
        <v>33.889111111111099</v>
      </c>
      <c r="PP30" s="19">
        <v>-9.0889605555555503E-2</v>
      </c>
      <c r="PQ30" s="19">
        <v>-0.10474124311111099</v>
      </c>
      <c r="PR30" s="19">
        <v>50.231777777777801</v>
      </c>
      <c r="PS30" s="19">
        <v>51.657555555555597</v>
      </c>
      <c r="PT30" s="19">
        <v>1685.5532888888899</v>
      </c>
      <c r="PU30" s="19">
        <v>1717.93726666667</v>
      </c>
      <c r="PV30" s="19">
        <v>120.7</v>
      </c>
      <c r="PW30" s="19">
        <f t="shared" si="60"/>
        <v>70.468222222222209</v>
      </c>
      <c r="PX30" s="19">
        <f t="shared" si="61"/>
        <v>69.042444444444413</v>
      </c>
      <c r="PY30" s="19">
        <f t="shared" si="62"/>
        <v>69.755333333333311</v>
      </c>
      <c r="PZ30" s="18">
        <v>51</v>
      </c>
      <c r="QA30" s="19">
        <v>0.66913463382888905</v>
      </c>
      <c r="QB30" s="19">
        <v>0.669699148377778</v>
      </c>
      <c r="QC30" s="19">
        <v>0.53315456512444503</v>
      </c>
      <c r="QD30" s="19">
        <v>0.50440203161777797</v>
      </c>
      <c r="QE30" s="19">
        <v>0.77802217227333403</v>
      </c>
      <c r="QF30" s="19">
        <v>0.75950378411777797</v>
      </c>
      <c r="QG30" s="19">
        <f t="shared" si="63"/>
        <v>0.76876297819555606</v>
      </c>
      <c r="QH30" s="19">
        <v>0.67828802613333306</v>
      </c>
      <c r="QI30" s="19">
        <v>0.62958433473999997</v>
      </c>
      <c r="QJ30" s="19">
        <v>0.211686510364444</v>
      </c>
      <c r="QK30" s="19">
        <v>0.249408607977778</v>
      </c>
      <c r="QL30" s="19">
        <v>0.68376414474000002</v>
      </c>
      <c r="QM30" s="19">
        <v>0.69104327967111101</v>
      </c>
      <c r="QN30" s="19">
        <v>0.64964525380000004</v>
      </c>
      <c r="QO30" s="19">
        <v>0.60923301841111099</v>
      </c>
      <c r="QP30" s="19">
        <v>2.7653369404444399E-2</v>
      </c>
      <c r="QQ30" s="19">
        <v>4.0164116373333301E-2</v>
      </c>
      <c r="QR30" s="19">
        <v>4.0638793752111102</v>
      </c>
      <c r="QS30" s="19">
        <v>4.0796726238911099</v>
      </c>
      <c r="QT30" s="19">
        <v>0.27204680296</v>
      </c>
      <c r="QU30" s="19">
        <v>0.32795850050000003</v>
      </c>
      <c r="QV30" s="19">
        <v>0.39894536962444399</v>
      </c>
      <c r="QW30" s="19">
        <v>0.46048506996222199</v>
      </c>
      <c r="QX30" s="19">
        <v>0.43539026336666697</v>
      </c>
      <c r="QY30" s="19">
        <v>0.49549870611333302</v>
      </c>
      <c r="QZ30" s="19">
        <v>0.31621342894888899</v>
      </c>
      <c r="RA30" s="19">
        <v>0.37185758817333298</v>
      </c>
      <c r="RB30" s="19">
        <v>-0.80802221377777805</v>
      </c>
      <c r="RC30" s="19">
        <v>-0.77216599417777798</v>
      </c>
      <c r="RD30" s="19">
        <v>0.39894536962444399</v>
      </c>
      <c r="RE30" s="19">
        <v>0.46048506996222199</v>
      </c>
      <c r="RF30" s="19">
        <v>0.109839674595238</v>
      </c>
      <c r="RG30" s="19">
        <v>7.2821067833333405E-2</v>
      </c>
      <c r="RH30" s="19">
        <v>8.6888028333333395E-2</v>
      </c>
      <c r="RI30" s="19">
        <v>8.6019658333333304E-2</v>
      </c>
      <c r="RJ30" s="19">
        <v>0.53209921445238095</v>
      </c>
      <c r="RK30" s="19">
        <v>0.31319992214285702</v>
      </c>
      <c r="RL30" s="19">
        <v>8.6400643761904802E-2</v>
      </c>
      <c r="RM30" s="19">
        <v>0.532083853952381</v>
      </c>
      <c r="RN30" s="19">
        <v>0.32438650309523798</v>
      </c>
      <c r="RO30" s="19">
        <v>9.3826530666666699E-2</v>
      </c>
      <c r="RP30" s="19">
        <v>5.8949765047619E-2</v>
      </c>
      <c r="RQ30" s="19">
        <v>8.3111238476190494E-2</v>
      </c>
      <c r="RR30" s="19">
        <v>41.457380952381001</v>
      </c>
      <c r="RS30" s="19">
        <v>38.183333333333302</v>
      </c>
      <c r="RT30" s="19">
        <v>18.128095238095199</v>
      </c>
      <c r="RU30" s="19">
        <v>29.249047619047602</v>
      </c>
      <c r="RV30" s="19">
        <v>29.672142857142902</v>
      </c>
      <c r="RW30" s="19">
        <v>38.9695238095238</v>
      </c>
      <c r="RX30" s="19">
        <v>39.074285714285701</v>
      </c>
      <c r="RY30" s="19">
        <v>-0.24407086190476199</v>
      </c>
      <c r="RZ30" s="19">
        <v>-0.215176433333333</v>
      </c>
      <c r="SA30" s="19">
        <v>59.534523809523797</v>
      </c>
      <c r="SB30" s="19">
        <v>61.6228571428571</v>
      </c>
      <c r="SC30" s="19">
        <v>1896.7544047619101</v>
      </c>
      <c r="SD30" s="19">
        <v>1944.16107142857</v>
      </c>
      <c r="SE30" s="19">
        <v>142</v>
      </c>
      <c r="SF30" s="19">
        <f t="shared" si="64"/>
        <v>82.46547619047621</v>
      </c>
      <c r="SG30" s="19">
        <f t="shared" si="65"/>
        <v>80.3771428571429</v>
      </c>
      <c r="SH30" s="18">
        <v>96.5</v>
      </c>
      <c r="SI30" s="19">
        <v>0.71999759835714305</v>
      </c>
      <c r="SJ30" s="19">
        <v>0.72099308409523799</v>
      </c>
      <c r="SK30" s="19">
        <v>0.57891406188095196</v>
      </c>
      <c r="SL30" s="19">
        <v>0.56759531347618997</v>
      </c>
      <c r="SM30" s="19">
        <v>0.79976476771428595</v>
      </c>
      <c r="SN30" s="19">
        <v>0.75918320816666696</v>
      </c>
      <c r="SO30" s="19">
        <v>0.69182841116666705</v>
      </c>
      <c r="SP30" s="19">
        <v>0.62112656230952401</v>
      </c>
      <c r="SQ30" s="19">
        <v>0.242130566619048</v>
      </c>
      <c r="SR30" s="19">
        <v>0.259307441738095</v>
      </c>
      <c r="SS30" s="19">
        <v>0.72912482252380995</v>
      </c>
      <c r="ST30" s="19">
        <v>0.71901478407142905</v>
      </c>
      <c r="SU30" s="19">
        <v>0.69944787038095202</v>
      </c>
      <c r="SV30" s="19">
        <v>0.65698044711904802</v>
      </c>
      <c r="SW30" s="19">
        <v>1.9904790976190499E-2</v>
      </c>
      <c r="SX30" s="19">
        <v>-4.3379601904761896E-3</v>
      </c>
      <c r="SY30" s="19">
        <v>5.1614237862857104</v>
      </c>
      <c r="SZ30" s="19">
        <v>5.2180640535952403</v>
      </c>
      <c r="TA30" s="19">
        <v>0.30276404561904802</v>
      </c>
      <c r="TB30" s="19">
        <v>0.34193266357142899</v>
      </c>
      <c r="TC30" s="19">
        <v>0.43834529602381</v>
      </c>
      <c r="TD30" s="19">
        <v>0.47450620088095202</v>
      </c>
      <c r="TE30" s="19">
        <v>0.46520407619047599</v>
      </c>
      <c r="TF30" s="19">
        <v>0.48793957561904799</v>
      </c>
      <c r="TG30" s="19">
        <v>0.33613238523809502</v>
      </c>
      <c r="TH30" s="19">
        <v>0.358710831523809</v>
      </c>
      <c r="TI30" s="19">
        <v>-0.817513996095238</v>
      </c>
      <c r="TJ30" s="19">
        <v>-0.76513739726190499</v>
      </c>
      <c r="TK30" s="19">
        <v>0.43834529602381</v>
      </c>
      <c r="TL30" s="19">
        <v>0.47450620088095202</v>
      </c>
      <c r="TM30" s="19">
        <v>0.11671742810416701</v>
      </c>
      <c r="TN30" s="19">
        <v>4.93409863958333E-2</v>
      </c>
      <c r="TO30" s="19">
        <v>9.3052721083333401E-2</v>
      </c>
      <c r="TP30" s="19">
        <v>8.5412479104166703E-2</v>
      </c>
      <c r="TQ30" s="19">
        <v>0.62215149177083295</v>
      </c>
      <c r="TR30" s="19">
        <v>0.32089447937499999</v>
      </c>
      <c r="TS30" s="19">
        <v>8.8366675458333294E-2</v>
      </c>
      <c r="TT30" s="19">
        <v>0.66929436802083397</v>
      </c>
      <c r="TU30" s="19">
        <v>0.37584117845833298</v>
      </c>
      <c r="TV30" s="19">
        <v>0.102079086020833</v>
      </c>
      <c r="TW30" s="19">
        <v>4.2970593104166697E-2</v>
      </c>
      <c r="TX30" s="19">
        <v>8.9444582479166701E-2</v>
      </c>
      <c r="TY30" s="19">
        <v>39.369166666666601</v>
      </c>
      <c r="TZ30" s="19">
        <v>38.342083333333299</v>
      </c>
      <c r="UA30" s="19">
        <v>26.742916666666702</v>
      </c>
      <c r="UB30" s="19">
        <v>29.389791666666699</v>
      </c>
      <c r="UC30" s="19">
        <v>29.6429166666667</v>
      </c>
      <c r="UD30" s="19">
        <v>39.202083333333398</v>
      </c>
      <c r="UE30" s="19">
        <v>39.272083333333299</v>
      </c>
      <c r="UF30" s="19">
        <v>-0.24635343333333301</v>
      </c>
      <c r="UG30" s="19">
        <v>-0.22031418124999999</v>
      </c>
      <c r="UH30" s="24">
        <v>52.287499999999994</v>
      </c>
      <c r="UI30" s="24">
        <v>52.565416666666664</v>
      </c>
      <c r="UJ30" s="24">
        <v>1732.2189166666665</v>
      </c>
      <c r="UK30" s="24">
        <v>1738.5393333333334</v>
      </c>
      <c r="UL30" s="19">
        <v>158</v>
      </c>
      <c r="UM30" s="19">
        <f t="shared" si="66"/>
        <v>105.71250000000001</v>
      </c>
      <c r="UN30" s="19">
        <f t="shared" si="67"/>
        <v>105.43458333333334</v>
      </c>
      <c r="UO30" s="19">
        <f t="shared" si="68"/>
        <v>105.57354166666667</v>
      </c>
      <c r="UP30" s="18">
        <v>103</v>
      </c>
      <c r="UQ30" s="19">
        <v>0.76668359822916698</v>
      </c>
      <c r="UR30" s="19">
        <v>0.75785374915000003</v>
      </c>
      <c r="US30" s="19">
        <v>0.61916594089791699</v>
      </c>
      <c r="UT30" s="19">
        <v>0.57870721079583298</v>
      </c>
      <c r="UU30" s="19">
        <v>0.87928778944166697</v>
      </c>
      <c r="UV30" s="19">
        <v>0.85252957897083304</v>
      </c>
      <c r="UW30" s="19">
        <f t="shared" si="69"/>
        <v>0.86590868420625</v>
      </c>
      <c r="UX30" s="19">
        <v>0.79468655232916696</v>
      </c>
      <c r="UY30" s="19">
        <v>0.73276394598750005</v>
      </c>
      <c r="UZ30" s="19">
        <v>0.28084246928333301</v>
      </c>
      <c r="VA30" s="19">
        <v>0.31907980849375001</v>
      </c>
      <c r="VB30" s="19">
        <v>0.76413760018958299</v>
      </c>
      <c r="VC30" s="19">
        <v>0.73905252377083297</v>
      </c>
      <c r="VD30" s="19">
        <v>0.73510779325624998</v>
      </c>
      <c r="VE30" s="19">
        <v>0.68322368304791603</v>
      </c>
      <c r="VF30" s="19">
        <v>-4.8763424937499997E-3</v>
      </c>
      <c r="VG30" s="19">
        <v>-4.2820785535416697E-2</v>
      </c>
      <c r="VH30" s="19">
        <v>6.5791736678249997</v>
      </c>
      <c r="VI30" s="19">
        <v>6.30703098465625</v>
      </c>
      <c r="VJ30" s="19">
        <v>0.31942314016875001</v>
      </c>
      <c r="VK30" s="19">
        <v>0.374013564452083</v>
      </c>
      <c r="VL30" s="19">
        <v>0.46851692481666701</v>
      </c>
      <c r="VM30" s="19">
        <v>0.52420922697083305</v>
      </c>
      <c r="VN30" s="19">
        <v>0.50509581062916697</v>
      </c>
      <c r="VO30" s="19">
        <v>0.55949230110000003</v>
      </c>
      <c r="VP30" s="19">
        <v>0.36627652489375001</v>
      </c>
      <c r="VQ30" s="19">
        <v>0.42058719994791699</v>
      </c>
      <c r="VR30" s="19">
        <v>-0.88552298122916695</v>
      </c>
      <c r="VS30" s="19">
        <v>-0.84561160697916704</v>
      </c>
      <c r="VT30" s="19">
        <v>0.46851692481666701</v>
      </c>
      <c r="VU30" s="19">
        <v>0.52420922697083305</v>
      </c>
      <c r="VV30" s="19">
        <v>0.87350000000000005</v>
      </c>
      <c r="VW30" s="19">
        <v>0.88275000000000003</v>
      </c>
      <c r="VX30" s="19">
        <v>1.2625</v>
      </c>
      <c r="VY30" s="19">
        <v>8.5300000000000001E-2</v>
      </c>
      <c r="VZ30" s="19">
        <f t="shared" si="70"/>
        <v>1.0105895821408128</v>
      </c>
      <c r="WA30" s="19">
        <v>0.142431785302326</v>
      </c>
      <c r="WB30" s="19">
        <v>5.6113262232558102E-2</v>
      </c>
      <c r="WC30" s="19">
        <v>0.114655685372093</v>
      </c>
      <c r="WD30" s="19">
        <v>0.10323397534883701</v>
      </c>
      <c r="WE30" s="19">
        <v>0.85690550602325599</v>
      </c>
      <c r="WF30" s="19">
        <v>0.47245572858139501</v>
      </c>
      <c r="WG30" s="19">
        <v>0.104356697418605</v>
      </c>
      <c r="WH30" s="19">
        <v>0.84664908960465102</v>
      </c>
      <c r="WI30" s="19">
        <v>0.46779705760465101</v>
      </c>
      <c r="WJ30" s="19">
        <v>0.12368013876744199</v>
      </c>
      <c r="WK30" s="19">
        <v>4.7567441860465097E-2</v>
      </c>
      <c r="WL30" s="19">
        <v>0.112837391511628</v>
      </c>
      <c r="WM30" s="19">
        <v>41.86</v>
      </c>
      <c r="WN30" s="19">
        <v>38.0609302325581</v>
      </c>
      <c r="WO30" s="19">
        <v>18.731162790697699</v>
      </c>
      <c r="WP30" s="19">
        <v>30.9858139534884</v>
      </c>
      <c r="WQ30" s="19">
        <v>30.957441860465099</v>
      </c>
      <c r="WR30" s="19">
        <v>42.01</v>
      </c>
      <c r="WS30" s="19">
        <v>42.06</v>
      </c>
      <c r="WT30" s="19">
        <v>-0.27698124418604603</v>
      </c>
      <c r="WU30" s="19">
        <v>-0.25393228837209297</v>
      </c>
      <c r="WV30" s="19">
        <v>42.534883720930203</v>
      </c>
      <c r="WW30" s="19">
        <v>43.673720930232598</v>
      </c>
      <c r="WX30" s="19">
        <v>1510.86581395349</v>
      </c>
      <c r="WY30" s="19">
        <v>1536.70213953488</v>
      </c>
      <c r="WZ30" s="19">
        <v>164.3</v>
      </c>
      <c r="XA30" s="19">
        <f t="shared" si="71"/>
        <v>121.76511627906982</v>
      </c>
      <c r="XB30" s="19">
        <f t="shared" si="72"/>
        <v>120.62627906976741</v>
      </c>
      <c r="XC30" s="18">
        <v>131.5</v>
      </c>
      <c r="XD30" s="19">
        <v>0.78060000415116304</v>
      </c>
      <c r="XE30" s="19">
        <v>0.78469482682790703</v>
      </c>
      <c r="XF30" s="19">
        <v>0.63527189076976698</v>
      </c>
      <c r="XG30" s="19">
        <v>0.64086878813488402</v>
      </c>
      <c r="XH30" s="19">
        <v>0.89341447038372102</v>
      </c>
      <c r="XI30" s="19">
        <v>0.876773985376744</v>
      </c>
      <c r="XJ30" s="19">
        <v>0.81501290116046499</v>
      </c>
      <c r="XK30" s="19">
        <v>0.78701281585348803</v>
      </c>
      <c r="XL30" s="19">
        <v>0.28836472684883702</v>
      </c>
      <c r="XM30" s="19">
        <v>0.28897915539767399</v>
      </c>
      <c r="XN30" s="19">
        <v>0.76438765853023205</v>
      </c>
      <c r="XO30" s="19">
        <v>0.76350396601860504</v>
      </c>
      <c r="XP30" s="19">
        <v>0.74485700933255805</v>
      </c>
      <c r="XQ30" s="19">
        <v>0.71431982603255795</v>
      </c>
      <c r="XR30" s="19">
        <v>-3.8416817665116301E-2</v>
      </c>
      <c r="XS30" s="19">
        <v>-5.2199115976744197E-2</v>
      </c>
      <c r="XT30" s="19">
        <v>7.1251025987790699</v>
      </c>
      <c r="XU30" s="19">
        <v>7.3116675929930199</v>
      </c>
      <c r="XV30" s="19">
        <v>0.32281332128604701</v>
      </c>
      <c r="XW30" s="19">
        <v>0.32952581769767397</v>
      </c>
      <c r="XX30" s="19">
        <v>0.474278039588372</v>
      </c>
      <c r="XY30" s="19">
        <v>0.47881208983023199</v>
      </c>
      <c r="XZ30" s="19">
        <v>0.51042274044651204</v>
      </c>
      <c r="YA30" s="19">
        <v>0.50864638302790699</v>
      </c>
      <c r="YB30" s="19">
        <v>0.36937354086744201</v>
      </c>
      <c r="YC30" s="19">
        <v>0.36801811426511599</v>
      </c>
      <c r="YD30" s="19">
        <v>-0.89798885039534904</v>
      </c>
      <c r="YE30" s="19">
        <v>-0.88070834690697697</v>
      </c>
      <c r="YF30" s="19">
        <v>0.474278039588372</v>
      </c>
      <c r="YG30" s="19">
        <v>0.47881208983023199</v>
      </c>
      <c r="YH30" s="19">
        <v>0.14480011931914899</v>
      </c>
      <c r="YI30" s="19">
        <v>6.3129086531914902E-2</v>
      </c>
      <c r="YJ30" s="19">
        <v>0.110972674808511</v>
      </c>
      <c r="YK30" s="19">
        <v>0.108787066489362</v>
      </c>
      <c r="YL30" s="19">
        <v>0.834076515872341</v>
      </c>
      <c r="YM30" s="19">
        <v>0.32714285700000001</v>
      </c>
      <c r="YN30" s="19">
        <v>0.10866560559574499</v>
      </c>
      <c r="YO30" s="19">
        <v>0.82370412678723404</v>
      </c>
      <c r="YP30" s="19">
        <v>0.46441489363829802</v>
      </c>
      <c r="YQ30" s="19">
        <v>0.130824172255319</v>
      </c>
      <c r="YR30" s="19">
        <v>5.3639193297872298E-2</v>
      </c>
      <c r="YS30" s="19">
        <v>0.11913829787234</v>
      </c>
      <c r="YT30" s="19">
        <v>42.4</v>
      </c>
      <c r="YU30" s="19">
        <v>40.565957446808497</v>
      </c>
      <c r="YV30" s="19">
        <v>13.624042553191501</v>
      </c>
      <c r="YW30" s="19">
        <v>28.8982978723404</v>
      </c>
      <c r="YX30" s="19">
        <v>28.541276595744701</v>
      </c>
      <c r="YY30" s="19">
        <v>42.235744680851099</v>
      </c>
      <c r="YZ30" s="19">
        <v>42.266170212765999</v>
      </c>
      <c r="ZA30" s="19">
        <v>-0.33191237446808503</v>
      </c>
      <c r="ZB30" s="19">
        <v>-0.31057698936170203</v>
      </c>
      <c r="ZC30" s="19">
        <v>43.750851063829799</v>
      </c>
      <c r="ZD30" s="19">
        <v>43.910425531914903</v>
      </c>
      <c r="ZE30" s="19">
        <v>1538.4561063829799</v>
      </c>
      <c r="ZF30" s="19">
        <v>1542.06165957447</v>
      </c>
      <c r="ZG30" s="19">
        <v>172</v>
      </c>
      <c r="ZH30" s="19">
        <f t="shared" si="73"/>
        <v>128.2491489361702</v>
      </c>
      <c r="ZI30" s="19">
        <f t="shared" si="74"/>
        <v>128.08957446808509</v>
      </c>
      <c r="ZJ30" s="18">
        <v>126</v>
      </c>
      <c r="ZK30" s="19">
        <v>0.76709906307446796</v>
      </c>
      <c r="ZL30" s="19">
        <v>0.76916634129787198</v>
      </c>
      <c r="ZM30" s="19">
        <v>0.62094951814680899</v>
      </c>
      <c r="ZN30" s="19">
        <v>0.50141364527021304</v>
      </c>
      <c r="ZO30" s="19">
        <v>0.87758220374680795</v>
      </c>
      <c r="ZP30" s="19">
        <v>0.85916977487872304</v>
      </c>
      <c r="ZQ30" s="19">
        <v>0.79243449057872395</v>
      </c>
      <c r="ZR30" s="19">
        <v>0.67684665883829798</v>
      </c>
      <c r="ZS30" s="19">
        <v>0.279231832459575</v>
      </c>
      <c r="ZT30" s="19">
        <v>0.43544127153191498</v>
      </c>
      <c r="ZU30" s="19">
        <v>0.74679305176170196</v>
      </c>
      <c r="ZV30" s="19">
        <v>0.76508129505744704</v>
      </c>
      <c r="ZW30" s="19">
        <v>0.72578209051063802</v>
      </c>
      <c r="ZX30" s="19">
        <v>0.70404416211276599</v>
      </c>
      <c r="ZY30" s="19">
        <v>-4.6058681774468098E-2</v>
      </c>
      <c r="ZZ30" s="19">
        <v>-9.1771395085106407E-3</v>
      </c>
      <c r="AAA30" s="19">
        <v>6.5993796865276604</v>
      </c>
      <c r="AAB30" s="19">
        <v>6.6858177224957398</v>
      </c>
      <c r="AAC30" s="19">
        <v>0.31830757657659597</v>
      </c>
      <c r="AAD30" s="19">
        <v>0.50679572713404197</v>
      </c>
      <c r="AAE30" s="19">
        <v>0.46693929095106401</v>
      </c>
      <c r="AAF30" s="19">
        <v>0.65595507153829802</v>
      </c>
      <c r="AAG30" s="19">
        <v>0.50262106252553196</v>
      </c>
      <c r="AAH30" s="19">
        <v>0.69726939594680903</v>
      </c>
      <c r="AAI30" s="19">
        <v>0.36392467464255301</v>
      </c>
      <c r="AAJ30" s="19">
        <v>0.56613940655957395</v>
      </c>
      <c r="AAK30" s="19">
        <v>-0.88404301587234102</v>
      </c>
      <c r="AAL30" s="19">
        <v>-0.80702899312765997</v>
      </c>
      <c r="AAM30" s="19">
        <v>0.46693929095106401</v>
      </c>
      <c r="AAN30" s="19">
        <v>0.65595507153829802</v>
      </c>
      <c r="AAO30" s="19">
        <v>0.14497826904761901</v>
      </c>
      <c r="AAP30" s="19">
        <v>7.2055388666666706E-2</v>
      </c>
      <c r="AAQ30" s="19">
        <v>0.114603490857143</v>
      </c>
      <c r="AAR30" s="19">
        <v>0.116899070357143</v>
      </c>
      <c r="AAS30" s="19">
        <v>0.83245500726190502</v>
      </c>
      <c r="AAT30" s="19">
        <v>0.479170653928571</v>
      </c>
      <c r="AAU30" s="19">
        <v>0.112255112261905</v>
      </c>
      <c r="AAV30" s="19">
        <v>0.79802497273809503</v>
      </c>
      <c r="AAW30" s="19">
        <v>0.44391671614285699</v>
      </c>
      <c r="AAX30" s="19">
        <v>0.13451904761904801</v>
      </c>
      <c r="AAY30" s="19">
        <v>6.2856665714285706E-2</v>
      </c>
      <c r="AAZ30" s="19">
        <v>0.118990929738095</v>
      </c>
      <c r="ABA30" s="19">
        <v>41.38</v>
      </c>
      <c r="ABB30" s="19">
        <v>36.465000000000003</v>
      </c>
      <c r="ABC30" s="19">
        <v>39.295238095238098</v>
      </c>
      <c r="ABD30" s="19">
        <v>30.456904761904799</v>
      </c>
      <c r="ABE30" s="19">
        <v>30.3071428571429</v>
      </c>
      <c r="ABF30" s="19">
        <v>40.555</v>
      </c>
      <c r="ABG30" s="19">
        <v>40.698095238095298</v>
      </c>
      <c r="ABH30" s="19">
        <v>-0.25394684047618998</v>
      </c>
      <c r="ABI30" s="19">
        <v>-0.23776576666666699</v>
      </c>
      <c r="ABJ30" s="19">
        <v>42.543095238095198</v>
      </c>
      <c r="ABK30" s="19">
        <v>45.060952380952401</v>
      </c>
      <c r="ABL30" s="19">
        <v>1511.0230238095201</v>
      </c>
      <c r="ABM30" s="19">
        <v>1568.19192857143</v>
      </c>
      <c r="ABN30" s="19">
        <v>178</v>
      </c>
      <c r="ABO30" s="19">
        <f t="shared" si="75"/>
        <v>135.45690476190481</v>
      </c>
      <c r="ABP30" s="19">
        <f t="shared" si="76"/>
        <v>132.93904761904759</v>
      </c>
      <c r="ABQ30" s="18">
        <v>141</v>
      </c>
      <c r="ABR30" s="19">
        <v>0.75338585061428598</v>
      </c>
      <c r="ABS30" s="19">
        <v>0.75353419052857196</v>
      </c>
      <c r="ABT30" s="19">
        <v>0.59626083166666699</v>
      </c>
      <c r="ABU30" s="19">
        <v>0.60777604852142797</v>
      </c>
      <c r="ABV30" s="19">
        <v>0.85366322430714203</v>
      </c>
      <c r="ABW30" s="19">
        <v>0.84044754551904799</v>
      </c>
      <c r="ABX30" s="19">
        <v>0.75126058768333304</v>
      </c>
      <c r="ABY30" s="19">
        <v>0.73821642221190498</v>
      </c>
      <c r="ABZ30" s="19">
        <v>0.28539566932618998</v>
      </c>
      <c r="ACA30" s="19">
        <v>0.26911015537381</v>
      </c>
      <c r="ACB30" s="19">
        <v>0.74026033250952405</v>
      </c>
      <c r="ACC30" s="19">
        <v>0.75772451849047595</v>
      </c>
      <c r="ACD30" s="19">
        <v>0.71137032993571403</v>
      </c>
      <c r="ACE30" s="19">
        <v>0.70314450613095203</v>
      </c>
      <c r="ACF30" s="19">
        <v>-2.8740534335714302E-2</v>
      </c>
      <c r="ACG30" s="19">
        <v>1.03691727571429E-2</v>
      </c>
      <c r="ACH30" s="19">
        <v>6.1221095943285704</v>
      </c>
      <c r="ACI30" s="19">
        <v>6.1426322148285699</v>
      </c>
      <c r="ACJ30" s="19">
        <v>0.33442426522381002</v>
      </c>
      <c r="ACK30" s="19">
        <v>0.32017755421190502</v>
      </c>
      <c r="ACL30" s="19">
        <v>0.48204362684047602</v>
      </c>
      <c r="ACM30" s="19">
        <v>0.46364506464523803</v>
      </c>
      <c r="ACN30" s="19">
        <v>0.51654872709285704</v>
      </c>
      <c r="ACO30" s="19">
        <v>0.49255312906666698</v>
      </c>
      <c r="ACP30" s="19">
        <v>0.37875665789523799</v>
      </c>
      <c r="ACQ30" s="19">
        <v>0.35685082588571398</v>
      </c>
      <c r="ACR30" s="19">
        <v>-0.857791945928571</v>
      </c>
      <c r="ACS30" s="19">
        <v>-0.84923108340476205</v>
      </c>
      <c r="ACT30" s="19">
        <v>0.48204362684047602</v>
      </c>
      <c r="ACU30" s="19">
        <v>0.46364506464523803</v>
      </c>
      <c r="ACV30" s="17">
        <v>4.6900000000000004</v>
      </c>
      <c r="ACW30" s="18">
        <v>1.05</v>
      </c>
      <c r="ACX30" s="17">
        <v>79.599999999999994</v>
      </c>
      <c r="ACY30" s="17">
        <v>29.1</v>
      </c>
      <c r="ACZ30" s="17">
        <v>5.5</v>
      </c>
      <c r="ADA30" s="17">
        <v>11</v>
      </c>
    </row>
    <row r="31" spans="1:781" x14ac:dyDescent="0.25">
      <c r="A31" s="19">
        <v>30</v>
      </c>
      <c r="B31" s="19">
        <v>8</v>
      </c>
      <c r="C31" s="19" t="s">
        <v>10</v>
      </c>
      <c r="D31" s="19">
        <v>100</v>
      </c>
      <c r="E31" s="19">
        <v>1</v>
      </c>
      <c r="F31" s="19">
        <v>2</v>
      </c>
      <c r="G31" s="23">
        <v>-9999</v>
      </c>
      <c r="H31" s="23">
        <v>-9999</v>
      </c>
      <c r="I31" s="23">
        <v>-9999</v>
      </c>
      <c r="J31" s="23">
        <v>-9999</v>
      </c>
      <c r="K31" s="23">
        <v>-9999</v>
      </c>
      <c r="L31" s="19">
        <v>175</v>
      </c>
      <c r="M31" s="19">
        <f t="shared" si="16"/>
        <v>156.24999999999997</v>
      </c>
      <c r="N31" s="19">
        <v>55.84</v>
      </c>
      <c r="O31" s="19">
        <v>25.439999999999998</v>
      </c>
      <c r="P31" s="19">
        <v>18.720000000000006</v>
      </c>
      <c r="Q31" s="19">
        <v>59.839999999999996</v>
      </c>
      <c r="R31" s="19">
        <v>23.439999999999998</v>
      </c>
      <c r="S31" s="19">
        <v>16.720000000000006</v>
      </c>
      <c r="T31" s="19">
        <f t="shared" si="17"/>
        <v>0.89316239316239321</v>
      </c>
      <c r="U31" s="19">
        <v>59.839999999999996</v>
      </c>
      <c r="V31" s="19">
        <v>25.439999999999998</v>
      </c>
      <c r="W31" s="19">
        <v>14.720000000000006</v>
      </c>
      <c r="X31" s="19">
        <v>54.559999999999995</v>
      </c>
      <c r="Y31" s="19">
        <v>18.72</v>
      </c>
      <c r="Z31" s="19">
        <v>26.720000000000006</v>
      </c>
      <c r="AA31" s="19" t="s">
        <v>69</v>
      </c>
      <c r="AB31" s="19">
        <v>8.8000000000000007</v>
      </c>
      <c r="AC31" s="19">
        <v>7.2</v>
      </c>
      <c r="AD31" s="19">
        <v>0.95</v>
      </c>
      <c r="AE31" s="19" t="s">
        <v>40</v>
      </c>
      <c r="AF31" s="19">
        <v>2</v>
      </c>
      <c r="AG31" s="19">
        <v>1</v>
      </c>
      <c r="AH31" s="19">
        <v>1.1000000000000001</v>
      </c>
      <c r="AI31" s="19">
        <v>2</v>
      </c>
      <c r="AJ31" s="19">
        <v>260</v>
      </c>
      <c r="AK31" s="19">
        <v>56</v>
      </c>
      <c r="AL31" s="19">
        <v>0.52</v>
      </c>
      <c r="AM31" s="19">
        <v>9.6999999999999993</v>
      </c>
      <c r="AN31" s="19">
        <v>6.9</v>
      </c>
      <c r="AO31" s="19">
        <v>1.3</v>
      </c>
      <c r="AP31" s="19">
        <v>5165</v>
      </c>
      <c r="AQ31" s="19">
        <v>149</v>
      </c>
      <c r="AR31" s="19">
        <v>368</v>
      </c>
      <c r="AS31" s="19">
        <v>29.3</v>
      </c>
      <c r="AT31" s="19">
        <v>0</v>
      </c>
      <c r="AU31" s="19">
        <v>2</v>
      </c>
      <c r="AV31" s="19">
        <v>88</v>
      </c>
      <c r="AW31" s="19">
        <v>4</v>
      </c>
      <c r="AX31" s="19">
        <v>5</v>
      </c>
      <c r="AY31" s="19">
        <v>48</v>
      </c>
      <c r="AZ31" s="19">
        <v>0.54696434786932535</v>
      </c>
      <c r="BA31" s="19">
        <v>3.5071897389648776E-2</v>
      </c>
      <c r="BB31" s="19">
        <v>0.18025235329461245</v>
      </c>
      <c r="BC31" s="19">
        <v>0</v>
      </c>
      <c r="BD31" s="19">
        <v>0</v>
      </c>
      <c r="BE31" s="19">
        <v>0.8487770579076892</v>
      </c>
      <c r="BF31" s="19">
        <v>1.7943305186972254</v>
      </c>
      <c r="BG31" s="17">
        <f t="shared" si="18"/>
        <v>2.3281449810358965</v>
      </c>
      <c r="BH31" s="17">
        <f t="shared" si="19"/>
        <v>3.0491543942143462</v>
      </c>
      <c r="BI31" s="17">
        <f t="shared" si="20"/>
        <v>3.0491543942143462</v>
      </c>
      <c r="BJ31" s="17">
        <f t="shared" si="21"/>
        <v>3.0491543942143462</v>
      </c>
      <c r="BK31" s="17">
        <f t="shared" si="22"/>
        <v>6.444262625845103</v>
      </c>
      <c r="BL31" s="19">
        <f t="shared" si="0"/>
        <v>0</v>
      </c>
      <c r="BM31" s="19">
        <f t="shared" si="1"/>
        <v>0</v>
      </c>
      <c r="BN31" s="19">
        <f t="shared" si="2"/>
        <v>3.3951082316307568</v>
      </c>
      <c r="BO31" s="19">
        <f t="shared" si="23"/>
        <v>3.3951082316307568</v>
      </c>
      <c r="BP31" s="19">
        <v>2.0287404902789521</v>
      </c>
      <c r="BQ31" s="19">
        <v>0.42587303973144947</v>
      </c>
      <c r="BR31" s="19">
        <v>0.33046264770678951</v>
      </c>
      <c r="BS31" s="19">
        <v>0.28064548461461358</v>
      </c>
      <c r="BT31" s="19">
        <v>4.9771053155484773E-2</v>
      </c>
      <c r="BU31" s="19">
        <v>0.27120687057405451</v>
      </c>
      <c r="BV31" s="19">
        <v>0.43727382388419778</v>
      </c>
      <c r="BW31" s="17">
        <f t="shared" si="24"/>
        <v>9.818454120041606</v>
      </c>
      <c r="BX31" s="17">
        <f t="shared" si="25"/>
        <v>11.140304710868763</v>
      </c>
      <c r="BY31" s="17">
        <f t="shared" si="26"/>
        <v>12.262886649327218</v>
      </c>
      <c r="BZ31" s="17">
        <f t="shared" si="27"/>
        <v>13.546798344245374</v>
      </c>
      <c r="CA31" s="19">
        <f t="shared" si="28"/>
        <v>1.1225819384584543</v>
      </c>
      <c r="CB31" s="19">
        <f t="shared" si="29"/>
        <v>0.19908421262193909</v>
      </c>
      <c r="CC31" s="19">
        <f t="shared" si="30"/>
        <v>1.0848274822962181</v>
      </c>
      <c r="CD31" s="19">
        <f t="shared" ref="CD31:CE31" si="105">SUM(CA31:CC31)</f>
        <v>2.4064936333766118</v>
      </c>
      <c r="CE31" s="19">
        <f t="shared" si="105"/>
        <v>3.6904053282947689</v>
      </c>
      <c r="CF31" s="19">
        <v>2.6864931846344486</v>
      </c>
      <c r="CG31" s="19">
        <v>1.5960650471792812</v>
      </c>
      <c r="CH31" s="19">
        <v>0.82925367169547415</v>
      </c>
      <c r="CI31" s="19">
        <v>1.4329222627190572</v>
      </c>
      <c r="CJ31" s="19">
        <v>1.3153931117582087</v>
      </c>
      <c r="CK31" s="19">
        <v>1.3356766256590511</v>
      </c>
      <c r="CL31" s="23">
        <v>-9999</v>
      </c>
      <c r="CM31" s="17">
        <f t="shared" si="32"/>
        <v>17.130232927254919</v>
      </c>
      <c r="CN31" s="17">
        <f t="shared" si="33"/>
        <v>20.447247614036815</v>
      </c>
      <c r="CO31" s="17">
        <f t="shared" si="34"/>
        <v>26.178936664913046</v>
      </c>
      <c r="CP31" s="17">
        <f t="shared" si="35"/>
        <v>31.440509111945879</v>
      </c>
      <c r="CQ31" s="17">
        <f t="shared" si="36"/>
        <v>36.783215614582083</v>
      </c>
      <c r="CR31" s="19">
        <f t="shared" si="37"/>
        <v>5.7316890508762288</v>
      </c>
      <c r="CS31" s="19">
        <f t="shared" si="38"/>
        <v>5.2615724470328349</v>
      </c>
      <c r="CT31" s="19">
        <f t="shared" si="39"/>
        <v>5.3427065026362044</v>
      </c>
      <c r="CU31" s="19">
        <f t="shared" si="40"/>
        <v>16.335968000545268</v>
      </c>
      <c r="CV31" s="25">
        <v>-9999</v>
      </c>
      <c r="CW31" s="23">
        <v>-9999</v>
      </c>
      <c r="CX31" s="25">
        <v>-9999</v>
      </c>
      <c r="CY31" s="23">
        <v>-9999</v>
      </c>
      <c r="CZ31" s="25">
        <v>-9999</v>
      </c>
      <c r="DA31" s="23">
        <v>-9999</v>
      </c>
      <c r="DB31" s="23">
        <v>-9999</v>
      </c>
      <c r="DC31" s="23">
        <v>-9999</v>
      </c>
      <c r="DD31" s="23">
        <v>-9999</v>
      </c>
      <c r="DE31" s="23">
        <v>-9999</v>
      </c>
      <c r="DF31" s="23">
        <v>-9999</v>
      </c>
      <c r="DG31" s="23">
        <v>-9999</v>
      </c>
      <c r="DH31" s="23">
        <v>-9999</v>
      </c>
      <c r="DI31" s="23">
        <v>-9999</v>
      </c>
      <c r="DJ31" s="23">
        <v>-9999</v>
      </c>
      <c r="DK31" s="23">
        <v>-9999</v>
      </c>
      <c r="DL31" s="23">
        <v>-9999</v>
      </c>
      <c r="DM31" s="23">
        <v>-9999</v>
      </c>
      <c r="DN31" s="23">
        <v>-9999</v>
      </c>
      <c r="DO31" s="23">
        <v>-9999</v>
      </c>
      <c r="DP31" s="23">
        <v>-9999</v>
      </c>
      <c r="DQ31" s="23">
        <v>-9999</v>
      </c>
      <c r="DR31" s="23">
        <v>-9999</v>
      </c>
      <c r="DS31" s="25">
        <v>-9999</v>
      </c>
      <c r="DT31" s="25">
        <v>-9999</v>
      </c>
      <c r="DU31" s="25">
        <v>-9999</v>
      </c>
      <c r="DV31" s="25">
        <v>-9999</v>
      </c>
      <c r="DW31" s="25">
        <v>-9999</v>
      </c>
      <c r="DX31" s="25">
        <v>-9999</v>
      </c>
      <c r="DY31" s="25">
        <v>-9999</v>
      </c>
      <c r="DZ31" s="25">
        <v>-9999</v>
      </c>
      <c r="EA31" s="25">
        <v>-9999</v>
      </c>
      <c r="EB31" s="23">
        <v>-9999</v>
      </c>
      <c r="EC31" s="23">
        <v>-9999</v>
      </c>
      <c r="ED31" s="23">
        <v>-9999</v>
      </c>
      <c r="EE31" s="23">
        <v>-9999</v>
      </c>
      <c r="EF31" s="23">
        <v>-9999</v>
      </c>
      <c r="EG31" s="23">
        <v>-9999</v>
      </c>
      <c r="EH31" s="23">
        <v>-9999</v>
      </c>
      <c r="EI31" s="23">
        <v>-9999</v>
      </c>
      <c r="EJ31" s="23">
        <v>-9999</v>
      </c>
      <c r="EK31" s="23">
        <v>-9999</v>
      </c>
      <c r="EL31" s="23">
        <v>-9999</v>
      </c>
      <c r="EM31" s="23">
        <v>-9999</v>
      </c>
      <c r="EN31" s="23">
        <v>-9999</v>
      </c>
      <c r="EO31" s="23">
        <v>-9999</v>
      </c>
      <c r="EP31" s="23">
        <v>-9999</v>
      </c>
      <c r="EQ31" s="23">
        <v>-9999</v>
      </c>
      <c r="ER31" s="23">
        <v>-9999</v>
      </c>
      <c r="ES31" s="23">
        <v>-9999</v>
      </c>
      <c r="ET31" s="23">
        <v>-9999</v>
      </c>
      <c r="EU31" s="23">
        <v>-9999</v>
      </c>
      <c r="EV31" s="23">
        <v>-9999</v>
      </c>
      <c r="EW31" s="23">
        <v>-9999</v>
      </c>
      <c r="EX31" s="23">
        <v>-9999</v>
      </c>
      <c r="EY31" s="23">
        <v>-9999</v>
      </c>
      <c r="EZ31" s="23">
        <v>-9999</v>
      </c>
      <c r="FA31" s="23">
        <v>-9999</v>
      </c>
      <c r="FB31" s="23">
        <v>-9999</v>
      </c>
      <c r="FC31" s="23">
        <v>-9999</v>
      </c>
      <c r="FD31" s="23">
        <v>-9999</v>
      </c>
      <c r="FE31" s="23">
        <v>-9999</v>
      </c>
      <c r="FF31" s="23">
        <v>-9999</v>
      </c>
      <c r="FG31" s="23">
        <v>-9999</v>
      </c>
      <c r="FH31" s="21">
        <v>476.4</v>
      </c>
      <c r="FI31" s="21">
        <v>67.5</v>
      </c>
      <c r="FJ31" s="18">
        <f t="shared" si="41"/>
        <v>408.9</v>
      </c>
      <c r="FK31" s="19">
        <v>14</v>
      </c>
      <c r="FL31" s="19">
        <v>884.6</v>
      </c>
      <c r="FM31" s="18">
        <v>31.5</v>
      </c>
      <c r="FN31" s="18">
        <f t="shared" si="42"/>
        <v>853.1</v>
      </c>
      <c r="FO31" s="19">
        <v>225</v>
      </c>
      <c r="FP31" s="19">
        <v>180.1</v>
      </c>
      <c r="FQ31" s="19">
        <v>31.5</v>
      </c>
      <c r="FR31" s="19">
        <f t="shared" si="43"/>
        <v>148.6</v>
      </c>
      <c r="FS31" s="19">
        <v>159.6</v>
      </c>
      <c r="FT31" s="19">
        <v>15.6</v>
      </c>
      <c r="FU31" s="19">
        <f t="shared" si="44"/>
        <v>144</v>
      </c>
      <c r="FV31" s="19">
        <v>77.050000000000011</v>
      </c>
      <c r="FW31" s="19">
        <v>63.22</v>
      </c>
      <c r="FX31" s="18">
        <f t="shared" si="45"/>
        <v>619.8039215686274</v>
      </c>
      <c r="FY31" s="18">
        <f t="shared" si="46"/>
        <v>553.39635854341725</v>
      </c>
      <c r="FZ31" s="23">
        <f t="shared" si="4"/>
        <v>4008.8235294117649</v>
      </c>
      <c r="GA31" s="18">
        <f t="shared" si="5"/>
        <v>8363.7254901960787</v>
      </c>
      <c r="GB31" s="18">
        <f t="shared" si="6"/>
        <v>1456.8627450980391</v>
      </c>
      <c r="GC31" s="18">
        <f t="shared" si="7"/>
        <v>1411.7647058823529</v>
      </c>
      <c r="GD31" s="18">
        <f t="shared" si="47"/>
        <v>15241.176470588234</v>
      </c>
      <c r="GE31" s="18">
        <f t="shared" si="48"/>
        <v>755.3921568627452</v>
      </c>
      <c r="GF31" s="19">
        <v>2.71</v>
      </c>
      <c r="GG31" s="19">
        <f t="shared" si="8"/>
        <v>108.63911764705882</v>
      </c>
      <c r="GH31" s="19">
        <v>0.6</v>
      </c>
      <c r="GI31" s="19">
        <f t="shared" si="9"/>
        <v>50.182352941176475</v>
      </c>
      <c r="GJ31" s="19">
        <v>1.43</v>
      </c>
      <c r="GK31" s="19">
        <f t="shared" si="10"/>
        <v>20.83313725490196</v>
      </c>
      <c r="GL31" s="19">
        <v>3.38</v>
      </c>
      <c r="GM31" s="19">
        <f t="shared" si="11"/>
        <v>25.532254901960783</v>
      </c>
      <c r="GN31" s="18">
        <f t="shared" si="49"/>
        <v>205.18686274509804</v>
      </c>
      <c r="GO31" s="18">
        <f t="shared" si="50"/>
        <v>183.20255602240894</v>
      </c>
      <c r="GP31" s="25">
        <v>-9999</v>
      </c>
      <c r="GQ31" s="25">
        <v>-9999</v>
      </c>
      <c r="GR31" s="25">
        <v>-9999</v>
      </c>
      <c r="GS31" s="25">
        <v>-9999</v>
      </c>
      <c r="GT31" s="19">
        <v>19.2</v>
      </c>
      <c r="GU31" s="18">
        <v>4.5</v>
      </c>
      <c r="GV31" s="18">
        <f t="shared" si="51"/>
        <v>3.99</v>
      </c>
      <c r="GW31" s="19">
        <f t="shared" si="52"/>
        <v>2990.7026124464705</v>
      </c>
      <c r="GX31" s="19">
        <v>1.46</v>
      </c>
      <c r="GY31" s="19">
        <f t="shared" si="53"/>
        <v>0.36591478696741853</v>
      </c>
      <c r="GZ31" s="19">
        <f t="shared" si="54"/>
        <v>1094.3423093162523</v>
      </c>
      <c r="HA31" s="19">
        <f t="shared" si="55"/>
        <v>1225.6633864342027</v>
      </c>
      <c r="HB31" s="19">
        <v>2.04</v>
      </c>
      <c r="HC31" s="19">
        <f t="shared" si="12"/>
        <v>0.51127819548872178</v>
      </c>
      <c r="HD31" s="19">
        <f t="shared" si="13"/>
        <v>1529.0810349350375</v>
      </c>
      <c r="HE31" s="19">
        <f t="shared" si="56"/>
        <v>1712.5707591272421</v>
      </c>
      <c r="HF31" s="23">
        <v>-9999</v>
      </c>
      <c r="HG31" s="19">
        <v>3418.6125000000002</v>
      </c>
      <c r="HH31" s="19">
        <f t="shared" si="101"/>
        <v>1250.9208646616542</v>
      </c>
      <c r="HI31" s="19">
        <v>2.7</v>
      </c>
      <c r="HJ31" s="19">
        <v>3.53</v>
      </c>
      <c r="HK31" s="17">
        <f t="shared" si="15"/>
        <v>60.453747797191646</v>
      </c>
      <c r="HL31" s="23">
        <v>-9999</v>
      </c>
      <c r="HM31" s="23">
        <v>-9999</v>
      </c>
      <c r="HN31" s="19">
        <v>27.588056426332301</v>
      </c>
      <c r="HO31" s="19">
        <v>15.549467084639518</v>
      </c>
      <c r="HP31" s="19">
        <v>0.23560799369662899</v>
      </c>
      <c r="HQ31" s="19">
        <v>0.201485551128713</v>
      </c>
      <c r="HR31" s="19">
        <v>0.17111383652355999</v>
      </c>
      <c r="HS31" s="19">
        <v>0.123831139646067</v>
      </c>
      <c r="HT31" s="19">
        <v>4.9368123870786498E-2</v>
      </c>
      <c r="HU31" s="19">
        <v>0.29461725958638701</v>
      </c>
      <c r="HV31" s="19">
        <v>0.34031174634831501</v>
      </c>
      <c r="HW31" s="19">
        <v>8.7319943420792107E-2</v>
      </c>
      <c r="HX31" s="19">
        <v>0.61790866245505605</v>
      </c>
      <c r="HY31" s="19">
        <v>0.92612330794764397</v>
      </c>
      <c r="HZ31" s="19">
        <v>0.68752388697382205</v>
      </c>
      <c r="IA31" s="19">
        <v>0.42272988207425799</v>
      </c>
      <c r="IB31" s="19">
        <v>0.208167034460674</v>
      </c>
      <c r="IC31" s="19">
        <v>0.11258941992134799</v>
      </c>
      <c r="ID31" s="19">
        <v>1.0569628853822</v>
      </c>
      <c r="IE31" s="19">
        <v>0.29155008076168198</v>
      </c>
      <c r="IF31" s="19">
        <v>0.25550243191203698</v>
      </c>
      <c r="IG31" s="19">
        <v>0.26571738010280399</v>
      </c>
      <c r="IH31" s="19">
        <v>0.22706268567756999</v>
      </c>
      <c r="II31" s="19">
        <v>3.75016211962617E-2</v>
      </c>
      <c r="IJ31" s="19">
        <v>0.32869383971962601</v>
      </c>
      <c r="IK31" s="19">
        <v>0.36207100014485999</v>
      </c>
      <c r="IL31" s="19">
        <v>8.4636316453703703E-2</v>
      </c>
      <c r="IM31" s="19">
        <v>0.82582660953738196</v>
      </c>
      <c r="IN31" s="19">
        <v>0.18853991780373799</v>
      </c>
      <c r="IO31" s="19">
        <v>0.19282117782710301</v>
      </c>
      <c r="IP31" s="19">
        <v>0.138581444736111</v>
      </c>
      <c r="IQ31" s="19">
        <v>0.118804488004673</v>
      </c>
      <c r="IR31" s="19">
        <v>9.0308430775700901E-2</v>
      </c>
      <c r="IS31" s="19">
        <v>0.423321012841122</v>
      </c>
      <c r="IT31" s="19">
        <v>36.976815995370401</v>
      </c>
      <c r="IU31" s="19">
        <v>61.6419716944444</v>
      </c>
      <c r="IV31" s="19">
        <v>77</v>
      </c>
      <c r="IW31" s="19">
        <f t="shared" si="57"/>
        <v>15.3580283055556</v>
      </c>
      <c r="IX31" s="19">
        <v>0.23479166674999999</v>
      </c>
      <c r="IY31" s="19">
        <v>0.31610119050000002</v>
      </c>
      <c r="IZ31" s="19">
        <v>0.197763605541667</v>
      </c>
      <c r="JA31" s="19">
        <v>0.29315051025</v>
      </c>
      <c r="JB31" s="19">
        <v>0.73224914970833299</v>
      </c>
      <c r="JC31" s="19">
        <v>0.48278911558333298</v>
      </c>
      <c r="JD31" s="19">
        <v>0.25549744904166699</v>
      </c>
      <c r="JE31" s="19">
        <v>0.64203656458333302</v>
      </c>
      <c r="JF31" s="19">
        <v>0.43090136062500001</v>
      </c>
      <c r="JG31" s="19">
        <v>0.22187074833333301</v>
      </c>
      <c r="JH31" s="19">
        <v>0.30219812925</v>
      </c>
      <c r="JI31" s="19">
        <v>0.20954081629166699</v>
      </c>
      <c r="JJ31" s="19">
        <v>0.43037931572083299</v>
      </c>
      <c r="JK31" s="19">
        <v>0.42620021412083298</v>
      </c>
      <c r="JL31" s="19">
        <v>0.25543440847916699</v>
      </c>
      <c r="JM31" s="19">
        <v>0.24366382007500001</v>
      </c>
      <c r="JN31" s="19">
        <v>0.35977240230416702</v>
      </c>
      <c r="JO31" s="19">
        <v>0.39530734636666698</v>
      </c>
      <c r="JP31" s="19">
        <v>0.175625818808333</v>
      </c>
      <c r="JQ31" s="19">
        <v>0.20868804631249999</v>
      </c>
      <c r="JR31" s="19">
        <v>0.19665398546666699</v>
      </c>
      <c r="JS31" s="19">
        <v>0.20417933999583299</v>
      </c>
      <c r="JT31" s="19">
        <v>0.50771753818749998</v>
      </c>
      <c r="JU31" s="19">
        <v>0.57282088173333301</v>
      </c>
      <c r="JV31" s="19">
        <v>0.48619349831250003</v>
      </c>
      <c r="JW31" s="19">
        <v>0.51248318437083296</v>
      </c>
      <c r="JX31" s="19">
        <v>9.88984296458333E-2</v>
      </c>
      <c r="JY31" s="19">
        <v>0.194118201070833</v>
      </c>
      <c r="JZ31" s="19">
        <v>1.51449497678333</v>
      </c>
      <c r="KA31" s="19">
        <v>1.50545034350417</v>
      </c>
      <c r="KB31" s="19">
        <v>0.548048781166667</v>
      </c>
      <c r="KC31" s="19">
        <v>0.51749749730833405</v>
      </c>
      <c r="KD31" s="19">
        <v>0.62212044977500003</v>
      </c>
      <c r="KE31" s="19">
        <v>0.59830667280833305</v>
      </c>
      <c r="KF31" s="19">
        <v>0.54613404459166703</v>
      </c>
      <c r="KG31" s="19">
        <v>0.56661482384166695</v>
      </c>
      <c r="KH31" s="19">
        <v>0.45704535211666703</v>
      </c>
      <c r="KI31" s="19">
        <v>0.479727162175</v>
      </c>
      <c r="KJ31" s="19">
        <v>-0.29811893374999998</v>
      </c>
      <c r="KK31" s="19">
        <v>-0.34345587495833302</v>
      </c>
      <c r="KL31" s="19">
        <v>0.62212044977500003</v>
      </c>
      <c r="KM31" s="19">
        <v>0.59830667280833305</v>
      </c>
      <c r="KN31" s="19">
        <v>0.22350792532608699</v>
      </c>
      <c r="KO31" s="19">
        <v>0.23572537715217401</v>
      </c>
      <c r="KP31" s="19">
        <v>0.18853004197826101</v>
      </c>
      <c r="KQ31" s="19">
        <v>0.23589292863043501</v>
      </c>
      <c r="KR31" s="19">
        <v>0.61772982678260902</v>
      </c>
      <c r="KS31" s="19">
        <v>0.46450572084782599</v>
      </c>
      <c r="KT31" s="19">
        <v>0.23036394726087001</v>
      </c>
      <c r="KU31" s="19">
        <v>0.61360756741304301</v>
      </c>
      <c r="KV31" s="19">
        <v>0.45795548654347801</v>
      </c>
      <c r="KW31" s="19">
        <v>0.20632965750000001</v>
      </c>
      <c r="KX31" s="19">
        <v>0.22552458434782599</v>
      </c>
      <c r="KY31" s="19">
        <v>0.18883660302173899</v>
      </c>
      <c r="KZ31" s="19">
        <v>39.94</v>
      </c>
      <c r="LA31" s="19">
        <v>37.633695652173898</v>
      </c>
      <c r="LB31" s="19">
        <v>12.7419565217391</v>
      </c>
      <c r="LC31" s="19">
        <v>40.583478260869597</v>
      </c>
      <c r="LD31" s="19">
        <v>38.255869565217402</v>
      </c>
      <c r="LE31" s="19">
        <v>39.99</v>
      </c>
      <c r="LF31" s="19">
        <v>40.130000000000102</v>
      </c>
      <c r="LG31" s="19">
        <v>1.7658205195652199E-2</v>
      </c>
      <c r="LH31" s="19">
        <v>-4.2625535195652202E-2</v>
      </c>
      <c r="LI31" s="19">
        <v>48.488695652173902</v>
      </c>
      <c r="LJ31" s="19">
        <v>1645.9812391304299</v>
      </c>
      <c r="LK31" s="19">
        <v>83</v>
      </c>
      <c r="LL31" s="19">
        <f t="shared" si="58"/>
        <v>34.511304347826098</v>
      </c>
      <c r="LM31" s="23">
        <v>-9999</v>
      </c>
      <c r="LN31" s="19">
        <v>0.45349311088695599</v>
      </c>
      <c r="LO31" s="19">
        <v>0.445483050886957</v>
      </c>
      <c r="LP31" s="19">
        <v>0.33049720927826098</v>
      </c>
      <c r="LQ31" s="19">
        <v>0.32539675637173898</v>
      </c>
      <c r="LR31" s="19">
        <v>0.462197821686956</v>
      </c>
      <c r="LS31" s="19">
        <v>0.44642343313043498</v>
      </c>
      <c r="LT31" s="19">
        <v>0.34015172108695702</v>
      </c>
      <c r="LU31" s="19">
        <v>0.32644966708912998</v>
      </c>
      <c r="LV31" s="19">
        <v>0.144949700117391</v>
      </c>
      <c r="LW31" s="19">
        <v>0.14072586519782601</v>
      </c>
      <c r="LX31" s="19">
        <v>0.528840628560869</v>
      </c>
      <c r="LY31" s="19">
        <v>0.53060778258043495</v>
      </c>
      <c r="LZ31" s="19">
        <v>0.49631948732173897</v>
      </c>
      <c r="MA31" s="19">
        <v>0.46679074834565198</v>
      </c>
      <c r="MB31" s="19">
        <v>9.8959009584782598E-2</v>
      </c>
      <c r="MC31" s="19">
        <v>0.111420886245652</v>
      </c>
      <c r="MD31" s="19">
        <v>1.66866978258261</v>
      </c>
      <c r="ME31" s="19">
        <v>1.62518807136304</v>
      </c>
      <c r="MF31" s="19">
        <v>0.31359283982391301</v>
      </c>
      <c r="MG31" s="19">
        <v>0.313479560084783</v>
      </c>
      <c r="MH31" s="19">
        <v>0.40004338123695599</v>
      </c>
      <c r="MI31" s="19">
        <v>0.39515782381739101</v>
      </c>
      <c r="MJ31" s="19">
        <v>0.40511713501086999</v>
      </c>
      <c r="MK31" s="19">
        <v>0.39524784706521698</v>
      </c>
      <c r="ML31" s="19">
        <v>0.31932919763260897</v>
      </c>
      <c r="MM31" s="19">
        <v>0.313509300893478</v>
      </c>
      <c r="MN31" s="19">
        <v>-0.50717661341304299</v>
      </c>
      <c r="MO31" s="19">
        <v>-0.49059699800000001</v>
      </c>
      <c r="MP31" s="19">
        <v>0.40004338123695599</v>
      </c>
      <c r="MQ31" s="19">
        <v>0.39515782381739101</v>
      </c>
      <c r="MR31" s="23">
        <v>-9999</v>
      </c>
      <c r="MS31" s="19">
        <v>0.16374745399999999</v>
      </c>
      <c r="MT31" s="19">
        <v>0.12758054099999999</v>
      </c>
      <c r="MU31" s="19">
        <v>0.129398975</v>
      </c>
      <c r="MV31" s="19">
        <v>0.15717166699999999</v>
      </c>
      <c r="MW31" s="19">
        <v>0.60415177099999995</v>
      </c>
      <c r="MX31" s="19">
        <v>0.37051748299999998</v>
      </c>
      <c r="MY31" s="19">
        <v>0.15631890500000001</v>
      </c>
      <c r="MZ31" s="19">
        <v>0.57939642300000005</v>
      </c>
      <c r="NA31" s="19">
        <v>0.392171983</v>
      </c>
      <c r="NB31" s="19">
        <v>0.155220685</v>
      </c>
      <c r="NC31" s="19">
        <v>0.12714556599999999</v>
      </c>
      <c r="ND31" s="19">
        <v>0.14002768800000001</v>
      </c>
      <c r="NE31" s="19">
        <v>35.159999999999997</v>
      </c>
      <c r="NF31" s="19">
        <v>35.252045449999997</v>
      </c>
      <c r="NG31" s="19">
        <v>15.11727273</v>
      </c>
      <c r="NH31" s="19">
        <v>33.102499999999999</v>
      </c>
      <c r="NI31" s="19">
        <v>30.308181820000001</v>
      </c>
      <c r="NJ31" s="19">
        <v>36.270000000000003</v>
      </c>
      <c r="NK31" s="19">
        <v>36.329545449999998</v>
      </c>
      <c r="NL31" s="19">
        <v>-7.9924568000000001E-2</v>
      </c>
      <c r="NM31" s="19">
        <v>-0.13848255500000001</v>
      </c>
      <c r="NN31" s="19">
        <v>52.088181820000003</v>
      </c>
      <c r="NO31" s="19">
        <v>1727.7129319999999</v>
      </c>
      <c r="NP31" s="19">
        <v>99.9</v>
      </c>
      <c r="NQ31" s="19">
        <f t="shared" si="59"/>
        <v>47.811818180000003</v>
      </c>
      <c r="NR31" s="23">
        <v>-9999</v>
      </c>
      <c r="NS31" s="19">
        <v>0.57437397899999998</v>
      </c>
      <c r="NT31" s="19">
        <v>0.58444547800000002</v>
      </c>
      <c r="NU31" s="19">
        <v>0.42982785299999998</v>
      </c>
      <c r="NV31" s="19">
        <v>0.40282951</v>
      </c>
      <c r="NW31" s="19">
        <v>0.639316844</v>
      </c>
      <c r="NX31" s="19">
        <v>0.64945873799999998</v>
      </c>
      <c r="NY31" s="19">
        <v>0.51013976299999997</v>
      </c>
      <c r="NZ31" s="19">
        <v>0.48690555099999999</v>
      </c>
      <c r="OA31" s="19">
        <v>0.19226249200000001</v>
      </c>
      <c r="OB31" s="19">
        <v>0.23829619599999999</v>
      </c>
      <c r="OC31" s="19">
        <v>0.61002808600000002</v>
      </c>
      <c r="OD31" s="19">
        <v>0.64459788900000003</v>
      </c>
      <c r="OE31" s="19">
        <v>0.57664384499999999</v>
      </c>
      <c r="OF31" s="19">
        <v>0.57087676300000001</v>
      </c>
      <c r="OG31" s="19">
        <v>5.5023632000000003E-2</v>
      </c>
      <c r="OH31" s="19">
        <v>9.7071746E-2</v>
      </c>
      <c r="OI31" s="19">
        <v>2.712208323</v>
      </c>
      <c r="OJ31" s="19">
        <v>2.8525930920000002</v>
      </c>
      <c r="OK31" s="19">
        <v>0.30060827899999998</v>
      </c>
      <c r="OL31" s="19">
        <v>0.36637037099999997</v>
      </c>
      <c r="OM31" s="19">
        <v>0.41311051900000001</v>
      </c>
      <c r="ON31" s="19">
        <v>0.48650542000000002</v>
      </c>
      <c r="OO31" s="19">
        <v>0.441498222</v>
      </c>
      <c r="OP31" s="19">
        <v>0.51897517900000001</v>
      </c>
      <c r="OQ31" s="19">
        <v>0.33446589700000001</v>
      </c>
      <c r="OR31" s="19">
        <v>0.40649939899999998</v>
      </c>
      <c r="OS31" s="19">
        <v>-0.67515086899999999</v>
      </c>
      <c r="OT31" s="19">
        <v>-0.65387675700000003</v>
      </c>
      <c r="OU31" s="19">
        <v>0.41311051900000001</v>
      </c>
      <c r="OV31" s="19">
        <v>0.48650542000000002</v>
      </c>
      <c r="OW31" s="19">
        <v>0.15176046180952399</v>
      </c>
      <c r="OX31" s="19">
        <v>7.8061914309523805E-2</v>
      </c>
      <c r="OY31" s="19">
        <v>0.11394454847619</v>
      </c>
      <c r="OZ31" s="19">
        <v>0.120623776071429</v>
      </c>
      <c r="PA31" s="19">
        <v>0.65165842304761901</v>
      </c>
      <c r="PB31" s="19">
        <v>0.385998615428571</v>
      </c>
      <c r="PC31" s="19">
        <v>0.12212281702381</v>
      </c>
      <c r="PD31" s="19">
        <v>0.65032232266666701</v>
      </c>
      <c r="PE31" s="19">
        <v>0.41853670633333301</v>
      </c>
      <c r="PF31" s="19">
        <v>0.135556687047619</v>
      </c>
      <c r="PG31" s="19">
        <v>7.7391941500000005E-2</v>
      </c>
      <c r="PH31" s="19">
        <v>0.119165345285714</v>
      </c>
      <c r="PI31" s="19">
        <v>34.418095238095198</v>
      </c>
      <c r="PJ31" s="19">
        <v>31.161428571428601</v>
      </c>
      <c r="PK31" s="19">
        <v>20.610952380952401</v>
      </c>
      <c r="PL31" s="19">
        <v>27.987142857142899</v>
      </c>
      <c r="PM31" s="19">
        <v>27.677142857142901</v>
      </c>
      <c r="PN31" s="19">
        <v>33.700000000000003</v>
      </c>
      <c r="PO31" s="19">
        <v>33.9604761904762</v>
      </c>
      <c r="PP31" s="19">
        <v>-0.14345246428571401</v>
      </c>
      <c r="PQ31" s="19">
        <v>-0.14358950476190499</v>
      </c>
      <c r="PR31" s="19">
        <v>47.403571428571396</v>
      </c>
      <c r="PS31" s="19">
        <v>49.309761904761899</v>
      </c>
      <c r="PT31" s="19">
        <v>1621.3632619047601</v>
      </c>
      <c r="PU31" s="19">
        <v>1664.6533809523801</v>
      </c>
      <c r="PV31" s="19">
        <v>120.7</v>
      </c>
      <c r="PW31" s="19">
        <f t="shared" si="60"/>
        <v>73.296428571428606</v>
      </c>
      <c r="PX31" s="19">
        <f t="shared" si="61"/>
        <v>71.390238095238104</v>
      </c>
      <c r="PY31" s="19">
        <f t="shared" si="62"/>
        <v>72.343333333333362</v>
      </c>
      <c r="PZ31" s="23">
        <v>-9999</v>
      </c>
      <c r="QA31" s="19">
        <v>0.68328677151190498</v>
      </c>
      <c r="QB31" s="19">
        <v>0.68457989843095202</v>
      </c>
      <c r="QC31" s="19">
        <v>0.54790735669523805</v>
      </c>
      <c r="QD31" s="19">
        <v>0.52189667210000001</v>
      </c>
      <c r="QE31" s="19">
        <v>0.78683775202619</v>
      </c>
      <c r="QF31" s="19">
        <v>0.78368988038571397</v>
      </c>
      <c r="QG31" s="19">
        <f t="shared" si="63"/>
        <v>0.78526381620595198</v>
      </c>
      <c r="QH31" s="19">
        <v>0.68756194434523799</v>
      </c>
      <c r="QI31" s="19">
        <v>0.66203548352142805</v>
      </c>
      <c r="QJ31" s="19">
        <v>0.21660130703809499</v>
      </c>
      <c r="QK31" s="19">
        <v>0.25365640238571402</v>
      </c>
      <c r="QL31" s="19">
        <v>0.68954179047619002</v>
      </c>
      <c r="QM31" s="19">
        <v>0.69864553013809505</v>
      </c>
      <c r="QN31" s="19">
        <v>0.65439635254047601</v>
      </c>
      <c r="QO31" s="19">
        <v>0.61811712486666703</v>
      </c>
      <c r="QP31" s="19">
        <v>1.24026251738095E-2</v>
      </c>
      <c r="QQ31" s="19">
        <v>2.8302227816666699E-2</v>
      </c>
      <c r="QR31" s="19">
        <v>4.3314107384119103</v>
      </c>
      <c r="QS31" s="19">
        <v>4.3999015378261896</v>
      </c>
      <c r="QT31" s="19">
        <v>0.27523750343333298</v>
      </c>
      <c r="QU31" s="19">
        <v>0.32278291548333299</v>
      </c>
      <c r="QV31" s="19">
        <v>0.40412069729285699</v>
      </c>
      <c r="QW31" s="19">
        <v>0.45733702829047601</v>
      </c>
      <c r="QX31" s="19">
        <v>0.43843044381666701</v>
      </c>
      <c r="QY31" s="19">
        <v>0.494218468442857</v>
      </c>
      <c r="QZ31" s="19">
        <v>0.316984781842857</v>
      </c>
      <c r="RA31" s="19">
        <v>0.36913849582380898</v>
      </c>
      <c r="RB31" s="19">
        <v>-0.81472643940476197</v>
      </c>
      <c r="RC31" s="19">
        <v>-0.79623555292857096</v>
      </c>
      <c r="RD31" s="19">
        <v>0.40412069729285699</v>
      </c>
      <c r="RE31" s="19">
        <v>0.45733702829047601</v>
      </c>
      <c r="RF31" s="19">
        <v>0.121306532694444</v>
      </c>
      <c r="RG31" s="19">
        <v>6.2870370388888902E-2</v>
      </c>
      <c r="RH31" s="19">
        <v>9.3571508277777798E-2</v>
      </c>
      <c r="RI31" s="19">
        <v>8.8735804888888895E-2</v>
      </c>
      <c r="RJ31" s="19">
        <v>0.62377517538888905</v>
      </c>
      <c r="RK31" s="19">
        <v>0.35633662802777799</v>
      </c>
      <c r="RL31" s="19">
        <v>9.1285619611111105E-2</v>
      </c>
      <c r="RM31" s="19">
        <v>0.61695551227777801</v>
      </c>
      <c r="RN31" s="19">
        <v>0.370177232444444</v>
      </c>
      <c r="RO31" s="19">
        <v>0.10853741494444399</v>
      </c>
      <c r="RP31" s="19">
        <v>5.6397648777777802E-2</v>
      </c>
      <c r="RQ31" s="19">
        <v>9.27978379722222E-2</v>
      </c>
      <c r="RR31" s="19">
        <v>41.474444444444501</v>
      </c>
      <c r="RS31" s="19">
        <v>38.2430555555556</v>
      </c>
      <c r="RT31" s="19">
        <v>19.857500000000002</v>
      </c>
      <c r="RU31" s="19">
        <v>30.0077777777778</v>
      </c>
      <c r="RV31" s="19">
        <v>29.8886111111111</v>
      </c>
      <c r="RW31" s="19">
        <v>39.044444444444402</v>
      </c>
      <c r="RX31" s="19">
        <v>39.140555555555601</v>
      </c>
      <c r="RY31" s="19">
        <v>-0.22752482222222201</v>
      </c>
      <c r="RZ31" s="19">
        <v>-0.21201475277777801</v>
      </c>
      <c r="SA31" s="19">
        <v>49.287500000000001</v>
      </c>
      <c r="SB31" s="19">
        <v>51.785833333333301</v>
      </c>
      <c r="SC31" s="19">
        <v>1664.12988888889</v>
      </c>
      <c r="SD31" s="19">
        <v>1720.8421388888901</v>
      </c>
      <c r="SE31" s="19">
        <v>142</v>
      </c>
      <c r="SF31" s="19">
        <f t="shared" si="64"/>
        <v>92.712500000000006</v>
      </c>
      <c r="SG31" s="19">
        <f t="shared" si="65"/>
        <v>90.214166666666699</v>
      </c>
      <c r="SH31" s="23">
        <v>-9999</v>
      </c>
      <c r="SI31" s="19">
        <v>0.74202723677777804</v>
      </c>
      <c r="SJ31" s="19">
        <v>0.75025762827777798</v>
      </c>
      <c r="SK31" s="19">
        <v>0.60415807619444395</v>
      </c>
      <c r="SL31" s="19">
        <v>0.60093869352777796</v>
      </c>
      <c r="SM31" s="19">
        <v>0.83234481299999996</v>
      </c>
      <c r="SN31" s="19">
        <v>0.81532112372222199</v>
      </c>
      <c r="SO31" s="19">
        <v>0.73544243841666601</v>
      </c>
      <c r="SP31" s="19">
        <v>0.69898235155555599</v>
      </c>
      <c r="SQ31" s="19">
        <v>0.249947320388889</v>
      </c>
      <c r="SR31" s="19">
        <v>0.27179356961111101</v>
      </c>
      <c r="SS31" s="19">
        <v>0.73813747858333301</v>
      </c>
      <c r="ST31" s="19">
        <v>0.73711241461111099</v>
      </c>
      <c r="SU31" s="19">
        <v>0.70052824969444405</v>
      </c>
      <c r="SV31" s="19">
        <v>0.67224236633333301</v>
      </c>
      <c r="SW31" s="19">
        <v>-8.1232900555555602E-3</v>
      </c>
      <c r="SX31" s="19">
        <v>-2.6711915833333301E-2</v>
      </c>
      <c r="SY31" s="19">
        <v>5.7648231780555603</v>
      </c>
      <c r="SZ31" s="19">
        <v>6.0459941399722199</v>
      </c>
      <c r="TA31" s="19">
        <v>0.30029710497222201</v>
      </c>
      <c r="TB31" s="19">
        <v>0.332731001305555</v>
      </c>
      <c r="TC31" s="19">
        <v>0.43998222786111102</v>
      </c>
      <c r="TD31" s="19">
        <v>0.47368997194444501</v>
      </c>
      <c r="TE31" s="19">
        <v>0.46916929458333301</v>
      </c>
      <c r="TF31" s="19">
        <v>0.49634955727777802</v>
      </c>
      <c r="TG31" s="19">
        <v>0.33678704738888898</v>
      </c>
      <c r="TH31" s="19">
        <v>0.36167629174999999</v>
      </c>
      <c r="TI31" s="19">
        <v>-0.84743653288888898</v>
      </c>
      <c r="TJ31" s="19">
        <v>-0.82245253347222302</v>
      </c>
      <c r="TK31" s="19">
        <v>0.43998222786111102</v>
      </c>
      <c r="TL31" s="19">
        <v>0.47368997194444501</v>
      </c>
      <c r="TM31" s="19">
        <v>0.127425972979167</v>
      </c>
      <c r="TN31" s="19">
        <v>5.2731717708333299E-2</v>
      </c>
      <c r="TO31" s="19">
        <v>0.102910289104167</v>
      </c>
      <c r="TP31" s="19">
        <v>9.2939698500000001E-2</v>
      </c>
      <c r="TQ31" s="19">
        <v>0.69309842247916698</v>
      </c>
      <c r="TR31" s="19">
        <v>0.35093247735416699</v>
      </c>
      <c r="TS31" s="19">
        <v>9.2635425958333295E-2</v>
      </c>
      <c r="TT31" s="19">
        <v>0.70656720697916697</v>
      </c>
      <c r="TU31" s="19">
        <v>0.40014818685416698</v>
      </c>
      <c r="TV31" s="19">
        <v>0.106887105</v>
      </c>
      <c r="TW31" s="19">
        <v>4.5321452645833302E-2</v>
      </c>
      <c r="TX31" s="19">
        <v>9.3103876708333297E-2</v>
      </c>
      <c r="TY31" s="19">
        <v>39.39</v>
      </c>
      <c r="TZ31" s="19">
        <v>37.9745833333333</v>
      </c>
      <c r="UA31" s="19">
        <v>25.116250000000001</v>
      </c>
      <c r="UB31" s="19">
        <v>29.663333333333298</v>
      </c>
      <c r="UC31" s="19">
        <v>29.9783333333333</v>
      </c>
      <c r="UD31" s="19">
        <v>39.277083333333302</v>
      </c>
      <c r="UE31" s="19">
        <v>39.352083333333297</v>
      </c>
      <c r="UF31" s="19">
        <v>-0.24154476875</v>
      </c>
      <c r="UG31" s="19">
        <v>-0.214701760416667</v>
      </c>
      <c r="UH31" s="24">
        <v>45.509166666666658</v>
      </c>
      <c r="UI31" s="24">
        <v>49.582708333333322</v>
      </c>
      <c r="UJ31" s="24">
        <v>1578.3606249999996</v>
      </c>
      <c r="UK31" s="24">
        <v>1670.8335625</v>
      </c>
      <c r="UL31" s="19">
        <v>158</v>
      </c>
      <c r="UM31" s="19">
        <f t="shared" si="66"/>
        <v>112.49083333333334</v>
      </c>
      <c r="UN31" s="19">
        <f t="shared" si="67"/>
        <v>108.41729166666667</v>
      </c>
      <c r="UO31" s="19">
        <f t="shared" si="68"/>
        <v>110.45406250000001</v>
      </c>
      <c r="UP31" s="23">
        <v>-9999</v>
      </c>
      <c r="UQ31" s="19">
        <v>0.76813411324166703</v>
      </c>
      <c r="UR31" s="19">
        <v>0.76285292843124997</v>
      </c>
      <c r="US31" s="19">
        <v>0.62399898892708305</v>
      </c>
      <c r="UT31" s="19">
        <v>0.57997134801041705</v>
      </c>
      <c r="UU31" s="19">
        <v>0.87934477265</v>
      </c>
      <c r="UV31" s="19">
        <v>0.85731660734166704</v>
      </c>
      <c r="UW31" s="19">
        <f t="shared" si="69"/>
        <v>0.86833068999583352</v>
      </c>
      <c r="UX31" s="19">
        <v>0.79638304002291704</v>
      </c>
      <c r="UY31" s="19">
        <v>0.73652503606458297</v>
      </c>
      <c r="UZ31" s="19">
        <v>0.27686487064166698</v>
      </c>
      <c r="VA31" s="19">
        <v>0.32779308256875</v>
      </c>
      <c r="VB31" s="19">
        <v>0.76702523552916702</v>
      </c>
      <c r="VC31" s="19">
        <v>0.73965520945624996</v>
      </c>
      <c r="VD31" s="19">
        <v>0.73701591315000003</v>
      </c>
      <c r="VE31" s="19">
        <v>0.68729401105833299</v>
      </c>
      <c r="VF31" s="19">
        <v>-1.4503208625E-3</v>
      </c>
      <c r="VG31" s="19">
        <v>-5.0620188912500003E-2</v>
      </c>
      <c r="VH31" s="19">
        <v>6.6335705541604204</v>
      </c>
      <c r="VI31" s="19">
        <v>6.4695595635083301</v>
      </c>
      <c r="VJ31" s="19">
        <v>0.314880466983333</v>
      </c>
      <c r="VK31" s="19">
        <v>0.38217701786875002</v>
      </c>
      <c r="VL31" s="19">
        <v>0.46333312350625</v>
      </c>
      <c r="VM31" s="19">
        <v>0.53333745663541698</v>
      </c>
      <c r="VN31" s="19">
        <v>0.498990153122917</v>
      </c>
      <c r="VO31" s="19">
        <v>0.56869192075624997</v>
      </c>
      <c r="VP31" s="19">
        <v>0.36040892941250002</v>
      </c>
      <c r="VQ31" s="19">
        <v>0.42915595533541701</v>
      </c>
      <c r="VR31" s="19">
        <v>-0.88657204195833295</v>
      </c>
      <c r="VS31" s="19">
        <v>-0.84788892054166698</v>
      </c>
      <c r="VT31" s="19">
        <v>0.46333312350625</v>
      </c>
      <c r="VU31" s="19">
        <v>0.53333745663541698</v>
      </c>
      <c r="VV31" s="19">
        <v>0.87375000000000003</v>
      </c>
      <c r="VW31" s="19">
        <v>0.89575000000000005</v>
      </c>
      <c r="VX31" s="19">
        <v>1.40255</v>
      </c>
      <c r="VY31" s="19">
        <v>9.4475000000000003E-2</v>
      </c>
      <c r="VZ31" s="19">
        <f t="shared" si="70"/>
        <v>1.0251788268955651</v>
      </c>
      <c r="WA31" s="19">
        <v>0.16044615132558099</v>
      </c>
      <c r="WB31" s="19">
        <v>6.3690999372092993E-2</v>
      </c>
      <c r="WC31" s="19">
        <v>0.12927328555813999</v>
      </c>
      <c r="WD31" s="19">
        <v>0.119880119837209</v>
      </c>
      <c r="WE31" s="19">
        <v>0.97741290555813998</v>
      </c>
      <c r="WF31" s="19">
        <v>0.54091932762790695</v>
      </c>
      <c r="WG31" s="19">
        <v>0.11503628644185999</v>
      </c>
      <c r="WH31" s="19">
        <v>0.91876014062790701</v>
      </c>
      <c r="WI31" s="19">
        <v>0.50958552325581397</v>
      </c>
      <c r="WJ31" s="19">
        <v>0.13496577269767401</v>
      </c>
      <c r="WK31" s="19">
        <v>5.2618604651162797E-2</v>
      </c>
      <c r="WL31" s="19">
        <v>0.121925608744186</v>
      </c>
      <c r="WM31" s="19">
        <v>41.862325581395297</v>
      </c>
      <c r="WN31" s="19">
        <v>37.920930232558199</v>
      </c>
      <c r="WO31" s="19">
        <v>23.260232558139499</v>
      </c>
      <c r="WP31" s="19">
        <v>28.660232558139501</v>
      </c>
      <c r="WQ31" s="19">
        <v>28.835348837209299</v>
      </c>
      <c r="WR31" s="19">
        <v>41.984883720930199</v>
      </c>
      <c r="WS31" s="19">
        <v>42.06</v>
      </c>
      <c r="WT31" s="19">
        <v>-0.33145773255813998</v>
      </c>
      <c r="WU31" s="19">
        <v>-0.29976246511627902</v>
      </c>
      <c r="WV31" s="19">
        <v>37.0104651162791</v>
      </c>
      <c r="WW31" s="19">
        <v>39.891162790697699</v>
      </c>
      <c r="WX31" s="19">
        <v>1385.4344186046501</v>
      </c>
      <c r="WY31" s="19">
        <v>1450.8355348837199</v>
      </c>
      <c r="WZ31" s="19">
        <v>164.3</v>
      </c>
      <c r="XA31" s="19">
        <f t="shared" si="71"/>
        <v>127.2895348837209</v>
      </c>
      <c r="XB31" s="19">
        <f t="shared" si="72"/>
        <v>124.40883720930231</v>
      </c>
      <c r="XC31" s="23">
        <v>-9999</v>
      </c>
      <c r="XD31" s="19">
        <v>0.77744605082558105</v>
      </c>
      <c r="XE31" s="19">
        <v>0.78126963220930301</v>
      </c>
      <c r="XF31" s="19">
        <v>0.63169297983255801</v>
      </c>
      <c r="XG31" s="19">
        <v>0.63692008509767495</v>
      </c>
      <c r="XH31" s="19">
        <v>0.89157181282558096</v>
      </c>
      <c r="XI31" s="19">
        <v>0.876917207453488</v>
      </c>
      <c r="XJ31" s="19">
        <v>0.81256700758837197</v>
      </c>
      <c r="XK31" s="19">
        <v>0.78803168627907005</v>
      </c>
      <c r="XL31" s="19">
        <v>0.28655805536511603</v>
      </c>
      <c r="XM31" s="19">
        <v>0.287423762606977</v>
      </c>
      <c r="XN31" s="19">
        <v>0.76556566970465101</v>
      </c>
      <c r="XO31" s="19">
        <v>0.76517491207674404</v>
      </c>
      <c r="XP31" s="19">
        <v>0.74370079398837197</v>
      </c>
      <c r="XQ31" s="19">
        <v>0.716601722627907</v>
      </c>
      <c r="XR31" s="19">
        <v>-2.9079431239534902E-2</v>
      </c>
      <c r="XS31" s="19">
        <v>-3.8196132983720897E-2</v>
      </c>
      <c r="XT31" s="19">
        <v>7.0010563456860497</v>
      </c>
      <c r="XU31" s="19">
        <v>7.1830126309372098</v>
      </c>
      <c r="XV31" s="19">
        <v>0.32143308532790699</v>
      </c>
      <c r="XW31" s="19">
        <v>0.32777369456279098</v>
      </c>
      <c r="XX31" s="19">
        <v>0.47243531029302299</v>
      </c>
      <c r="XY31" s="19">
        <v>0.47705281873720901</v>
      </c>
      <c r="XZ31" s="19">
        <v>0.50905102820000003</v>
      </c>
      <c r="YA31" s="19">
        <v>0.50803217416976698</v>
      </c>
      <c r="YB31" s="19">
        <v>0.36852730404418599</v>
      </c>
      <c r="YC31" s="19">
        <v>0.36765671570930197</v>
      </c>
      <c r="YD31" s="19">
        <v>-0.89654944820930205</v>
      </c>
      <c r="YE31" s="19">
        <v>-0.88124669330232597</v>
      </c>
      <c r="YF31" s="19">
        <v>0.47243531029302299</v>
      </c>
      <c r="YG31" s="19">
        <v>0.47705281873720901</v>
      </c>
      <c r="YH31" s="19">
        <v>0.164374791479167</v>
      </c>
      <c r="YI31" s="19">
        <v>7.2157574270833302E-2</v>
      </c>
      <c r="YJ31" s="19">
        <v>0.128003003</v>
      </c>
      <c r="YK31" s="19">
        <v>0.1293614665625</v>
      </c>
      <c r="YL31" s="19">
        <v>0.98467918620833395</v>
      </c>
      <c r="YM31" s="19">
        <v>0.32714285700000001</v>
      </c>
      <c r="YN31" s="19">
        <v>0.125500328104167</v>
      </c>
      <c r="YO31" s="19">
        <v>0.93478946945833297</v>
      </c>
      <c r="YP31" s="19">
        <v>0.53086588539583301</v>
      </c>
      <c r="YQ31" s="19">
        <v>0.152300303333333</v>
      </c>
      <c r="YR31" s="19">
        <v>6.13456078958333E-2</v>
      </c>
      <c r="YS31" s="19">
        <v>0.136816666666667</v>
      </c>
      <c r="YT31" s="19">
        <v>42.45</v>
      </c>
      <c r="YU31" s="19">
        <v>40.209791666666703</v>
      </c>
      <c r="YV31" s="19">
        <v>16.250833333333301</v>
      </c>
      <c r="YW31" s="19">
        <v>29.0289583333333</v>
      </c>
      <c r="YX31" s="19">
        <v>29.0558333333333</v>
      </c>
      <c r="YY31" s="19">
        <v>42.1354166666666</v>
      </c>
      <c r="YZ31" s="19">
        <v>42.182916666666699</v>
      </c>
      <c r="ZA31" s="19">
        <v>-0.32641574166666698</v>
      </c>
      <c r="ZB31" s="19">
        <v>-0.29780630208333297</v>
      </c>
      <c r="ZC31" s="19">
        <v>36.205208333333303</v>
      </c>
      <c r="ZD31" s="19">
        <v>37.968958333333298</v>
      </c>
      <c r="ZE31" s="19">
        <v>1367.1513749999999</v>
      </c>
      <c r="ZF31" s="19">
        <v>1407.1817708333299</v>
      </c>
      <c r="ZG31" s="19">
        <v>172</v>
      </c>
      <c r="ZH31" s="19">
        <f t="shared" si="73"/>
        <v>135.7947916666667</v>
      </c>
      <c r="ZI31" s="19">
        <f t="shared" si="74"/>
        <v>134.03104166666671</v>
      </c>
      <c r="ZJ31" s="23">
        <v>-9999</v>
      </c>
      <c r="ZK31" s="19">
        <v>0.76338734083750004</v>
      </c>
      <c r="ZL31" s="19">
        <v>0.76774847912083299</v>
      </c>
      <c r="ZM31" s="19">
        <v>0.61753792086250003</v>
      </c>
      <c r="ZN31" s="19">
        <v>0.434396381016667</v>
      </c>
      <c r="ZO31" s="19">
        <v>0.87658857871874996</v>
      </c>
      <c r="ZP31" s="19">
        <v>0.86256146483958296</v>
      </c>
      <c r="ZQ31" s="19">
        <v>0.79214180051041705</v>
      </c>
      <c r="ZR31" s="19">
        <v>0.63892063362916696</v>
      </c>
      <c r="ZS31" s="19">
        <v>0.27602327938541699</v>
      </c>
      <c r="ZT31" s="19">
        <v>0.49912980425208298</v>
      </c>
      <c r="ZU31" s="19">
        <v>0.74438082862291699</v>
      </c>
      <c r="ZV31" s="19">
        <v>0.76866689240833297</v>
      </c>
      <c r="ZW31" s="19">
        <v>0.71971344025208295</v>
      </c>
      <c r="ZX31" s="19">
        <v>0.71247319922708297</v>
      </c>
      <c r="ZY31" s="19">
        <v>-4.2964087056250003E-2</v>
      </c>
      <c r="ZZ31" s="19">
        <v>5.0354355979166697E-3</v>
      </c>
      <c r="AAA31" s="19">
        <v>6.4629600389791699</v>
      </c>
      <c r="AAB31" s="19">
        <v>6.6357125056041699</v>
      </c>
      <c r="AAC31" s="19">
        <v>0.314955554364583</v>
      </c>
      <c r="AAD31" s="19">
        <v>0.57831669563541699</v>
      </c>
      <c r="AAE31" s="19">
        <v>0.46295530377708299</v>
      </c>
      <c r="AAF31" s="19">
        <v>0.71811821470000003</v>
      </c>
      <c r="AAG31" s="19">
        <v>0.49944182472708298</v>
      </c>
      <c r="AAH31" s="19">
        <v>0.76593265154375001</v>
      </c>
      <c r="AAI31" s="19">
        <v>0.36149605398750001</v>
      </c>
      <c r="AAJ31" s="19">
        <v>0.65021890866458298</v>
      </c>
      <c r="AAK31" s="19">
        <v>-0.88392076985416701</v>
      </c>
      <c r="AAL31" s="19">
        <v>-0.77943099556249995</v>
      </c>
      <c r="AAM31" s="19">
        <v>0.46295530377708299</v>
      </c>
      <c r="AAN31" s="19">
        <v>0.71811821470000003</v>
      </c>
      <c r="AAO31" s="19">
        <v>0.16904761902380899</v>
      </c>
      <c r="AAP31" s="19">
        <v>8.1941465166666699E-2</v>
      </c>
      <c r="AAQ31" s="19">
        <v>0.13462103969047601</v>
      </c>
      <c r="AAR31" s="19">
        <v>0.13992601023809501</v>
      </c>
      <c r="AAS31" s="19">
        <v>0.97997287519047604</v>
      </c>
      <c r="AAT31" s="19">
        <v>0.56824561399999995</v>
      </c>
      <c r="AAU31" s="19">
        <v>0.13341675004761899</v>
      </c>
      <c r="AAV31" s="19">
        <v>0.92763613919047605</v>
      </c>
      <c r="AAW31" s="19">
        <v>0.52633866826190501</v>
      </c>
      <c r="AAX31" s="19">
        <v>0.15636904761904799</v>
      </c>
      <c r="AAY31" s="19">
        <v>7.1318828190476205E-2</v>
      </c>
      <c r="AAZ31" s="19">
        <v>0.13935893797619101</v>
      </c>
      <c r="ABA31" s="19">
        <v>41.38</v>
      </c>
      <c r="ABB31" s="19">
        <v>36.091666666666598</v>
      </c>
      <c r="ABC31" s="19">
        <v>36.262857142857101</v>
      </c>
      <c r="ABD31" s="19">
        <v>29.925714285714299</v>
      </c>
      <c r="ABE31" s="19">
        <v>29.834047619047599</v>
      </c>
      <c r="ABF31" s="19">
        <v>40.509285714285703</v>
      </c>
      <c r="ABG31" s="19">
        <v>40.67</v>
      </c>
      <c r="ABH31" s="19">
        <v>-0.26547356190476201</v>
      </c>
      <c r="ABI31" s="19">
        <v>-0.24751089047618999</v>
      </c>
      <c r="ABJ31" s="19">
        <v>36.815952380952403</v>
      </c>
      <c r="ABK31" s="19">
        <v>39.072380952381003</v>
      </c>
      <c r="ABL31" s="19">
        <v>1381.0344047619001</v>
      </c>
      <c r="ABM31" s="19">
        <v>1432.2489047619099</v>
      </c>
      <c r="ABN31" s="19">
        <v>178</v>
      </c>
      <c r="ABO31" s="19">
        <f t="shared" si="75"/>
        <v>141.18404761904759</v>
      </c>
      <c r="ABP31" s="19">
        <f t="shared" si="76"/>
        <v>138.927619047619</v>
      </c>
      <c r="ABQ31" s="23">
        <v>-9999</v>
      </c>
      <c r="ABR31" s="19">
        <v>0.74908164459523796</v>
      </c>
      <c r="ABS31" s="19">
        <v>0.75076259892619102</v>
      </c>
      <c r="ABT31" s="19">
        <v>0.59562224884047599</v>
      </c>
      <c r="ABU31" s="19">
        <v>0.60571137907857098</v>
      </c>
      <c r="ABV31" s="19">
        <v>0.85654557975476198</v>
      </c>
      <c r="ABW31" s="19">
        <v>0.84494676614761899</v>
      </c>
      <c r="ABX31" s="19">
        <v>0.75944488206428595</v>
      </c>
      <c r="ABY31" s="19">
        <v>0.74654527090952405</v>
      </c>
      <c r="ABZ31" s="19">
        <v>0.27728939658095197</v>
      </c>
      <c r="ACA31" s="19">
        <v>0.266090979676191</v>
      </c>
      <c r="ACB31" s="19">
        <v>0.73864156463809505</v>
      </c>
      <c r="ACC31" s="19">
        <v>0.75776102878095297</v>
      </c>
      <c r="ACD31" s="19">
        <v>0.71194827093095203</v>
      </c>
      <c r="ACE31" s="19">
        <v>0.70513591596904801</v>
      </c>
      <c r="ACF31" s="19">
        <v>-2.2597979147619001E-2</v>
      </c>
      <c r="ACG31" s="19">
        <v>1.78051922357143E-2</v>
      </c>
      <c r="ACH31" s="19">
        <v>5.9847775069142903</v>
      </c>
      <c r="ACI31" s="19">
        <v>6.0470187272761899</v>
      </c>
      <c r="ACJ31" s="19">
        <v>0.323884345221429</v>
      </c>
      <c r="ACK31" s="19">
        <v>0.31507500802381</v>
      </c>
      <c r="ACL31" s="19">
        <v>0.47042186564285698</v>
      </c>
      <c r="ACM31" s="19">
        <v>0.45850751643809501</v>
      </c>
      <c r="ACN31" s="19">
        <v>0.50658971190952395</v>
      </c>
      <c r="ACO31" s="19">
        <v>0.489494261604762</v>
      </c>
      <c r="ACP31" s="19">
        <v>0.37003291229761898</v>
      </c>
      <c r="ACQ31" s="19">
        <v>0.354285318433333</v>
      </c>
      <c r="ACR31" s="19">
        <v>-0.86311172890476195</v>
      </c>
      <c r="ACS31" s="19">
        <v>-0.85459818378571495</v>
      </c>
      <c r="ACT31" s="19">
        <v>0.47042186564285698</v>
      </c>
      <c r="ACU31" s="19">
        <v>0.45850751643809501</v>
      </c>
      <c r="ACV31" s="17">
        <v>4.45</v>
      </c>
      <c r="ACW31" s="18">
        <v>1</v>
      </c>
      <c r="ACX31" s="17">
        <v>76.599999999999994</v>
      </c>
      <c r="ACY31" s="17">
        <v>26.8</v>
      </c>
      <c r="ACZ31" s="17">
        <v>5.0999999999999996</v>
      </c>
      <c r="ADA31" s="17">
        <v>14.1</v>
      </c>
    </row>
    <row r="32" spans="1:781" x14ac:dyDescent="0.25">
      <c r="A32" s="19">
        <v>31</v>
      </c>
      <c r="B32" s="19">
        <v>8</v>
      </c>
      <c r="C32" s="19" t="s">
        <v>10</v>
      </c>
      <c r="D32" s="19">
        <v>100</v>
      </c>
      <c r="E32" s="19">
        <v>1</v>
      </c>
      <c r="F32" s="19">
        <v>2</v>
      </c>
      <c r="G32" s="19" t="s">
        <v>14</v>
      </c>
      <c r="H32" s="23">
        <v>-9999</v>
      </c>
      <c r="I32" s="23">
        <v>-9999</v>
      </c>
      <c r="J32" s="23">
        <v>-9999</v>
      </c>
      <c r="K32" s="23">
        <v>-9999</v>
      </c>
      <c r="L32" s="19">
        <v>175</v>
      </c>
      <c r="M32" s="19">
        <f t="shared" si="16"/>
        <v>156.24999999999997</v>
      </c>
      <c r="N32" s="19">
        <v>54.559999999999995</v>
      </c>
      <c r="O32" s="19">
        <v>26.72</v>
      </c>
      <c r="P32" s="19">
        <v>18.720000000000006</v>
      </c>
      <c r="Q32" s="19">
        <v>54.559999999999995</v>
      </c>
      <c r="R32" s="19">
        <v>22.72</v>
      </c>
      <c r="S32" s="19">
        <v>22.720000000000006</v>
      </c>
      <c r="T32" s="19">
        <f t="shared" si="17"/>
        <v>1.2136752136752136</v>
      </c>
      <c r="U32" s="19">
        <v>58.56</v>
      </c>
      <c r="V32" s="19">
        <v>24.72</v>
      </c>
      <c r="W32" s="19">
        <v>16.720000000000006</v>
      </c>
      <c r="X32" s="19">
        <v>60.56</v>
      </c>
      <c r="Y32" s="19">
        <v>18.72</v>
      </c>
      <c r="Z32" s="19">
        <v>20.720000000000006</v>
      </c>
      <c r="AA32" s="19" t="s">
        <v>70</v>
      </c>
      <c r="AB32" s="19">
        <v>8.6999999999999993</v>
      </c>
      <c r="AC32" s="19">
        <v>7.2</v>
      </c>
      <c r="AD32" s="19">
        <v>0.9</v>
      </c>
      <c r="AE32" s="19" t="s">
        <v>40</v>
      </c>
      <c r="AF32" s="19">
        <v>2</v>
      </c>
      <c r="AG32" s="19">
        <v>1.1000000000000001</v>
      </c>
      <c r="AH32" s="19">
        <v>2.2999999999999998</v>
      </c>
      <c r="AI32" s="19">
        <v>4</v>
      </c>
      <c r="AJ32" s="19">
        <v>494</v>
      </c>
      <c r="AK32" s="19">
        <v>75</v>
      </c>
      <c r="AL32" s="19">
        <v>0.71</v>
      </c>
      <c r="AM32" s="19">
        <v>9.4</v>
      </c>
      <c r="AN32" s="19">
        <v>7</v>
      </c>
      <c r="AO32" s="19">
        <v>1.24</v>
      </c>
      <c r="AP32" s="19">
        <v>5203</v>
      </c>
      <c r="AQ32" s="19">
        <v>192</v>
      </c>
      <c r="AR32" s="19">
        <v>329</v>
      </c>
      <c r="AS32" s="19">
        <v>30.3</v>
      </c>
      <c r="AT32" s="19">
        <v>0</v>
      </c>
      <c r="AU32" s="19">
        <v>4</v>
      </c>
      <c r="AV32" s="19">
        <v>86</v>
      </c>
      <c r="AW32" s="19">
        <v>5</v>
      </c>
      <c r="AX32" s="19">
        <v>5</v>
      </c>
      <c r="AY32" s="19">
        <v>82</v>
      </c>
      <c r="AZ32" s="19">
        <v>1.6412366994579402</v>
      </c>
      <c r="BA32" s="19">
        <v>0.26035147449056223</v>
      </c>
      <c r="BB32" s="19">
        <v>0.23487082104842333</v>
      </c>
      <c r="BC32" s="19">
        <v>0</v>
      </c>
      <c r="BD32" s="19">
        <v>0.80516103220644131</v>
      </c>
      <c r="BE32" s="19">
        <v>3.7279823859087271</v>
      </c>
      <c r="BF32" s="19">
        <v>5.0265997116292942</v>
      </c>
      <c r="BG32" s="17">
        <f t="shared" si="18"/>
        <v>7.6063526957940093</v>
      </c>
      <c r="BH32" s="17">
        <f t="shared" si="19"/>
        <v>8.5458359799877019</v>
      </c>
      <c r="BI32" s="17">
        <f t="shared" si="20"/>
        <v>8.5458359799877019</v>
      </c>
      <c r="BJ32" s="17">
        <f t="shared" si="21"/>
        <v>11.766480108813468</v>
      </c>
      <c r="BK32" s="17">
        <f t="shared" si="22"/>
        <v>26.678409652448376</v>
      </c>
      <c r="BL32" s="19">
        <f t="shared" si="0"/>
        <v>0</v>
      </c>
      <c r="BM32" s="19">
        <f t="shared" si="1"/>
        <v>3.2206441288257652</v>
      </c>
      <c r="BN32" s="19">
        <f t="shared" si="2"/>
        <v>14.911929543634908</v>
      </c>
      <c r="BO32" s="19">
        <f t="shared" si="23"/>
        <v>18.132573672460673</v>
      </c>
      <c r="BP32" s="19">
        <v>1.796827946195543</v>
      </c>
      <c r="BQ32" s="19">
        <v>0.79106794172132378</v>
      </c>
      <c r="BR32" s="19">
        <v>0.35480485732846928</v>
      </c>
      <c r="BS32" s="19">
        <v>0.38656559064210055</v>
      </c>
      <c r="BT32" s="19">
        <v>0.53510702140428079</v>
      </c>
      <c r="BU32" s="19">
        <v>0.37029623698959169</v>
      </c>
      <c r="BV32" s="19">
        <v>0.21876398349326306</v>
      </c>
      <c r="BW32" s="17">
        <f t="shared" si="24"/>
        <v>10.351583551667467</v>
      </c>
      <c r="BX32" s="17">
        <f t="shared" si="25"/>
        <v>11.770802980981344</v>
      </c>
      <c r="BY32" s="17">
        <f t="shared" si="26"/>
        <v>13.317065343549746</v>
      </c>
      <c r="BZ32" s="17">
        <f t="shared" si="27"/>
        <v>16.938678377125235</v>
      </c>
      <c r="CA32" s="19">
        <f t="shared" si="28"/>
        <v>1.5462623625684022</v>
      </c>
      <c r="CB32" s="19">
        <f t="shared" si="29"/>
        <v>2.1404280856171232</v>
      </c>
      <c r="CC32" s="19">
        <f t="shared" si="30"/>
        <v>1.4811849479583667</v>
      </c>
      <c r="CD32" s="19">
        <f t="shared" ref="CD32:CE32" si="106">SUM(CA32:CC32)</f>
        <v>5.1678753961438924</v>
      </c>
      <c r="CE32" s="19">
        <f t="shared" si="106"/>
        <v>8.7894884297193823</v>
      </c>
      <c r="CF32" s="19">
        <v>4.3732799599699774</v>
      </c>
      <c r="CG32" s="19">
        <v>2.753117206982544</v>
      </c>
      <c r="CH32" s="19">
        <v>1.7843717106911934</v>
      </c>
      <c r="CI32" s="19">
        <v>1.5903878751620304</v>
      </c>
      <c r="CJ32" s="19">
        <v>1.2430454613803819</v>
      </c>
      <c r="CK32" s="19">
        <v>1.5315540034921427</v>
      </c>
      <c r="CL32" s="19">
        <v>2.197802197802198</v>
      </c>
      <c r="CM32" s="17">
        <f t="shared" si="32"/>
        <v>28.505588667810088</v>
      </c>
      <c r="CN32" s="17">
        <f t="shared" si="33"/>
        <v>35.64307551057486</v>
      </c>
      <c r="CO32" s="17">
        <f t="shared" si="34"/>
        <v>42.004627011222979</v>
      </c>
      <c r="CP32" s="17">
        <f t="shared" si="35"/>
        <v>46.976808856744505</v>
      </c>
      <c r="CQ32" s="17">
        <f t="shared" si="36"/>
        <v>53.103024870713078</v>
      </c>
      <c r="CR32" s="19">
        <f t="shared" si="37"/>
        <v>6.3615515006481216</v>
      </c>
      <c r="CS32" s="19">
        <f t="shared" si="38"/>
        <v>4.9721818455215274</v>
      </c>
      <c r="CT32" s="19">
        <f t="shared" si="39"/>
        <v>6.1262160139685706</v>
      </c>
      <c r="CU32" s="19">
        <f t="shared" si="40"/>
        <v>17.459949360138218</v>
      </c>
      <c r="CV32" s="21">
        <v>13.1</v>
      </c>
      <c r="CW32" s="19">
        <v>15.4</v>
      </c>
      <c r="CX32" s="21">
        <v>10.7</v>
      </c>
      <c r="CY32" s="19">
        <v>27.4</v>
      </c>
      <c r="CZ32" s="22">
        <v>18.3</v>
      </c>
      <c r="DA32" s="19">
        <v>19</v>
      </c>
      <c r="DB32" s="18">
        <v>19.149999999999999</v>
      </c>
      <c r="DC32" s="18">
        <v>21.85</v>
      </c>
      <c r="DD32" s="18">
        <v>16.149999999999999</v>
      </c>
      <c r="DE32" s="19">
        <v>17.399999999999999</v>
      </c>
      <c r="DF32" s="19">
        <v>14.45</v>
      </c>
      <c r="DG32" s="18">
        <v>16.45</v>
      </c>
      <c r="DH32" s="19">
        <v>14.2</v>
      </c>
      <c r="DI32" s="18">
        <f t="shared" si="3"/>
        <v>16.924999999999997</v>
      </c>
      <c r="DJ32" s="19">
        <v>15.25</v>
      </c>
      <c r="DK32" s="19">
        <v>14.4</v>
      </c>
      <c r="DL32" s="19">
        <v>12.55</v>
      </c>
      <c r="DM32" s="19">
        <v>10.55</v>
      </c>
      <c r="DN32" s="19">
        <v>12.2</v>
      </c>
      <c r="DO32" s="19">
        <v>12.7</v>
      </c>
      <c r="DP32" s="19">
        <v>15.1</v>
      </c>
      <c r="DQ32" s="19">
        <v>15.65</v>
      </c>
      <c r="DR32" s="19">
        <v>12.35</v>
      </c>
      <c r="DS32" s="21">
        <v>30.4</v>
      </c>
      <c r="DT32" s="21">
        <v>33.700000000000003</v>
      </c>
      <c r="DU32" s="21">
        <v>29.6</v>
      </c>
      <c r="DV32" s="21">
        <v>30.2</v>
      </c>
      <c r="DW32" s="21">
        <v>26.4</v>
      </c>
      <c r="DX32" s="21">
        <v>24.8</v>
      </c>
      <c r="DY32" s="21">
        <v>25.2</v>
      </c>
      <c r="DZ32" s="21">
        <v>24.7</v>
      </c>
      <c r="EA32" s="21">
        <v>25.3</v>
      </c>
      <c r="EB32" s="19">
        <v>27.2</v>
      </c>
      <c r="EC32" s="18">
        <v>16</v>
      </c>
      <c r="ED32" s="18">
        <v>21.5</v>
      </c>
      <c r="EE32" s="18">
        <v>38.5</v>
      </c>
      <c r="EF32" s="18">
        <v>59.5</v>
      </c>
      <c r="EG32" s="18">
        <v>59.5</v>
      </c>
      <c r="EH32" s="18">
        <v>100</v>
      </c>
      <c r="EI32" s="18">
        <v>113</v>
      </c>
      <c r="EJ32" s="18">
        <v>139.5</v>
      </c>
      <c r="EK32" s="18">
        <v>152.5</v>
      </c>
      <c r="EL32" s="18">
        <v>158.5</v>
      </c>
      <c r="EM32" s="19">
        <v>11088.562753036438</v>
      </c>
      <c r="EN32" s="19">
        <v>8853.4736842105267</v>
      </c>
      <c r="EO32" s="19">
        <v>11726.082677165356</v>
      </c>
      <c r="EP32" s="19">
        <v>9607.9884504331094</v>
      </c>
      <c r="EQ32" s="19">
        <v>6103.9100684261975</v>
      </c>
      <c r="ER32" s="19">
        <v>4974.2288557213924</v>
      </c>
      <c r="ES32" s="19">
        <v>8554.249011857708</v>
      </c>
      <c r="ET32" s="19">
        <v>6714.9369544131905</v>
      </c>
      <c r="EU32" s="19">
        <v>100.61581247516884</v>
      </c>
      <c r="EV32" s="19">
        <v>3.8736591179976161</v>
      </c>
      <c r="EW32" s="19">
        <v>4.5618999999999996</v>
      </c>
      <c r="EX32" s="19">
        <v>4.1675000000000004</v>
      </c>
      <c r="EY32" s="19">
        <v>4.2946</v>
      </c>
      <c r="EZ32" s="19">
        <v>4.33</v>
      </c>
      <c r="FA32" s="19">
        <v>4.2675999999999998</v>
      </c>
      <c r="FB32" s="19">
        <v>3.73</v>
      </c>
      <c r="FC32" s="19">
        <v>4.1889000000000003</v>
      </c>
      <c r="FD32" s="19">
        <v>4.1036000000000001</v>
      </c>
      <c r="FE32" s="19">
        <v>2.8306</v>
      </c>
      <c r="FF32" s="19">
        <v>2.8014000000000001</v>
      </c>
      <c r="FG32" s="19">
        <v>2.9119999999999999</v>
      </c>
      <c r="FH32" s="21">
        <v>511.2</v>
      </c>
      <c r="FI32" s="21">
        <v>67.5</v>
      </c>
      <c r="FJ32" s="18">
        <f t="shared" si="41"/>
        <v>443.7</v>
      </c>
      <c r="FK32" s="19">
        <v>13</v>
      </c>
      <c r="FL32" s="19">
        <v>901.8</v>
      </c>
      <c r="FM32" s="18">
        <v>31.5</v>
      </c>
      <c r="FN32" s="18">
        <f t="shared" si="42"/>
        <v>870.3</v>
      </c>
      <c r="FO32" s="19">
        <v>247</v>
      </c>
      <c r="FP32" s="19">
        <v>215.6</v>
      </c>
      <c r="FQ32" s="19">
        <v>31.5</v>
      </c>
      <c r="FR32" s="19">
        <f t="shared" si="43"/>
        <v>184.1</v>
      </c>
      <c r="FS32" s="19">
        <v>182.3</v>
      </c>
      <c r="FT32" s="19">
        <v>15.6</v>
      </c>
      <c r="FU32" s="19">
        <f t="shared" si="44"/>
        <v>166.70000000000002</v>
      </c>
      <c r="FV32" s="19">
        <v>88.65</v>
      </c>
      <c r="FW32" s="19">
        <v>72.62</v>
      </c>
      <c r="FX32" s="18">
        <f t="shared" si="45"/>
        <v>711.96078431372553</v>
      </c>
      <c r="FY32" s="18">
        <f t="shared" si="46"/>
        <v>635.67927170868347</v>
      </c>
      <c r="FZ32" s="23">
        <f t="shared" si="4"/>
        <v>4350</v>
      </c>
      <c r="GA32" s="18">
        <f t="shared" si="5"/>
        <v>8532.3529411764703</v>
      </c>
      <c r="GB32" s="18">
        <f t="shared" si="6"/>
        <v>1804.9019607843138</v>
      </c>
      <c r="GC32" s="18">
        <f t="shared" si="7"/>
        <v>1634.3137254901962</v>
      </c>
      <c r="GD32" s="18">
        <f t="shared" si="47"/>
        <v>16321.568627450979</v>
      </c>
      <c r="GE32" s="18">
        <f t="shared" si="48"/>
        <v>869.11764705882354</v>
      </c>
      <c r="GF32" s="19">
        <v>2.59</v>
      </c>
      <c r="GG32" s="19">
        <f t="shared" si="8"/>
        <v>112.66499999999999</v>
      </c>
      <c r="GH32" s="19">
        <v>0.53</v>
      </c>
      <c r="GI32" s="19">
        <f t="shared" si="9"/>
        <v>45.221470588235292</v>
      </c>
      <c r="GJ32" s="19">
        <v>1.37</v>
      </c>
      <c r="GK32" s="19">
        <f t="shared" si="10"/>
        <v>24.727156862745101</v>
      </c>
      <c r="GL32" s="19">
        <v>3.33</v>
      </c>
      <c r="GM32" s="19">
        <f t="shared" si="11"/>
        <v>28.941617647058827</v>
      </c>
      <c r="GN32" s="18">
        <f t="shared" si="49"/>
        <v>211.55524509803919</v>
      </c>
      <c r="GO32" s="18">
        <f t="shared" si="50"/>
        <v>188.88861169467782</v>
      </c>
      <c r="GP32" s="25">
        <v>-9999</v>
      </c>
      <c r="GQ32" s="25">
        <v>-9999</v>
      </c>
      <c r="GR32" s="25">
        <v>-9999</v>
      </c>
      <c r="GS32" s="25">
        <v>-9999</v>
      </c>
      <c r="GT32" s="19">
        <v>19.2</v>
      </c>
      <c r="GU32" s="18">
        <v>5.0599999999999996</v>
      </c>
      <c r="GV32" s="18">
        <f t="shared" si="51"/>
        <v>4.55</v>
      </c>
      <c r="GW32" s="19">
        <f t="shared" si="52"/>
        <v>3410.4503475266765</v>
      </c>
      <c r="GX32" s="19">
        <v>1.68</v>
      </c>
      <c r="GY32" s="19">
        <f t="shared" si="53"/>
        <v>0.36923076923076925</v>
      </c>
      <c r="GZ32" s="19">
        <f t="shared" si="54"/>
        <v>1259.2432052406191</v>
      </c>
      <c r="HA32" s="19">
        <f t="shared" si="55"/>
        <v>1410.3523898694934</v>
      </c>
      <c r="HB32" s="19">
        <v>2.31</v>
      </c>
      <c r="HC32" s="19">
        <f t="shared" si="12"/>
        <v>0.50769230769230778</v>
      </c>
      <c r="HD32" s="19">
        <f t="shared" si="13"/>
        <v>1731.4594072058514</v>
      </c>
      <c r="HE32" s="19">
        <f t="shared" si="56"/>
        <v>1939.2345360705538</v>
      </c>
      <c r="HF32" s="23">
        <v>-9999</v>
      </c>
      <c r="HG32" s="19">
        <v>4349.95</v>
      </c>
      <c r="HH32" s="19">
        <f t="shared" si="101"/>
        <v>1606.1353846153847</v>
      </c>
      <c r="HI32" s="19">
        <v>2.8</v>
      </c>
      <c r="HJ32" s="19">
        <v>3.61</v>
      </c>
      <c r="HK32" s="17">
        <f t="shared" si="15"/>
        <v>70.006366752146988</v>
      </c>
      <c r="HL32" s="18">
        <v>16</v>
      </c>
      <c r="HM32" s="18">
        <v>21.5</v>
      </c>
      <c r="HN32" s="19">
        <v>27.41529780564262</v>
      </c>
      <c r="HO32" s="19">
        <v>16.182884012539201</v>
      </c>
      <c r="HP32" s="19">
        <v>0.237558343615763</v>
      </c>
      <c r="HQ32" s="19">
        <v>0.203951960186364</v>
      </c>
      <c r="HR32" s="19">
        <v>0.18322170928502399</v>
      </c>
      <c r="HS32" s="19">
        <v>0.13848496337930999</v>
      </c>
      <c r="HT32" s="19">
        <v>4.2794845280788203E-2</v>
      </c>
      <c r="HU32" s="19">
        <v>0.29536281493719801</v>
      </c>
      <c r="HV32" s="19">
        <v>0.33530052591133003</v>
      </c>
      <c r="HW32" s="19">
        <v>9.3062054577272804E-2</v>
      </c>
      <c r="HX32" s="19">
        <v>0.62523502559113298</v>
      </c>
      <c r="HY32" s="19">
        <v>0.44111747183574901</v>
      </c>
      <c r="HZ32" s="19">
        <v>0.39970332442029</v>
      </c>
      <c r="IA32" s="19">
        <v>0.31679745431818201</v>
      </c>
      <c r="IB32" s="19">
        <v>0.17647948226601001</v>
      </c>
      <c r="IC32" s="19">
        <v>9.9683827280788201E-2</v>
      </c>
      <c r="ID32" s="19">
        <v>0.70334271172946805</v>
      </c>
      <c r="IE32" s="19">
        <v>0.30331455318536599</v>
      </c>
      <c r="IF32" s="19">
        <v>0.26716440432535898</v>
      </c>
      <c r="IG32" s="19">
        <v>0.281026998504808</v>
      </c>
      <c r="IH32" s="19">
        <v>0.24178780836097599</v>
      </c>
      <c r="II32" s="19">
        <v>3.8045913809756103E-2</v>
      </c>
      <c r="IJ32" s="19">
        <v>0.34142005906730799</v>
      </c>
      <c r="IK32" s="19">
        <v>0.37912981598536599</v>
      </c>
      <c r="IL32" s="19">
        <v>9.0326405311004804E-2</v>
      </c>
      <c r="IM32" s="19">
        <v>0.87469587233170798</v>
      </c>
      <c r="IN32" s="19">
        <v>0.22882923185096199</v>
      </c>
      <c r="IO32" s="19">
        <v>0.21150820264423101</v>
      </c>
      <c r="IP32" s="19">
        <v>0.14762420445933</v>
      </c>
      <c r="IQ32" s="19">
        <v>0.112978268492683</v>
      </c>
      <c r="IR32" s="19">
        <v>9.3340215321951206E-2</v>
      </c>
      <c r="IS32" s="19">
        <v>0.37941381664423102</v>
      </c>
      <c r="IT32" s="19">
        <v>35.201615103773598</v>
      </c>
      <c r="IU32" s="19">
        <v>60.384365674528297</v>
      </c>
      <c r="IV32" s="19">
        <v>77</v>
      </c>
      <c r="IW32" s="19">
        <f t="shared" si="57"/>
        <v>16.615634325471703</v>
      </c>
      <c r="IX32" s="19">
        <v>0.226997645192308</v>
      </c>
      <c r="IY32" s="19">
        <v>0.29922684465384602</v>
      </c>
      <c r="IZ32" s="19">
        <v>0.19266091061538501</v>
      </c>
      <c r="JA32" s="19">
        <v>0.281326530653846</v>
      </c>
      <c r="JB32" s="19">
        <v>0.73109105188461498</v>
      </c>
      <c r="JC32" s="19">
        <v>0.46841444273076899</v>
      </c>
      <c r="JD32" s="19">
        <v>0.25003139719230799</v>
      </c>
      <c r="JE32" s="19">
        <v>0.64531397169230797</v>
      </c>
      <c r="JF32" s="19">
        <v>0.43095761388461501</v>
      </c>
      <c r="JG32" s="19">
        <v>0.21768838300000001</v>
      </c>
      <c r="JH32" s="19">
        <v>0.29182888534615398</v>
      </c>
      <c r="JI32" s="19">
        <v>0.204917582423077</v>
      </c>
      <c r="JJ32" s="19">
        <v>0.44050255277307698</v>
      </c>
      <c r="JK32" s="19">
        <v>0.44157518755769198</v>
      </c>
      <c r="JL32" s="19">
        <v>0.26534805986538501</v>
      </c>
      <c r="JM32" s="19">
        <v>0.24889063872692299</v>
      </c>
      <c r="JN32" s="19">
        <v>0.37669461481538502</v>
      </c>
      <c r="JO32" s="19">
        <v>0.41685953294615402</v>
      </c>
      <c r="JP32" s="19">
        <v>0.192624904057692</v>
      </c>
      <c r="JQ32" s="19">
        <v>0.22042300351153801</v>
      </c>
      <c r="JR32" s="19">
        <v>0.19872721450769201</v>
      </c>
      <c r="JS32" s="19">
        <v>0.21722832534615399</v>
      </c>
      <c r="JT32" s="19">
        <v>0.517280778415385</v>
      </c>
      <c r="JU32" s="19">
        <v>0.58030042733846199</v>
      </c>
      <c r="JV32" s="19">
        <v>0.49469545805769199</v>
      </c>
      <c r="JW32" s="19">
        <v>0.52342166975384596</v>
      </c>
      <c r="JX32" s="19">
        <v>9.9125790823076904E-2</v>
      </c>
      <c r="JY32" s="19">
        <v>0.18717884782692301</v>
      </c>
      <c r="JZ32" s="19">
        <v>1.5855019003961499</v>
      </c>
      <c r="KA32" s="19">
        <v>1.6072681739000001</v>
      </c>
      <c r="KB32" s="19">
        <v>0.52956815329999996</v>
      </c>
      <c r="KC32" s="19">
        <v>0.52256676125000001</v>
      </c>
      <c r="KD32" s="19">
        <v>0.60727472434615404</v>
      </c>
      <c r="KE32" s="19">
        <v>0.60583673193461496</v>
      </c>
      <c r="KF32" s="19">
        <v>0.54227200025769196</v>
      </c>
      <c r="KG32" s="19">
        <v>0.57885623195000002</v>
      </c>
      <c r="KH32" s="19">
        <v>0.45151547533076902</v>
      </c>
      <c r="KI32" s="19">
        <v>0.48971922182692301</v>
      </c>
      <c r="KJ32" s="19">
        <v>-0.32193040530769201</v>
      </c>
      <c r="KK32" s="19">
        <v>-0.35809424823076902</v>
      </c>
      <c r="KL32" s="19">
        <v>0.60727472434615404</v>
      </c>
      <c r="KM32" s="19">
        <v>0.60583673193461496</v>
      </c>
      <c r="KN32" s="19">
        <v>0.22179862520833299</v>
      </c>
      <c r="KO32" s="19">
        <v>0.223641581604167</v>
      </c>
      <c r="KP32" s="19">
        <v>0.18926890831250001</v>
      </c>
      <c r="KQ32" s="19">
        <v>0.23043543160416699</v>
      </c>
      <c r="KR32" s="19">
        <v>0.66366746118749997</v>
      </c>
      <c r="KS32" s="19">
        <v>0.47902850875000003</v>
      </c>
      <c r="KT32" s="19">
        <v>0.21989700374999999</v>
      </c>
      <c r="KU32" s="19">
        <v>0.60639762137499997</v>
      </c>
      <c r="KV32" s="19">
        <v>0.44960813493750001</v>
      </c>
      <c r="KW32" s="19">
        <v>0.195707726979167</v>
      </c>
      <c r="KX32" s="19">
        <v>0.20908742324999999</v>
      </c>
      <c r="KY32" s="19">
        <v>0.179878048875</v>
      </c>
      <c r="KZ32" s="19">
        <v>39.979999999999997</v>
      </c>
      <c r="LA32" s="19">
        <v>37.695833333333397</v>
      </c>
      <c r="LB32" s="19">
        <v>12.514374999999999</v>
      </c>
      <c r="LC32" s="19">
        <v>35.110208333333297</v>
      </c>
      <c r="LD32" s="19">
        <v>33.774166666666702</v>
      </c>
      <c r="LE32" s="19">
        <v>39.988333333333301</v>
      </c>
      <c r="LF32" s="19">
        <v>40.103958333333303</v>
      </c>
      <c r="LG32" s="19">
        <v>-0.124652172708333</v>
      </c>
      <c r="LH32" s="19">
        <v>-0.14678070208333299</v>
      </c>
      <c r="LI32" s="19">
        <v>45.991875</v>
      </c>
      <c r="LJ32" s="19">
        <v>1589.3252291666699</v>
      </c>
      <c r="LK32" s="19">
        <v>83</v>
      </c>
      <c r="LL32" s="19">
        <f t="shared" si="58"/>
        <v>37.008125</v>
      </c>
      <c r="LM32" s="18">
        <v>38.5</v>
      </c>
      <c r="LN32" s="19">
        <v>0.46733103386250002</v>
      </c>
      <c r="LO32" s="19">
        <v>0.482473843508333</v>
      </c>
      <c r="LP32" s="19">
        <v>0.34308422456041698</v>
      </c>
      <c r="LQ32" s="19">
        <v>0.34991665922291698</v>
      </c>
      <c r="LR32" s="19">
        <v>0.48741527493749998</v>
      </c>
      <c r="LS32" s="19">
        <v>0.49470051177916702</v>
      </c>
      <c r="LT32" s="19">
        <v>0.36568157164791698</v>
      </c>
      <c r="LU32" s="19">
        <v>0.36388535393958299</v>
      </c>
      <c r="LV32" s="19">
        <v>0.14828186220625</v>
      </c>
      <c r="LW32" s="19">
        <v>0.16055992288750001</v>
      </c>
      <c r="LX32" s="19">
        <v>0.54219144834999999</v>
      </c>
      <c r="LY32" s="19">
        <v>0.55436962838541703</v>
      </c>
      <c r="LZ32" s="19">
        <v>0.51168153714999998</v>
      </c>
      <c r="MA32" s="19">
        <v>0.49700158961875002</v>
      </c>
      <c r="MB32" s="19">
        <v>9.9995004860416598E-2</v>
      </c>
      <c r="MC32" s="19">
        <v>9.7685987341666697E-2</v>
      </c>
      <c r="MD32" s="19">
        <v>1.76482626009583</v>
      </c>
      <c r="ME32" s="19">
        <v>1.90035342753333</v>
      </c>
      <c r="MF32" s="19">
        <v>0.30470296018749998</v>
      </c>
      <c r="MG32" s="19">
        <v>0.32322638503750001</v>
      </c>
      <c r="MH32" s="19">
        <v>0.39411311835833301</v>
      </c>
      <c r="MI32" s="19">
        <v>0.41398351552708301</v>
      </c>
      <c r="MJ32" s="19">
        <v>0.40503695418125002</v>
      </c>
      <c r="MK32" s="19">
        <v>0.41917162602291702</v>
      </c>
      <c r="ML32" s="19">
        <v>0.31713852689166699</v>
      </c>
      <c r="MM32" s="19">
        <v>0.329114215202083</v>
      </c>
      <c r="MN32" s="19">
        <v>-0.53485455310416696</v>
      </c>
      <c r="MO32" s="19">
        <v>-0.53136987499999999</v>
      </c>
      <c r="MP32" s="19">
        <v>0.39411311835833301</v>
      </c>
      <c r="MQ32" s="19">
        <v>0.41398351552708301</v>
      </c>
      <c r="MR32" s="18">
        <v>59.5</v>
      </c>
      <c r="MS32" s="19">
        <v>0.168719167</v>
      </c>
      <c r="MT32" s="19">
        <v>0.12452817400000001</v>
      </c>
      <c r="MU32" s="19">
        <v>0.13421282300000001</v>
      </c>
      <c r="MV32" s="19">
        <v>0.16423174900000001</v>
      </c>
      <c r="MW32" s="19">
        <v>0.657265918</v>
      </c>
      <c r="MX32" s="19">
        <v>0.401868946</v>
      </c>
      <c r="MY32" s="19">
        <v>0.14900154600000001</v>
      </c>
      <c r="MZ32" s="19">
        <v>0.57442622899999995</v>
      </c>
      <c r="NA32" s="19">
        <v>0.38250000000000001</v>
      </c>
      <c r="NB32" s="19">
        <v>0.14858983200000001</v>
      </c>
      <c r="NC32" s="19">
        <v>0.117827512</v>
      </c>
      <c r="ND32" s="19">
        <v>0.136830231</v>
      </c>
      <c r="NE32" s="19">
        <v>35.200000000000003</v>
      </c>
      <c r="NF32" s="19">
        <v>35.006888889999999</v>
      </c>
      <c r="NG32" s="19">
        <v>16.318000000000001</v>
      </c>
      <c r="NH32" s="19">
        <v>28.988666670000001</v>
      </c>
      <c r="NI32" s="19">
        <v>28.67888889</v>
      </c>
      <c r="NJ32" s="19">
        <v>36.270000000000003</v>
      </c>
      <c r="NK32" s="19">
        <v>36.352666669999998</v>
      </c>
      <c r="NL32" s="19">
        <v>-0.18322445800000001</v>
      </c>
      <c r="NM32" s="19">
        <v>-0.17570612899999999</v>
      </c>
      <c r="NN32" s="19">
        <v>47.986888890000003</v>
      </c>
      <c r="NO32" s="19">
        <v>1634.592044</v>
      </c>
      <c r="NP32" s="19">
        <v>99.9</v>
      </c>
      <c r="NQ32" s="19">
        <f t="shared" si="59"/>
        <v>51.913111110000003</v>
      </c>
      <c r="NR32" s="18">
        <v>59.5</v>
      </c>
      <c r="NS32" s="19">
        <v>0.58734920400000001</v>
      </c>
      <c r="NT32" s="19">
        <v>0.59854885199999996</v>
      </c>
      <c r="NU32" s="19">
        <v>0.43901358699999998</v>
      </c>
      <c r="NV32" s="19">
        <v>0.41808447300000001</v>
      </c>
      <c r="NW32" s="19">
        <v>0.65929374799999996</v>
      </c>
      <c r="NX32" s="19">
        <v>0.68009250799999998</v>
      </c>
      <c r="NY32" s="19">
        <v>0.52907362199999997</v>
      </c>
      <c r="NZ32" s="19">
        <v>0.52536885899999997</v>
      </c>
      <c r="OA32" s="19">
        <v>0.20018923799999999</v>
      </c>
      <c r="OB32" s="19">
        <v>0.240934599</v>
      </c>
      <c r="OC32" s="19">
        <v>0.61464591999999996</v>
      </c>
      <c r="OD32" s="19">
        <v>0.65905320899999997</v>
      </c>
      <c r="OE32" s="19">
        <v>0.58816807500000001</v>
      </c>
      <c r="OF32" s="19">
        <v>0.58945667700000004</v>
      </c>
      <c r="OG32" s="19">
        <v>4.2694693999999998E-2</v>
      </c>
      <c r="OH32" s="19">
        <v>9.9925297999999996E-2</v>
      </c>
      <c r="OI32" s="19">
        <v>2.861132161</v>
      </c>
      <c r="OJ32" s="19">
        <v>3.0178573200000001</v>
      </c>
      <c r="OK32" s="19">
        <v>0.30377073900000001</v>
      </c>
      <c r="OL32" s="19">
        <v>0.35472184800000001</v>
      </c>
      <c r="OM32" s="19">
        <v>0.41959015100000002</v>
      </c>
      <c r="ON32" s="19">
        <v>0.47865182699999997</v>
      </c>
      <c r="OO32" s="19">
        <v>0.45037735699999998</v>
      </c>
      <c r="OP32" s="19">
        <v>0.51731958600000005</v>
      </c>
      <c r="OQ32" s="19">
        <v>0.34068241399999999</v>
      </c>
      <c r="OR32" s="19">
        <v>0.402741179</v>
      </c>
      <c r="OS32" s="19">
        <v>-0.69157582500000003</v>
      </c>
      <c r="OT32" s="19">
        <v>-0.68745917300000003</v>
      </c>
      <c r="OU32" s="19">
        <v>0.41959015100000002</v>
      </c>
      <c r="OV32" s="19">
        <v>0.47865182699999997</v>
      </c>
      <c r="OW32" s="19">
        <v>0.1575858587</v>
      </c>
      <c r="OX32" s="19">
        <v>7.5471602449999994E-2</v>
      </c>
      <c r="OY32" s="19">
        <v>0.119139757875</v>
      </c>
      <c r="OZ32" s="19">
        <v>0.1236710131</v>
      </c>
      <c r="PA32" s="19">
        <v>0.70303716912500003</v>
      </c>
      <c r="PB32" s="19">
        <v>0.407546729025</v>
      </c>
      <c r="PC32" s="19">
        <v>0.1273096192</v>
      </c>
      <c r="PD32" s="19">
        <v>0.69877470352500004</v>
      </c>
      <c r="PE32" s="19">
        <v>0.44593229169999998</v>
      </c>
      <c r="PF32" s="19">
        <v>0.14350814670000001</v>
      </c>
      <c r="PG32" s="19">
        <v>7.4146153849999993E-2</v>
      </c>
      <c r="PH32" s="19">
        <v>0.1242608476</v>
      </c>
      <c r="PI32" s="19">
        <v>34.42</v>
      </c>
      <c r="PJ32" s="19">
        <v>31.032250000000001</v>
      </c>
      <c r="PK32" s="19">
        <v>20.767749999999999</v>
      </c>
      <c r="PL32" s="19">
        <v>27.224250000000001</v>
      </c>
      <c r="PM32" s="19">
        <v>26.579750000000001</v>
      </c>
      <c r="PN32" s="19">
        <v>33.74</v>
      </c>
      <c r="PO32" s="19">
        <v>33.99</v>
      </c>
      <c r="PP32" s="19">
        <v>-0.16325406000000001</v>
      </c>
      <c r="PQ32" s="19">
        <v>-0.16878983</v>
      </c>
      <c r="PR32" s="19">
        <v>46.825499999999998</v>
      </c>
      <c r="PS32" s="19">
        <v>47.574750000000002</v>
      </c>
      <c r="PT32" s="19">
        <v>1608.2411</v>
      </c>
      <c r="PU32" s="19">
        <v>1625.2609500000001</v>
      </c>
      <c r="PV32" s="19">
        <v>120.7</v>
      </c>
      <c r="PW32" s="19">
        <f t="shared" si="60"/>
        <v>73.874500000000012</v>
      </c>
      <c r="PX32" s="19">
        <f t="shared" si="61"/>
        <v>73.125249999999994</v>
      </c>
      <c r="PY32" s="19">
        <f t="shared" si="62"/>
        <v>73.499875000000003</v>
      </c>
      <c r="PZ32" s="18">
        <v>59.5</v>
      </c>
      <c r="QA32" s="19">
        <v>0.69143689479000003</v>
      </c>
      <c r="QB32" s="19">
        <v>0.69879114837</v>
      </c>
      <c r="QC32" s="19">
        <v>0.55568132205999998</v>
      </c>
      <c r="QD32" s="19">
        <v>0.53212863729000004</v>
      </c>
      <c r="QE32" s="19">
        <v>0.80790218733749997</v>
      </c>
      <c r="QF32" s="19">
        <v>0.80400599720999999</v>
      </c>
      <c r="QG32" s="19">
        <f t="shared" si="63"/>
        <v>0.80595409227375003</v>
      </c>
      <c r="QH32" s="19">
        <v>0.71469144038749999</v>
      </c>
      <c r="QI32" s="19">
        <v>0.68472890607750003</v>
      </c>
      <c r="QJ32" s="19">
        <v>0.22066649116750001</v>
      </c>
      <c r="QK32" s="19">
        <v>0.26555515687749998</v>
      </c>
      <c r="QL32" s="19">
        <v>0.6975587002975</v>
      </c>
      <c r="QM32" s="19">
        <v>0.7072672552075</v>
      </c>
      <c r="QN32" s="19">
        <v>0.65867026686749997</v>
      </c>
      <c r="QO32" s="19">
        <v>0.63045454430750003</v>
      </c>
      <c r="QP32" s="19">
        <v>1.1928243815E-2</v>
      </c>
      <c r="QQ32" s="19">
        <v>1.9020554955000001E-2</v>
      </c>
      <c r="QR32" s="19">
        <v>4.4943062206124997</v>
      </c>
      <c r="QS32" s="19">
        <v>4.6801390838300003</v>
      </c>
      <c r="QT32" s="19">
        <v>0.27313673221250001</v>
      </c>
      <c r="QU32" s="19">
        <v>0.33012814318</v>
      </c>
      <c r="QV32" s="19">
        <v>0.40435135551500001</v>
      </c>
      <c r="QW32" s="19">
        <v>0.4693382304375</v>
      </c>
      <c r="QX32" s="19">
        <v>0.44195374464999998</v>
      </c>
      <c r="QY32" s="19">
        <v>0.50830422597500002</v>
      </c>
      <c r="QZ32" s="19">
        <v>0.31902612863750002</v>
      </c>
      <c r="RA32" s="19">
        <v>0.379470410225</v>
      </c>
      <c r="RB32" s="19">
        <v>-0.83350548864999996</v>
      </c>
      <c r="RC32" s="19">
        <v>-0.81240453147500002</v>
      </c>
      <c r="RD32" s="19">
        <v>0.40435135551500001</v>
      </c>
      <c r="RE32" s="19">
        <v>0.4693382304375</v>
      </c>
      <c r="RF32" s="19">
        <v>0.127121719722222</v>
      </c>
      <c r="RG32" s="19">
        <v>6.35241301944445E-2</v>
      </c>
      <c r="RH32" s="19">
        <v>9.9163319916666701E-2</v>
      </c>
      <c r="RI32" s="19">
        <v>9.1597083111111102E-2</v>
      </c>
      <c r="RJ32" s="19">
        <v>0.68748019922222203</v>
      </c>
      <c r="RK32" s="19">
        <v>0.381671779111111</v>
      </c>
      <c r="RL32" s="19">
        <v>9.4447205638888906E-2</v>
      </c>
      <c r="RM32" s="19">
        <v>0.64198250727777795</v>
      </c>
      <c r="RN32" s="19">
        <v>0.38935185174999998</v>
      </c>
      <c r="RO32" s="19">
        <v>0.11345804986111099</v>
      </c>
      <c r="RP32" s="19">
        <v>5.6423081111111099E-2</v>
      </c>
      <c r="RQ32" s="19">
        <v>9.6832163166666693E-2</v>
      </c>
      <c r="RR32" s="19">
        <v>41.477222222222203</v>
      </c>
      <c r="RS32" s="19">
        <v>38.094166666666702</v>
      </c>
      <c r="RT32" s="19">
        <v>22.308333333333302</v>
      </c>
      <c r="RU32" s="19">
        <v>28.55</v>
      </c>
      <c r="RV32" s="19">
        <v>28.386944444444399</v>
      </c>
      <c r="RW32" s="19">
        <v>39.1244444444444</v>
      </c>
      <c r="RX32" s="19">
        <v>39.199444444444502</v>
      </c>
      <c r="RY32" s="19">
        <v>-0.26457402222222198</v>
      </c>
      <c r="RZ32" s="19">
        <v>-0.246166991666667</v>
      </c>
      <c r="SA32" s="19">
        <v>48.709166666666697</v>
      </c>
      <c r="SB32" s="19">
        <v>48.685833333333299</v>
      </c>
      <c r="SC32" s="19">
        <v>1650.99569444444</v>
      </c>
      <c r="SD32" s="19">
        <v>1650.46419444444</v>
      </c>
      <c r="SE32" s="19">
        <v>142</v>
      </c>
      <c r="SF32" s="19">
        <f t="shared" si="64"/>
        <v>93.290833333333296</v>
      </c>
      <c r="SG32" s="19">
        <f t="shared" si="65"/>
        <v>93.314166666666694</v>
      </c>
      <c r="SH32" s="18">
        <v>100</v>
      </c>
      <c r="SI32" s="19">
        <v>0.74323558102777798</v>
      </c>
      <c r="SJ32" s="19">
        <v>0.76397867274999998</v>
      </c>
      <c r="SK32" s="19">
        <v>0.60935905461111095</v>
      </c>
      <c r="SL32" s="19">
        <v>0.61183458330555596</v>
      </c>
      <c r="SM32" s="19">
        <v>0.83787600088888903</v>
      </c>
      <c r="SN32" s="19">
        <v>0.82866098880555605</v>
      </c>
      <c r="SO32" s="19">
        <v>0.74622851275000002</v>
      </c>
      <c r="SP32" s="19">
        <v>0.71162851561111096</v>
      </c>
      <c r="SQ32" s="19">
        <v>0.24483426252777801</v>
      </c>
      <c r="SR32" s="19">
        <v>0.285520440861111</v>
      </c>
      <c r="SS32" s="19">
        <v>0.73747158391666701</v>
      </c>
      <c r="ST32" s="19">
        <v>0.745086942972222</v>
      </c>
      <c r="SU32" s="19">
        <v>0.69920096736111104</v>
      </c>
      <c r="SV32" s="19">
        <v>0.68490362041666697</v>
      </c>
      <c r="SW32" s="19">
        <v>-1.21072566388889E-2</v>
      </c>
      <c r="SX32" s="19">
        <v>-3.9747054555555598E-2</v>
      </c>
      <c r="SY32" s="19">
        <v>5.8034601003055597</v>
      </c>
      <c r="SZ32" s="19">
        <v>6.5126107476666704</v>
      </c>
      <c r="TA32" s="19">
        <v>0.292251802638889</v>
      </c>
      <c r="TB32" s="19">
        <v>0.34449766466666698</v>
      </c>
      <c r="TC32" s="19">
        <v>0.431323359416667</v>
      </c>
      <c r="TD32" s="19">
        <v>0.48876755266666699</v>
      </c>
      <c r="TE32" s="19">
        <v>0.46114458175</v>
      </c>
      <c r="TF32" s="19">
        <v>0.51119654433333295</v>
      </c>
      <c r="TG32" s="19">
        <v>0.32937449619444398</v>
      </c>
      <c r="TH32" s="19">
        <v>0.37335585741666699</v>
      </c>
      <c r="TI32" s="19">
        <v>-0.85449420458333303</v>
      </c>
      <c r="TJ32" s="19">
        <v>-0.83091845241666695</v>
      </c>
      <c r="TK32" s="19">
        <v>0.431323359416667</v>
      </c>
      <c r="TL32" s="19">
        <v>0.48876755266666699</v>
      </c>
      <c r="TM32" s="19">
        <v>0.13485041589361699</v>
      </c>
      <c r="TN32" s="19">
        <v>5.47698653617021E-2</v>
      </c>
      <c r="TO32" s="19">
        <v>0.10545592706383</v>
      </c>
      <c r="TP32" s="19">
        <v>9.8300010617021302E-2</v>
      </c>
      <c r="TQ32" s="19">
        <v>0.75026486297872397</v>
      </c>
      <c r="TR32" s="19">
        <v>0.38212899768085101</v>
      </c>
      <c r="TS32" s="19">
        <v>9.6717030999999995E-2</v>
      </c>
      <c r="TT32" s="19">
        <v>0.733336120042553</v>
      </c>
      <c r="TU32" s="19">
        <v>0.41653609902127697</v>
      </c>
      <c r="TV32" s="19">
        <v>0.111874552638298</v>
      </c>
      <c r="TW32" s="19">
        <v>4.7255986042553197E-2</v>
      </c>
      <c r="TX32" s="19">
        <v>9.7223044744680798E-2</v>
      </c>
      <c r="TY32" s="19">
        <v>39.422978723404299</v>
      </c>
      <c r="TZ32" s="19">
        <v>37.685531914893602</v>
      </c>
      <c r="UA32" s="19">
        <v>29.502765957446801</v>
      </c>
      <c r="UB32" s="19">
        <v>29.3753191489362</v>
      </c>
      <c r="UC32" s="19">
        <v>29.6757446808511</v>
      </c>
      <c r="UD32" s="19">
        <v>39.352340425531899</v>
      </c>
      <c r="UE32" s="19">
        <v>39.419148936170203</v>
      </c>
      <c r="UF32" s="19">
        <v>-0.25030081702127699</v>
      </c>
      <c r="UG32" s="19">
        <v>-0.22290828936170201</v>
      </c>
      <c r="UH32" s="24">
        <v>45.745744680851061</v>
      </c>
      <c r="UI32" s="24">
        <v>47.899574468085099</v>
      </c>
      <c r="UJ32" s="24">
        <v>1583.738553191489</v>
      </c>
      <c r="UK32" s="24">
        <v>1632.6161063829786</v>
      </c>
      <c r="UL32" s="19">
        <v>158</v>
      </c>
      <c r="UM32" s="19">
        <f t="shared" si="66"/>
        <v>112.25425531914894</v>
      </c>
      <c r="UN32" s="19">
        <f t="shared" si="67"/>
        <v>110.10042553191491</v>
      </c>
      <c r="UO32" s="19">
        <f t="shared" si="68"/>
        <v>111.17734042553192</v>
      </c>
      <c r="UP32" s="18">
        <v>113</v>
      </c>
      <c r="UQ32" s="19">
        <v>0.76684434719148897</v>
      </c>
      <c r="UR32" s="19">
        <v>0.76738137011914898</v>
      </c>
      <c r="US32" s="19">
        <v>0.62304175871063805</v>
      </c>
      <c r="UT32" s="19">
        <v>0.58977403146595697</v>
      </c>
      <c r="UU32" s="19">
        <v>0.87867370434468095</v>
      </c>
      <c r="UV32" s="19">
        <v>0.86219888637234099</v>
      </c>
      <c r="UW32" s="19">
        <f t="shared" si="69"/>
        <v>0.87043629535851097</v>
      </c>
      <c r="UX32" s="19">
        <v>0.79580338980851095</v>
      </c>
      <c r="UY32" s="19">
        <v>0.74673369532978695</v>
      </c>
      <c r="UZ32" s="19">
        <v>0.27549854979574501</v>
      </c>
      <c r="VA32" s="19">
        <v>0.324380579157447</v>
      </c>
      <c r="VB32" s="19">
        <v>0.76543344897659604</v>
      </c>
      <c r="VC32" s="19">
        <v>0.75076496092765999</v>
      </c>
      <c r="VD32" s="19">
        <v>0.73480186002127701</v>
      </c>
      <c r="VE32" s="19">
        <v>0.69258120983617</v>
      </c>
      <c r="VF32" s="19">
        <v>-2.16236244680851E-3</v>
      </c>
      <c r="VG32" s="19">
        <v>-3.5286669334042599E-2</v>
      </c>
      <c r="VH32" s="19">
        <v>6.5903016986531897</v>
      </c>
      <c r="VI32" s="19">
        <v>6.6360080449255303</v>
      </c>
      <c r="VJ32" s="19">
        <v>0.31357697942766</v>
      </c>
      <c r="VK32" s="19">
        <v>0.37613491107872299</v>
      </c>
      <c r="VL32" s="19">
        <v>0.46169502845531901</v>
      </c>
      <c r="VM32" s="19">
        <v>0.52772420567872302</v>
      </c>
      <c r="VN32" s="19">
        <v>0.49746843381276601</v>
      </c>
      <c r="VO32" s="19">
        <v>0.56251683308936196</v>
      </c>
      <c r="VP32" s="19">
        <v>0.35919428564042599</v>
      </c>
      <c r="VQ32" s="19">
        <v>0.42223830297446802</v>
      </c>
      <c r="VR32" s="19">
        <v>-0.88620534078723401</v>
      </c>
      <c r="VS32" s="19">
        <v>-0.85458396995744701</v>
      </c>
      <c r="VT32" s="19">
        <v>0.46169502845531901</v>
      </c>
      <c r="VU32" s="19">
        <v>0.52772420567872302</v>
      </c>
      <c r="VV32" s="19">
        <v>0.86975000000000002</v>
      </c>
      <c r="VW32" s="19">
        <v>0.89500000000000002</v>
      </c>
      <c r="VX32" s="19">
        <v>1.44285</v>
      </c>
      <c r="VY32" s="19">
        <v>0.10059999999999999</v>
      </c>
      <c r="VZ32" s="19">
        <f t="shared" si="70"/>
        <v>1.0290313308421961</v>
      </c>
      <c r="WA32" s="19">
        <v>0.17630325011627901</v>
      </c>
      <c r="WB32" s="19">
        <v>7.44494856744186E-2</v>
      </c>
      <c r="WC32" s="19">
        <v>0.14125110083720899</v>
      </c>
      <c r="WD32" s="19">
        <v>0.133357340325581</v>
      </c>
      <c r="WE32" s="19">
        <v>1.0642269509767399</v>
      </c>
      <c r="WF32" s="19">
        <v>0.59582770313953504</v>
      </c>
      <c r="WG32" s="19">
        <v>0.12707690886046499</v>
      </c>
      <c r="WH32" s="19">
        <v>0.98762168739534895</v>
      </c>
      <c r="WI32" s="19">
        <v>0.55217078265116304</v>
      </c>
      <c r="WJ32" s="19">
        <v>0.14894973737209299</v>
      </c>
      <c r="WK32" s="19">
        <v>6.0879069767441903E-2</v>
      </c>
      <c r="WL32" s="19">
        <v>0.13610231648837201</v>
      </c>
      <c r="WM32" s="19">
        <v>41.91</v>
      </c>
      <c r="WN32" s="19">
        <v>37.796511627907002</v>
      </c>
      <c r="WO32" s="19">
        <v>24.047906976744201</v>
      </c>
      <c r="WP32" s="19">
        <v>30.3146511627907</v>
      </c>
      <c r="WQ32" s="19">
        <v>30.955581395348801</v>
      </c>
      <c r="WR32" s="19">
        <v>41.98</v>
      </c>
      <c r="WS32" s="19">
        <v>42.06</v>
      </c>
      <c r="WT32" s="19">
        <v>-0.29232096046511602</v>
      </c>
      <c r="WU32" s="19">
        <v>-0.25390866046511601</v>
      </c>
      <c r="WV32" s="19">
        <v>35.296511627907002</v>
      </c>
      <c r="WW32" s="19">
        <v>38.250930232558098</v>
      </c>
      <c r="WX32" s="19">
        <v>1346.53709302326</v>
      </c>
      <c r="WY32" s="19">
        <v>1413.59060465116</v>
      </c>
      <c r="WZ32" s="19">
        <v>164.3</v>
      </c>
      <c r="XA32" s="19">
        <f t="shared" si="71"/>
        <v>129.00348837209302</v>
      </c>
      <c r="XB32" s="19">
        <f t="shared" si="72"/>
        <v>126.04906976744192</v>
      </c>
      <c r="XC32" s="18">
        <v>139.5</v>
      </c>
      <c r="XD32" s="19">
        <v>0.771945645274419</v>
      </c>
      <c r="XE32" s="19">
        <v>0.77730418782558097</v>
      </c>
      <c r="XF32" s="19">
        <v>0.62575091777906999</v>
      </c>
      <c r="XG32" s="19">
        <v>0.634180800660465</v>
      </c>
      <c r="XH32" s="19">
        <v>0.88363821474418602</v>
      </c>
      <c r="XI32" s="19">
        <v>0.86830894996278996</v>
      </c>
      <c r="XJ32" s="19">
        <v>0.80110056290232601</v>
      </c>
      <c r="XK32" s="19">
        <v>0.77653095140232498</v>
      </c>
      <c r="XL32" s="19">
        <v>0.28281952885813999</v>
      </c>
      <c r="XM32" s="19">
        <v>0.28232995775581399</v>
      </c>
      <c r="XN32" s="19">
        <v>0.75733643101395398</v>
      </c>
      <c r="XO32" s="19">
        <v>0.76397871597674405</v>
      </c>
      <c r="XP32" s="19">
        <v>0.73744808147674401</v>
      </c>
      <c r="XQ32" s="19">
        <v>0.714054447904651</v>
      </c>
      <c r="XR32" s="19">
        <v>-3.3972284800000002E-2</v>
      </c>
      <c r="XS32" s="19">
        <v>-2.9416995241860502E-2</v>
      </c>
      <c r="XT32" s="19">
        <v>6.77596539031628</v>
      </c>
      <c r="XU32" s="19">
        <v>7.0055449693627896</v>
      </c>
      <c r="XV32" s="19">
        <v>0.320051523613953</v>
      </c>
      <c r="XW32" s="19">
        <v>0.32509671725348799</v>
      </c>
      <c r="XX32" s="19">
        <v>0.46987976696511602</v>
      </c>
      <c r="XY32" s="19">
        <v>0.47316094929302299</v>
      </c>
      <c r="XZ32" s="19">
        <v>0.50596741767674402</v>
      </c>
      <c r="YA32" s="19">
        <v>0.50273315714418598</v>
      </c>
      <c r="YB32" s="19">
        <v>0.36635452036511601</v>
      </c>
      <c r="YC32" s="19">
        <v>0.3630425256</v>
      </c>
      <c r="YD32" s="19">
        <v>-0.88950603751162804</v>
      </c>
      <c r="YE32" s="19">
        <v>-0.87398715734883703</v>
      </c>
      <c r="YF32" s="19">
        <v>0.46987976696511602</v>
      </c>
      <c r="YG32" s="19">
        <v>0.47316094929302299</v>
      </c>
      <c r="YH32" s="19">
        <v>0.17525125127999999</v>
      </c>
      <c r="YI32" s="19">
        <v>7.7011010939999999E-2</v>
      </c>
      <c r="YJ32" s="19">
        <v>0.13250650652000001</v>
      </c>
      <c r="YK32" s="19">
        <v>0.13617519678000001</v>
      </c>
      <c r="YL32" s="19">
        <v>1.0311737088799999</v>
      </c>
      <c r="YM32" s="19">
        <v>0.32714285700000001</v>
      </c>
      <c r="YN32" s="19">
        <v>0.13063385827999999</v>
      </c>
      <c r="YO32" s="19">
        <v>0.97216682645999997</v>
      </c>
      <c r="YP32" s="19">
        <v>0.56256874992000006</v>
      </c>
      <c r="YQ32" s="19">
        <v>0.15669160775999999</v>
      </c>
      <c r="YR32" s="19">
        <v>6.3985971899999994E-2</v>
      </c>
      <c r="YS32" s="19">
        <v>0.14518600000000001</v>
      </c>
      <c r="YT32" s="19">
        <v>42.451000000000001</v>
      </c>
      <c r="YU32" s="19">
        <v>39.934399999999997</v>
      </c>
      <c r="YV32" s="19">
        <v>13.1012</v>
      </c>
      <c r="YW32" s="19">
        <v>28.461200000000002</v>
      </c>
      <c r="YX32" s="19">
        <v>28.606999999999999</v>
      </c>
      <c r="YY32" s="19">
        <v>42.051000000000002</v>
      </c>
      <c r="YZ32" s="19">
        <v>42.121199999999902</v>
      </c>
      <c r="ZA32" s="19">
        <v>-0.33765457999999998</v>
      </c>
      <c r="ZB32" s="19">
        <v>-0.30592918400000002</v>
      </c>
      <c r="ZC32" s="19">
        <v>35.018799999999999</v>
      </c>
      <c r="ZD32" s="19">
        <v>35.976799999999997</v>
      </c>
      <c r="ZE32" s="19">
        <v>1340.23144</v>
      </c>
      <c r="ZF32" s="19">
        <v>1361.96046</v>
      </c>
      <c r="ZG32" s="19">
        <v>172</v>
      </c>
      <c r="ZH32" s="19">
        <f t="shared" si="73"/>
        <v>136.9812</v>
      </c>
      <c r="ZI32" s="19">
        <f t="shared" si="74"/>
        <v>136.0232</v>
      </c>
      <c r="ZJ32" s="18">
        <v>152.5</v>
      </c>
      <c r="ZK32" s="19">
        <v>0.76318736575199997</v>
      </c>
      <c r="ZL32" s="19">
        <v>0.76648706669400002</v>
      </c>
      <c r="ZM32" s="19">
        <v>0.62313628365999996</v>
      </c>
      <c r="ZN32" s="19">
        <v>0.41354074232999999</v>
      </c>
      <c r="ZO32" s="19">
        <v>0.87618542236800001</v>
      </c>
      <c r="ZP32" s="19">
        <v>0.86007252031199999</v>
      </c>
      <c r="ZQ32" s="19">
        <v>0.79503637985800002</v>
      </c>
      <c r="ZR32" s="19">
        <v>0.61945453762199998</v>
      </c>
      <c r="ZS32" s="19">
        <v>0.267202844484</v>
      </c>
      <c r="ZT32" s="19">
        <v>0.51530220010399996</v>
      </c>
      <c r="ZU32" s="19">
        <v>0.73944501359199999</v>
      </c>
      <c r="ZV32" s="19">
        <v>0.77086720136999998</v>
      </c>
      <c r="ZW32" s="19">
        <v>0.72198569570399995</v>
      </c>
      <c r="ZX32" s="19">
        <v>0.70777849550399996</v>
      </c>
      <c r="ZY32" s="19">
        <v>-5.2999450480000002E-2</v>
      </c>
      <c r="ZZ32" s="19">
        <v>1.35563996E-2</v>
      </c>
      <c r="AAA32" s="19">
        <v>6.4582750703579999</v>
      </c>
      <c r="AAB32" s="19">
        <v>6.5882176283179996</v>
      </c>
      <c r="AAC32" s="19">
        <v>0.30507395958799999</v>
      </c>
      <c r="AAD32" s="19">
        <v>0.59875966803000003</v>
      </c>
      <c r="AAE32" s="19">
        <v>0.451472333442</v>
      </c>
      <c r="AAF32" s="19">
        <v>0.734358371924</v>
      </c>
      <c r="AAG32" s="19">
        <v>0.48698508758199999</v>
      </c>
      <c r="AAH32" s="19">
        <v>0.78271852823200005</v>
      </c>
      <c r="AAI32" s="19">
        <v>0.35005111059400001</v>
      </c>
      <c r="AAJ32" s="19">
        <v>0.67226778044199997</v>
      </c>
      <c r="AAK32" s="19">
        <v>-0.88567392296000003</v>
      </c>
      <c r="AAL32" s="19">
        <v>-0.76459516297999996</v>
      </c>
      <c r="AAM32" s="19">
        <v>0.451472333442</v>
      </c>
      <c r="AAN32" s="19">
        <v>0.734358371924</v>
      </c>
      <c r="AAO32" s="19">
        <v>0.17248329155263201</v>
      </c>
      <c r="AAP32" s="19">
        <v>8.6831568394736797E-2</v>
      </c>
      <c r="AAQ32" s="19">
        <v>0.137353218710526</v>
      </c>
      <c r="AAR32" s="19">
        <v>0.14273694689473701</v>
      </c>
      <c r="AAS32" s="19">
        <v>0.99686161607894697</v>
      </c>
      <c r="AAT32" s="19">
        <v>0.57642407449999999</v>
      </c>
      <c r="AAU32" s="19">
        <v>0.13587271486842101</v>
      </c>
      <c r="AAV32" s="19">
        <v>0.93498189639473706</v>
      </c>
      <c r="AAW32" s="19">
        <v>0.53424601444736797</v>
      </c>
      <c r="AAX32" s="19">
        <v>0.15631315789473699</v>
      </c>
      <c r="AAY32" s="19">
        <v>7.4206307368421001E-2</v>
      </c>
      <c r="AAZ32" s="19">
        <v>0.14347065581578899</v>
      </c>
      <c r="ABA32" s="19">
        <v>41.381315789473703</v>
      </c>
      <c r="ABB32" s="19">
        <v>35.852894736842103</v>
      </c>
      <c r="ABC32" s="19">
        <v>34.031578947368402</v>
      </c>
      <c r="ABD32" s="19">
        <v>28.6034210526316</v>
      </c>
      <c r="ABE32" s="19">
        <v>28.352894736842099</v>
      </c>
      <c r="ABF32" s="19">
        <v>40.433947368421101</v>
      </c>
      <c r="ABG32" s="19">
        <v>40.618947368420997</v>
      </c>
      <c r="ABH32" s="19">
        <v>-0.29515578421052602</v>
      </c>
      <c r="ABI32" s="19">
        <v>-0.27851020789473702</v>
      </c>
      <c r="ABJ32" s="19">
        <v>37.099210526315801</v>
      </c>
      <c r="ABK32" s="19">
        <v>38.0705263157895</v>
      </c>
      <c r="ABL32" s="19">
        <v>1387.44610526316</v>
      </c>
      <c r="ABM32" s="19">
        <v>1409.49126315789</v>
      </c>
      <c r="ABN32" s="19">
        <v>178</v>
      </c>
      <c r="ABO32" s="19">
        <f t="shared" si="75"/>
        <v>140.9007894736842</v>
      </c>
      <c r="ABP32" s="19">
        <f t="shared" si="76"/>
        <v>139.92947368421051</v>
      </c>
      <c r="ABQ32" s="18">
        <v>158.5</v>
      </c>
      <c r="ABR32" s="19">
        <v>0.74641349809736901</v>
      </c>
      <c r="ABS32" s="19">
        <v>0.749667069715789</v>
      </c>
      <c r="ABT32" s="19">
        <v>0.59435567579736903</v>
      </c>
      <c r="ABU32" s="19">
        <v>0.60328667215263199</v>
      </c>
      <c r="ABV32" s="19">
        <v>0.85256409166052605</v>
      </c>
      <c r="ABW32" s="19">
        <v>0.83875610299210501</v>
      </c>
      <c r="ABX32" s="19">
        <v>0.75502021621315796</v>
      </c>
      <c r="ABY32" s="19">
        <v>0.73643050094999996</v>
      </c>
      <c r="ABZ32" s="19">
        <v>0.27341400754473699</v>
      </c>
      <c r="ACA32" s="19">
        <v>0.26749584907631602</v>
      </c>
      <c r="ACB32" s="19">
        <v>0.73338353283420998</v>
      </c>
      <c r="ACC32" s="19">
        <v>0.75703218256315796</v>
      </c>
      <c r="ACD32" s="19">
        <v>0.71294118998420997</v>
      </c>
      <c r="ACE32" s="19">
        <v>0.70412053253421003</v>
      </c>
      <c r="ACF32" s="19">
        <v>-2.7821861684210501E-2</v>
      </c>
      <c r="ACG32" s="19">
        <v>1.85049678315789E-2</v>
      </c>
      <c r="ACH32" s="19">
        <v>5.89908252507895</v>
      </c>
      <c r="ACI32" s="19">
        <v>6.0161225660263202</v>
      </c>
      <c r="ACJ32" s="19">
        <v>0.320821755173684</v>
      </c>
      <c r="ACK32" s="19">
        <v>0.31903626468157897</v>
      </c>
      <c r="ACL32" s="19">
        <v>0.46642885056315803</v>
      </c>
      <c r="ACM32" s="19">
        <v>0.46224372350526299</v>
      </c>
      <c r="ACN32" s="19">
        <v>0.50210356365789499</v>
      </c>
      <c r="ACO32" s="19">
        <v>0.49190593637368402</v>
      </c>
      <c r="ACP32" s="19">
        <v>0.3662226053</v>
      </c>
      <c r="ACQ32" s="19">
        <v>0.35660211403947401</v>
      </c>
      <c r="ACR32" s="19">
        <v>-0.860251358447369</v>
      </c>
      <c r="ACS32" s="19">
        <v>-0.84790811536842103</v>
      </c>
      <c r="ACT32" s="19">
        <v>0.46642885056315803</v>
      </c>
      <c r="ACU32" s="19">
        <v>0.46224372350526299</v>
      </c>
      <c r="ACV32" s="17">
        <v>4.2699999999999996</v>
      </c>
      <c r="ACW32" s="18">
        <v>1.1000000000000001</v>
      </c>
      <c r="ACX32" s="17">
        <v>80.099999999999994</v>
      </c>
      <c r="ACY32" s="17">
        <v>29.5</v>
      </c>
      <c r="ACZ32" s="17">
        <v>5.0999999999999996</v>
      </c>
      <c r="ADA32" s="17">
        <v>10</v>
      </c>
    </row>
    <row r="33" spans="1:781" x14ac:dyDescent="0.25">
      <c r="A33" s="19">
        <v>32</v>
      </c>
      <c r="B33" s="19">
        <v>8</v>
      </c>
      <c r="C33" s="19" t="s">
        <v>10</v>
      </c>
      <c r="D33" s="19">
        <v>100</v>
      </c>
      <c r="E33" s="19">
        <v>1</v>
      </c>
      <c r="F33" s="19">
        <v>2</v>
      </c>
      <c r="G33" s="23">
        <v>-9999</v>
      </c>
      <c r="H33" s="23">
        <v>-9999</v>
      </c>
      <c r="I33" s="23">
        <v>-9999</v>
      </c>
      <c r="J33" s="23">
        <v>-9999</v>
      </c>
      <c r="K33" s="23">
        <v>-9999</v>
      </c>
      <c r="L33" s="19">
        <v>175</v>
      </c>
      <c r="M33" s="19">
        <f t="shared" si="16"/>
        <v>156.24999999999997</v>
      </c>
      <c r="N33" s="19">
        <v>53.839999999999996</v>
      </c>
      <c r="O33" s="19">
        <v>18.72</v>
      </c>
      <c r="P33" s="19">
        <v>27.439999999999998</v>
      </c>
      <c r="Q33" s="19">
        <v>59.839999999999996</v>
      </c>
      <c r="R33" s="19">
        <v>14.719999999999999</v>
      </c>
      <c r="S33" s="19">
        <v>25.439999999999998</v>
      </c>
      <c r="T33" s="19">
        <f t="shared" si="17"/>
        <v>0.92711370262390669</v>
      </c>
      <c r="U33" s="19">
        <v>69.84</v>
      </c>
      <c r="V33" s="19">
        <v>12.719999999999999</v>
      </c>
      <c r="W33" s="19">
        <v>17.439999999999998</v>
      </c>
      <c r="X33" s="19">
        <v>71.84</v>
      </c>
      <c r="Y33" s="19">
        <v>10.719999999999999</v>
      </c>
      <c r="Z33" s="19">
        <v>17.439999999999998</v>
      </c>
      <c r="AA33" s="19" t="s">
        <v>71</v>
      </c>
      <c r="AB33" s="19">
        <v>8.9</v>
      </c>
      <c r="AC33" s="19">
        <v>7.2</v>
      </c>
      <c r="AD33" s="19">
        <v>0.75</v>
      </c>
      <c r="AE33" s="19" t="s">
        <v>40</v>
      </c>
      <c r="AF33" s="19">
        <v>2</v>
      </c>
      <c r="AG33" s="19">
        <v>1</v>
      </c>
      <c r="AH33" s="19">
        <v>1.4</v>
      </c>
      <c r="AI33" s="19">
        <v>3</v>
      </c>
      <c r="AJ33" s="19">
        <v>421</v>
      </c>
      <c r="AK33" s="19">
        <v>24</v>
      </c>
      <c r="AL33" s="19">
        <v>0.59</v>
      </c>
      <c r="AM33" s="19">
        <v>9.5</v>
      </c>
      <c r="AN33" s="19">
        <v>6.3</v>
      </c>
      <c r="AO33" s="19">
        <v>1.2</v>
      </c>
      <c r="AP33" s="19">
        <v>4866</v>
      </c>
      <c r="AQ33" s="19">
        <v>187</v>
      </c>
      <c r="AR33" s="19">
        <v>383</v>
      </c>
      <c r="AS33" s="19">
        <v>28.6</v>
      </c>
      <c r="AT33" s="19">
        <v>0</v>
      </c>
      <c r="AU33" s="19">
        <v>4</v>
      </c>
      <c r="AV33" s="19">
        <v>85</v>
      </c>
      <c r="AW33" s="19">
        <v>5</v>
      </c>
      <c r="AX33" s="19">
        <v>6</v>
      </c>
      <c r="AY33" s="19">
        <v>53</v>
      </c>
      <c r="AZ33" s="19">
        <v>1.2009767279613295</v>
      </c>
      <c r="BA33" s="19">
        <v>-4.4923629829290206E-2</v>
      </c>
      <c r="BB33" s="19">
        <v>0.22891266484200049</v>
      </c>
      <c r="BC33" s="19">
        <v>2.0052135552436338E-2</v>
      </c>
      <c r="BD33" s="19">
        <v>0.23288078485779407</v>
      </c>
      <c r="BE33" s="19">
        <v>1.9840079960019994</v>
      </c>
      <c r="BF33" s="19">
        <v>3.7485668710433182</v>
      </c>
      <c r="BG33" s="17">
        <f t="shared" si="18"/>
        <v>4.6242123925281575</v>
      </c>
      <c r="BH33" s="17">
        <f t="shared" si="19"/>
        <v>5.5398630518961598</v>
      </c>
      <c r="BI33" s="17">
        <f t="shared" si="20"/>
        <v>5.6200715941059052</v>
      </c>
      <c r="BJ33" s="17">
        <f t="shared" si="21"/>
        <v>6.5515947335370814</v>
      </c>
      <c r="BK33" s="17">
        <f t="shared" si="22"/>
        <v>14.48762671754508</v>
      </c>
      <c r="BL33" s="19">
        <f t="shared" si="0"/>
        <v>8.0208542209745354E-2</v>
      </c>
      <c r="BM33" s="19">
        <f t="shared" si="1"/>
        <v>0.93152313943117626</v>
      </c>
      <c r="BN33" s="19">
        <f t="shared" si="2"/>
        <v>7.9360319840079976</v>
      </c>
      <c r="BO33" s="19">
        <f t="shared" si="23"/>
        <v>8.9477636656489192</v>
      </c>
      <c r="BP33" s="19">
        <v>1.4202421886679621</v>
      </c>
      <c r="BQ33" s="19">
        <v>0.73874413497055003</v>
      </c>
      <c r="BR33" s="19">
        <v>0.69171435680517546</v>
      </c>
      <c r="BS33" s="19">
        <v>0.53639462602767196</v>
      </c>
      <c r="BT33" s="19">
        <v>0.21306114359330092</v>
      </c>
      <c r="BU33" s="19">
        <v>0.31484257871064475</v>
      </c>
      <c r="BV33" s="19">
        <v>0.20437665121379794</v>
      </c>
      <c r="BW33" s="17">
        <f t="shared" si="24"/>
        <v>8.6359452945540482</v>
      </c>
      <c r="BX33" s="17">
        <f t="shared" si="25"/>
        <v>11.40280272177475</v>
      </c>
      <c r="BY33" s="17">
        <f t="shared" si="26"/>
        <v>13.548381225885437</v>
      </c>
      <c r="BZ33" s="17">
        <f t="shared" si="27"/>
        <v>15.659996115101221</v>
      </c>
      <c r="CA33" s="19">
        <f t="shared" si="28"/>
        <v>2.1455785041106878</v>
      </c>
      <c r="CB33" s="19">
        <f t="shared" si="29"/>
        <v>0.85224457437320367</v>
      </c>
      <c r="CC33" s="19">
        <f t="shared" si="30"/>
        <v>1.259370314842579</v>
      </c>
      <c r="CD33" s="19">
        <f t="shared" ref="CD33:CE33" si="107">SUM(CA33:CC33)</f>
        <v>4.257193393326471</v>
      </c>
      <c r="CE33" s="19">
        <f t="shared" si="107"/>
        <v>6.3688082825422541</v>
      </c>
      <c r="CF33" s="19">
        <v>1.7649418371440031</v>
      </c>
      <c r="CG33" s="19">
        <v>8.9583437017866918E-2</v>
      </c>
      <c r="CH33" s="19">
        <v>1.9816695566014366E-2</v>
      </c>
      <c r="CI33" s="19">
        <v>9.9825305714998751E-3</v>
      </c>
      <c r="CJ33" s="19">
        <v>0</v>
      </c>
      <c r="CK33" s="19">
        <v>0.59204254678641299</v>
      </c>
      <c r="CL33" s="19">
        <v>0.23986807256009193</v>
      </c>
      <c r="CM33" s="17">
        <f t="shared" si="32"/>
        <v>7.4181010966474803</v>
      </c>
      <c r="CN33" s="17">
        <f t="shared" si="33"/>
        <v>7.4973678789115379</v>
      </c>
      <c r="CO33" s="17">
        <f t="shared" si="34"/>
        <v>7.537298001197537</v>
      </c>
      <c r="CP33" s="17">
        <f t="shared" si="35"/>
        <v>7.537298001197537</v>
      </c>
      <c r="CQ33" s="17">
        <f t="shared" si="36"/>
        <v>9.905468188343189</v>
      </c>
      <c r="CR33" s="19">
        <f t="shared" si="37"/>
        <v>3.99301222859995E-2</v>
      </c>
      <c r="CS33" s="19">
        <f t="shared" si="38"/>
        <v>0</v>
      </c>
      <c r="CT33" s="19">
        <f t="shared" si="39"/>
        <v>2.368170187145652</v>
      </c>
      <c r="CU33" s="19">
        <f t="shared" si="40"/>
        <v>2.4081003094316515</v>
      </c>
      <c r="CV33" s="25">
        <v>-9999</v>
      </c>
      <c r="CW33" s="23">
        <v>-9999</v>
      </c>
      <c r="CX33" s="25">
        <v>-9999</v>
      </c>
      <c r="CY33" s="23">
        <v>-9999</v>
      </c>
      <c r="CZ33" s="25">
        <v>-9999</v>
      </c>
      <c r="DA33" s="23">
        <v>-9999</v>
      </c>
      <c r="DB33" s="23">
        <v>-9999</v>
      </c>
      <c r="DC33" s="23">
        <v>-9999</v>
      </c>
      <c r="DD33" s="23">
        <v>-9999</v>
      </c>
      <c r="DE33" s="23">
        <v>-9999</v>
      </c>
      <c r="DF33" s="23">
        <v>-9999</v>
      </c>
      <c r="DG33" s="23">
        <v>-9999</v>
      </c>
      <c r="DH33" s="23">
        <v>-9999</v>
      </c>
      <c r="DI33" s="23">
        <v>-9999</v>
      </c>
      <c r="DJ33" s="23">
        <v>-9999</v>
      </c>
      <c r="DK33" s="23">
        <v>-9999</v>
      </c>
      <c r="DL33" s="23">
        <v>-9999</v>
      </c>
      <c r="DM33" s="23">
        <v>-9999</v>
      </c>
      <c r="DN33" s="23">
        <v>-9999</v>
      </c>
      <c r="DO33" s="23">
        <v>-9999</v>
      </c>
      <c r="DP33" s="23">
        <v>-9999</v>
      </c>
      <c r="DQ33" s="23">
        <v>-9999</v>
      </c>
      <c r="DR33" s="23">
        <v>-9999</v>
      </c>
      <c r="DS33" s="25">
        <v>-9999</v>
      </c>
      <c r="DT33" s="25">
        <v>-9999</v>
      </c>
      <c r="DU33" s="25">
        <v>-9999</v>
      </c>
      <c r="DV33" s="25">
        <v>-9999</v>
      </c>
      <c r="DW33" s="25">
        <v>-9999</v>
      </c>
      <c r="DX33" s="25">
        <v>-9999</v>
      </c>
      <c r="DY33" s="25">
        <v>-9999</v>
      </c>
      <c r="DZ33" s="25">
        <v>-9999</v>
      </c>
      <c r="EA33" s="25">
        <v>-9999</v>
      </c>
      <c r="EB33" s="23">
        <v>-9999</v>
      </c>
      <c r="EC33" s="23">
        <v>-9999</v>
      </c>
      <c r="ED33" s="23">
        <v>-9999</v>
      </c>
      <c r="EE33" s="23">
        <v>-9999</v>
      </c>
      <c r="EF33" s="23">
        <v>-9999</v>
      </c>
      <c r="EG33" s="23">
        <v>-9999</v>
      </c>
      <c r="EH33" s="23">
        <v>-9999</v>
      </c>
      <c r="EI33" s="23">
        <v>-9999</v>
      </c>
      <c r="EJ33" s="23">
        <v>-9999</v>
      </c>
      <c r="EK33" s="23">
        <v>-9999</v>
      </c>
      <c r="EL33" s="23">
        <v>-9999</v>
      </c>
      <c r="EM33" s="23">
        <v>-9999</v>
      </c>
      <c r="EN33" s="23">
        <v>-9999</v>
      </c>
      <c r="EO33" s="23">
        <v>-9999</v>
      </c>
      <c r="EP33" s="23">
        <v>-9999</v>
      </c>
      <c r="EQ33" s="23">
        <v>-9999</v>
      </c>
      <c r="ER33" s="23">
        <v>-9999</v>
      </c>
      <c r="ES33" s="23">
        <v>-9999</v>
      </c>
      <c r="ET33" s="23">
        <v>-9999</v>
      </c>
      <c r="EU33" s="23">
        <v>-9999</v>
      </c>
      <c r="EV33" s="23">
        <v>-9999</v>
      </c>
      <c r="EW33" s="23">
        <v>-9999</v>
      </c>
      <c r="EX33" s="23">
        <v>-9999</v>
      </c>
      <c r="EY33" s="23">
        <v>-9999</v>
      </c>
      <c r="EZ33" s="23">
        <v>-9999</v>
      </c>
      <c r="FA33" s="23">
        <v>-9999</v>
      </c>
      <c r="FB33" s="23">
        <v>-9999</v>
      </c>
      <c r="FC33" s="23">
        <v>-9999</v>
      </c>
      <c r="FD33" s="23">
        <v>-9999</v>
      </c>
      <c r="FE33" s="23">
        <v>-9999</v>
      </c>
      <c r="FF33" s="23">
        <v>-9999</v>
      </c>
      <c r="FG33" s="23">
        <v>-9999</v>
      </c>
      <c r="FH33" s="21">
        <v>472.8</v>
      </c>
      <c r="FI33" s="21">
        <v>67.5</v>
      </c>
      <c r="FJ33" s="18">
        <f t="shared" si="41"/>
        <v>405.3</v>
      </c>
      <c r="FK33" s="19">
        <v>14</v>
      </c>
      <c r="FL33" s="19">
        <v>777.4</v>
      </c>
      <c r="FM33" s="18">
        <v>31.5</v>
      </c>
      <c r="FN33" s="18">
        <f t="shared" si="42"/>
        <v>745.9</v>
      </c>
      <c r="FO33" s="19">
        <v>203</v>
      </c>
      <c r="FP33" s="19">
        <v>228.6</v>
      </c>
      <c r="FQ33" s="19">
        <v>31.5</v>
      </c>
      <c r="FR33" s="19">
        <f t="shared" si="43"/>
        <v>197.1</v>
      </c>
      <c r="FS33" s="19">
        <v>226.3</v>
      </c>
      <c r="FT33" s="19">
        <v>15.6</v>
      </c>
      <c r="FU33" s="19">
        <f t="shared" si="44"/>
        <v>210.70000000000002</v>
      </c>
      <c r="FV33" s="19">
        <v>114.65</v>
      </c>
      <c r="FW33" s="19">
        <v>91.52</v>
      </c>
      <c r="FX33" s="18">
        <f t="shared" si="45"/>
        <v>897.25490196078431</v>
      </c>
      <c r="FY33" s="18">
        <f t="shared" si="46"/>
        <v>801.12044817927165</v>
      </c>
      <c r="FZ33" s="23">
        <f t="shared" si="4"/>
        <v>3973.5294117647059</v>
      </c>
      <c r="GA33" s="18">
        <f t="shared" si="5"/>
        <v>7312.7450980392159</v>
      </c>
      <c r="GB33" s="18">
        <f t="shared" si="6"/>
        <v>1932.3529411764705</v>
      </c>
      <c r="GC33" s="18">
        <f t="shared" si="7"/>
        <v>2065.6862745098038</v>
      </c>
      <c r="GD33" s="18">
        <f t="shared" si="47"/>
        <v>15284.313725490196</v>
      </c>
      <c r="GE33" s="18">
        <f t="shared" si="48"/>
        <v>1124.0196078431372</v>
      </c>
      <c r="GF33" s="19">
        <v>2.66</v>
      </c>
      <c r="GG33" s="19">
        <f t="shared" si="8"/>
        <v>105.69588235294118</v>
      </c>
      <c r="GH33" s="19">
        <v>0.61</v>
      </c>
      <c r="GI33" s="19">
        <f t="shared" si="9"/>
        <v>44.60774509803921</v>
      </c>
      <c r="GJ33" s="19">
        <v>1.24</v>
      </c>
      <c r="GK33" s="19">
        <f t="shared" si="10"/>
        <v>23.961176470588232</v>
      </c>
      <c r="GL33" s="19">
        <v>3.28</v>
      </c>
      <c r="GM33" s="19">
        <f t="shared" si="11"/>
        <v>36.867843137254894</v>
      </c>
      <c r="GN33" s="18">
        <f t="shared" si="49"/>
        <v>211.13264705882352</v>
      </c>
      <c r="GO33" s="18">
        <f t="shared" si="50"/>
        <v>188.51129201680669</v>
      </c>
      <c r="GP33" s="25">
        <v>-9999</v>
      </c>
      <c r="GQ33" s="25">
        <v>-9999</v>
      </c>
      <c r="GR33" s="25">
        <v>-9999</v>
      </c>
      <c r="GS33" s="25">
        <v>-9999</v>
      </c>
      <c r="GT33" s="19">
        <v>19.2</v>
      </c>
      <c r="GU33" s="18">
        <v>5.81</v>
      </c>
      <c r="GV33" s="18">
        <f t="shared" si="51"/>
        <v>5.3</v>
      </c>
      <c r="GW33" s="19">
        <f t="shared" si="52"/>
        <v>3972.6124927233814</v>
      </c>
      <c r="GX33" s="19">
        <v>2.04</v>
      </c>
      <c r="GY33" s="19">
        <f t="shared" si="53"/>
        <v>0.38490566037735852</v>
      </c>
      <c r="GZ33" s="19">
        <f t="shared" si="54"/>
        <v>1529.0810349350375</v>
      </c>
      <c r="HA33" s="19">
        <f t="shared" si="55"/>
        <v>1712.5707591272421</v>
      </c>
      <c r="HB33" s="19">
        <v>2.66</v>
      </c>
      <c r="HC33" s="19">
        <f t="shared" si="12"/>
        <v>0.50188679245283019</v>
      </c>
      <c r="HD33" s="19">
        <f t="shared" si="13"/>
        <v>1993.8017416309801</v>
      </c>
      <c r="HE33" s="19">
        <f t="shared" si="56"/>
        <v>2233.0579506266981</v>
      </c>
      <c r="HF33" s="23">
        <v>-9999</v>
      </c>
      <c r="HG33" s="19">
        <v>4695.8333333333303</v>
      </c>
      <c r="HH33" s="19">
        <f t="shared" si="101"/>
        <v>1807.4528301886783</v>
      </c>
      <c r="HI33" s="19">
        <v>2.8</v>
      </c>
      <c r="HJ33" s="19">
        <v>3.94</v>
      </c>
      <c r="HK33" s="17">
        <f t="shared" si="15"/>
        <v>87.9824832546919</v>
      </c>
      <c r="HL33" s="23">
        <v>-9999</v>
      </c>
      <c r="HM33" s="23">
        <v>-9999</v>
      </c>
      <c r="HN33" s="19">
        <v>28.030595611285285</v>
      </c>
      <c r="HO33" s="19">
        <v>15.953354231974922</v>
      </c>
      <c r="HP33" s="19">
        <v>0.24443240547849501</v>
      </c>
      <c r="HQ33" s="19">
        <v>0.20691437648598099</v>
      </c>
      <c r="HR33" s="19">
        <v>0.178524586920213</v>
      </c>
      <c r="HS33" s="19">
        <v>0.121206348311828</v>
      </c>
      <c r="HT33" s="19">
        <v>5.56897240053763E-2</v>
      </c>
      <c r="HU33" s="19">
        <v>0.30552089905319102</v>
      </c>
      <c r="HV33" s="19">
        <v>0.35528932954301101</v>
      </c>
      <c r="HW33" s="19">
        <v>9.0852162476635606E-2</v>
      </c>
      <c r="HX33" s="19">
        <v>0.64893196380107498</v>
      </c>
      <c r="HY33" s="19">
        <v>0.44802694017553202</v>
      </c>
      <c r="HZ33" s="19">
        <v>0.44132228314893601</v>
      </c>
      <c r="IA33" s="19">
        <v>0.46929764979906502</v>
      </c>
      <c r="IB33" s="19">
        <v>0.226021394010753</v>
      </c>
      <c r="IC33" s="19">
        <v>0.126011194672043</v>
      </c>
      <c r="ID33" s="19">
        <v>1.1362724298297899</v>
      </c>
      <c r="IE33" s="19">
        <v>0.31089739481339701</v>
      </c>
      <c r="IF33" s="19">
        <v>0.27292129071226401</v>
      </c>
      <c r="IG33" s="19">
        <v>0.28933815231924898</v>
      </c>
      <c r="IH33" s="19">
        <v>0.247676936167464</v>
      </c>
      <c r="II33" s="19">
        <v>4.00788859856459E-2</v>
      </c>
      <c r="IJ33" s="19">
        <v>0.34787889591079801</v>
      </c>
      <c r="IK33" s="19">
        <v>0.38445242797607698</v>
      </c>
      <c r="IL33" s="19">
        <v>8.9717240985849003E-2</v>
      </c>
      <c r="IM33" s="19">
        <v>0.905368561759616</v>
      </c>
      <c r="IN33" s="19">
        <v>0.24122464549765299</v>
      </c>
      <c r="IO33" s="19">
        <v>0.22234946182159601</v>
      </c>
      <c r="IP33" s="19">
        <v>0.14427895180188699</v>
      </c>
      <c r="IQ33" s="19">
        <v>0.11707305696650699</v>
      </c>
      <c r="IR33" s="19">
        <v>9.8377191354067001E-2</v>
      </c>
      <c r="IS33" s="19">
        <v>0.36995085275586898</v>
      </c>
      <c r="IT33" s="19">
        <v>35.254125125000002</v>
      </c>
      <c r="IU33" s="19">
        <v>59.295046407407398</v>
      </c>
      <c r="IV33" s="19">
        <v>77</v>
      </c>
      <c r="IW33" s="19">
        <f t="shared" si="57"/>
        <v>17.704953592592602</v>
      </c>
      <c r="IX33" s="19">
        <v>0.22751275512499999</v>
      </c>
      <c r="IY33" s="19">
        <v>0.29527210874999998</v>
      </c>
      <c r="IZ33" s="19">
        <v>0.18892857137499999</v>
      </c>
      <c r="JA33" s="19">
        <v>0.28002551020833299</v>
      </c>
      <c r="JB33" s="19">
        <v>0.74562500004166699</v>
      </c>
      <c r="JC33" s="19">
        <v>0.47942602033333298</v>
      </c>
      <c r="JD33" s="19">
        <v>0.26182823116666698</v>
      </c>
      <c r="JE33" s="19">
        <v>0.65068027208333301</v>
      </c>
      <c r="JF33" s="19">
        <v>0.43934098641666702</v>
      </c>
      <c r="JG33" s="19">
        <v>0.22504251695833299</v>
      </c>
      <c r="JH33" s="19">
        <v>0.31159438779166698</v>
      </c>
      <c r="JI33" s="19">
        <v>0.20929846941666699</v>
      </c>
      <c r="JJ33" s="19">
        <v>0.425752836433333</v>
      </c>
      <c r="JK33" s="19">
        <v>0.44995477688333302</v>
      </c>
      <c r="JL33" s="19">
        <v>0.25315571592916702</v>
      </c>
      <c r="JM33" s="19">
        <v>0.26057650658749998</v>
      </c>
      <c r="JN33" s="19">
        <v>0.35222815625416698</v>
      </c>
      <c r="JO33" s="19">
        <v>0.42872588819166702</v>
      </c>
      <c r="JP33" s="19">
        <v>0.17040388005833301</v>
      </c>
      <c r="JQ33" s="19">
        <v>0.236127854995833</v>
      </c>
      <c r="JR33" s="19">
        <v>0.19362256962916699</v>
      </c>
      <c r="JS33" s="19">
        <v>0.21528277714999999</v>
      </c>
      <c r="JT33" s="19">
        <v>0.51301236540416695</v>
      </c>
      <c r="JU33" s="19">
        <v>0.59220169451250004</v>
      </c>
      <c r="JV33" s="19">
        <v>0.485717895591667</v>
      </c>
      <c r="JW33" s="19">
        <v>0.52880538374583297</v>
      </c>
      <c r="JX33" s="19">
        <v>0.1116771159375</v>
      </c>
      <c r="JY33" s="19">
        <v>0.194235586525</v>
      </c>
      <c r="JZ33" s="19">
        <v>1.4879110171208301</v>
      </c>
      <c r="KA33" s="19">
        <v>1.6662137914916699</v>
      </c>
      <c r="KB33" s="19">
        <v>0.55146638913333301</v>
      </c>
      <c r="KC33" s="19">
        <v>0.504492968125</v>
      </c>
      <c r="KD33" s="19">
        <v>0.62411011052499998</v>
      </c>
      <c r="KE33" s="19">
        <v>0.59001196276666701</v>
      </c>
      <c r="KF33" s="19">
        <v>0.54313311662083297</v>
      </c>
      <c r="KG33" s="19">
        <v>0.56774333467916704</v>
      </c>
      <c r="KH33" s="19">
        <v>0.45483994979583298</v>
      </c>
      <c r="KI33" s="19">
        <v>0.47744776490416702</v>
      </c>
      <c r="KJ33" s="19">
        <v>-0.29040015891666698</v>
      </c>
      <c r="KK33" s="19">
        <v>-0.37856499975000002</v>
      </c>
      <c r="KL33" s="19">
        <v>0.62411011052499998</v>
      </c>
      <c r="KM33" s="19">
        <v>0.59001196276666701</v>
      </c>
      <c r="KN33" s="19">
        <v>0.22221656477083301</v>
      </c>
      <c r="KO33" s="19">
        <v>0.226517857145833</v>
      </c>
      <c r="KP33" s="19">
        <v>0.18677917525000001</v>
      </c>
      <c r="KQ33" s="19">
        <v>0.231702064145833</v>
      </c>
      <c r="KR33" s="19">
        <v>0.65246071685416696</v>
      </c>
      <c r="KS33" s="19">
        <v>0.4793135965625</v>
      </c>
      <c r="KT33" s="19">
        <v>0.234225187291667</v>
      </c>
      <c r="KU33" s="19">
        <v>0.61301771456249998</v>
      </c>
      <c r="KV33" s="19">
        <v>0.46104910718749997</v>
      </c>
      <c r="KW33" s="19">
        <v>0.207670651520833</v>
      </c>
      <c r="KX33" s="19">
        <v>0.227522154</v>
      </c>
      <c r="KY33" s="19">
        <v>0.18871316058333301</v>
      </c>
      <c r="KZ33" s="19">
        <v>40.03</v>
      </c>
      <c r="LA33" s="19">
        <v>37.789166666666702</v>
      </c>
      <c r="LB33" s="19">
        <v>12.563541666666699</v>
      </c>
      <c r="LC33" s="19">
        <v>36.881875000000001</v>
      </c>
      <c r="LD33" s="19">
        <v>34.422916666666701</v>
      </c>
      <c r="LE33" s="19">
        <v>39.966875000000002</v>
      </c>
      <c r="LF33" s="19">
        <v>40.106875000000002</v>
      </c>
      <c r="LG33" s="19">
        <v>-7.88009490625E-2</v>
      </c>
      <c r="LH33" s="19">
        <v>-0.131932164166667</v>
      </c>
      <c r="LI33" s="19">
        <v>45.2210416666667</v>
      </c>
      <c r="LJ33" s="19">
        <v>1571.84389583333</v>
      </c>
      <c r="LK33" s="19">
        <v>83</v>
      </c>
      <c r="LL33" s="19">
        <f t="shared" si="58"/>
        <v>37.7789583333333</v>
      </c>
      <c r="LM33" s="23">
        <v>-9999</v>
      </c>
      <c r="LN33" s="19">
        <v>0.44657920877083301</v>
      </c>
      <c r="LO33" s="19">
        <v>0.47307715570624997</v>
      </c>
      <c r="LP33" s="19">
        <v>0.32617514776875001</v>
      </c>
      <c r="LQ33" s="19">
        <v>0.34745131691666697</v>
      </c>
      <c r="LR33" s="19">
        <v>0.458514956275</v>
      </c>
      <c r="LS33" s="19">
        <v>0.48186218188333302</v>
      </c>
      <c r="LT33" s="19">
        <v>0.339483585260417</v>
      </c>
      <c r="LU33" s="19">
        <v>0.35784053003124999</v>
      </c>
      <c r="LV33" s="19">
        <v>0.14116626337499999</v>
      </c>
      <c r="LW33" s="19">
        <v>0.15119099156458299</v>
      </c>
      <c r="LX33" s="19">
        <v>0.52894235159375003</v>
      </c>
      <c r="LY33" s="19">
        <v>0.55218860958750005</v>
      </c>
      <c r="LZ33" s="19">
        <v>0.493530428385417</v>
      </c>
      <c r="MA33" s="19">
        <v>0.4891074620875</v>
      </c>
      <c r="MB33" s="19">
        <v>0.107611039264583</v>
      </c>
      <c r="MC33" s="19">
        <v>0.10713424318958301</v>
      </c>
      <c r="MD33" s="19">
        <v>1.6214258911458299</v>
      </c>
      <c r="ME33" s="19">
        <v>1.8241613650833299</v>
      </c>
      <c r="MF33" s="19">
        <v>0.30803000289583299</v>
      </c>
      <c r="MG33" s="19">
        <v>0.31243423052083302</v>
      </c>
      <c r="MH33" s="19">
        <v>0.39329238043958298</v>
      </c>
      <c r="MI33" s="19">
        <v>0.40048122001250003</v>
      </c>
      <c r="MJ33" s="19">
        <v>0.40015757397500001</v>
      </c>
      <c r="MK33" s="19">
        <v>0.40406628596458299</v>
      </c>
      <c r="ML33" s="19">
        <v>0.315822681020833</v>
      </c>
      <c r="MM33" s="19">
        <v>0.316639756122917</v>
      </c>
      <c r="MN33" s="19">
        <v>-0.50632044652083297</v>
      </c>
      <c r="MO33" s="19">
        <v>-0.524735179104167</v>
      </c>
      <c r="MP33" s="19">
        <v>0.39329238043958298</v>
      </c>
      <c r="MQ33" s="19">
        <v>0.40048122001250003</v>
      </c>
      <c r="MR33" s="23">
        <v>-9999</v>
      </c>
      <c r="MS33" s="19">
        <v>0.165297579</v>
      </c>
      <c r="MT33" s="19">
        <v>0.12202534499999999</v>
      </c>
      <c r="MU33" s="19">
        <v>0.130887322</v>
      </c>
      <c r="MV33" s="19">
        <v>0.15639304300000001</v>
      </c>
      <c r="MW33" s="19">
        <v>0.60884935500000004</v>
      </c>
      <c r="MX33" s="19">
        <v>0.37122279200000002</v>
      </c>
      <c r="MY33" s="19">
        <v>0.15563507800000001</v>
      </c>
      <c r="MZ33" s="19">
        <v>0.57279545700000001</v>
      </c>
      <c r="NA33" s="19">
        <v>0.38873482700000001</v>
      </c>
      <c r="NB33" s="19">
        <v>0.153379342</v>
      </c>
      <c r="NC33" s="19">
        <v>0.126395388</v>
      </c>
      <c r="ND33" s="19">
        <v>0.13992555000000001</v>
      </c>
      <c r="NE33" s="19">
        <v>35.24</v>
      </c>
      <c r="NF33" s="19">
        <v>34.851555560000001</v>
      </c>
      <c r="NG33" s="19">
        <v>15.291111109999999</v>
      </c>
      <c r="NH33" s="19">
        <v>31.230444439999999</v>
      </c>
      <c r="NI33" s="19">
        <v>29.85422222</v>
      </c>
      <c r="NJ33" s="19">
        <v>36.288222220000002</v>
      </c>
      <c r="NK33" s="19">
        <v>36.372666670000001</v>
      </c>
      <c r="NL33" s="19">
        <v>-0.12776644200000001</v>
      </c>
      <c r="NM33" s="19">
        <v>-0.14977204299999999</v>
      </c>
      <c r="NN33" s="19">
        <v>49.612888890000001</v>
      </c>
      <c r="NO33" s="19">
        <v>1671.5043780000001</v>
      </c>
      <c r="NP33" s="19">
        <v>99.9</v>
      </c>
      <c r="NQ33" s="19">
        <f t="shared" si="59"/>
        <v>50.287111110000005</v>
      </c>
      <c r="NR33" s="23">
        <v>-9999</v>
      </c>
      <c r="NS33" s="19">
        <v>0.57206453199999996</v>
      </c>
      <c r="NT33" s="19">
        <v>0.58914828399999997</v>
      </c>
      <c r="NU33" s="19">
        <v>0.42790096300000002</v>
      </c>
      <c r="NV33" s="19">
        <v>0.40521156200000003</v>
      </c>
      <c r="NW33" s="19">
        <v>0.63827167399999996</v>
      </c>
      <c r="NX33" s="19">
        <v>0.66364051999999996</v>
      </c>
      <c r="NY33" s="19">
        <v>0.509401192</v>
      </c>
      <c r="NZ33" s="19">
        <v>0.50315531300000005</v>
      </c>
      <c r="OA33" s="19">
        <v>0.19114633</v>
      </c>
      <c r="OB33" s="19">
        <v>0.24178137099999999</v>
      </c>
      <c r="OC33" s="19">
        <v>0.60686946600000002</v>
      </c>
      <c r="OD33" s="19">
        <v>0.644308926</v>
      </c>
      <c r="OE33" s="19">
        <v>0.57701793999999995</v>
      </c>
      <c r="OF33" s="19">
        <v>0.57088580099999997</v>
      </c>
      <c r="OG33" s="19">
        <v>5.3338955E-2</v>
      </c>
      <c r="OH33" s="19">
        <v>8.9325683000000003E-2</v>
      </c>
      <c r="OI33" s="19">
        <v>2.6868849529999999</v>
      </c>
      <c r="OJ33" s="19">
        <v>2.8943760780000001</v>
      </c>
      <c r="OK33" s="19">
        <v>0.29975228500000001</v>
      </c>
      <c r="OL33" s="19">
        <v>0.36489690600000002</v>
      </c>
      <c r="OM33" s="19">
        <v>0.41174579500000003</v>
      </c>
      <c r="ON33" s="19">
        <v>0.48739480800000001</v>
      </c>
      <c r="OO33" s="19">
        <v>0.44053087499999999</v>
      </c>
      <c r="OP33" s="19">
        <v>0.52395075400000002</v>
      </c>
      <c r="OQ33" s="19">
        <v>0.33400529499999998</v>
      </c>
      <c r="OR33" s="19">
        <v>0.41038155300000001</v>
      </c>
      <c r="OS33" s="19">
        <v>-0.67437532600000005</v>
      </c>
      <c r="OT33" s="19">
        <v>-0.66770204099999997</v>
      </c>
      <c r="OU33" s="19">
        <v>0.41174579500000003</v>
      </c>
      <c r="OV33" s="19">
        <v>0.48739480800000001</v>
      </c>
      <c r="OW33" s="19">
        <v>0.1507828283</v>
      </c>
      <c r="OX33" s="19">
        <v>7.8179513199999995E-2</v>
      </c>
      <c r="OY33" s="19">
        <v>0.11557013125</v>
      </c>
      <c r="OZ33" s="19">
        <v>0.120135406175</v>
      </c>
      <c r="PA33" s="19">
        <v>0.65160896127500001</v>
      </c>
      <c r="PB33" s="19">
        <v>0.37936396677500001</v>
      </c>
      <c r="PC33" s="19">
        <v>0.119777054225</v>
      </c>
      <c r="PD33" s="19">
        <v>0.63685029645000002</v>
      </c>
      <c r="PE33" s="19">
        <v>0.40756770835</v>
      </c>
      <c r="PF33" s="19">
        <v>0.1324439919</v>
      </c>
      <c r="PG33" s="19">
        <v>7.6953846049999997E-2</v>
      </c>
      <c r="PH33" s="19">
        <v>0.117146821375</v>
      </c>
      <c r="PI33" s="19">
        <v>34.42</v>
      </c>
      <c r="PJ33" s="19">
        <v>30.934249999999999</v>
      </c>
      <c r="PK33" s="19">
        <v>22.223749999999999</v>
      </c>
      <c r="PL33" s="19">
        <v>27.807500000000001</v>
      </c>
      <c r="PM33" s="19">
        <v>27.315999999999999</v>
      </c>
      <c r="PN33" s="19">
        <v>33.758000000000003</v>
      </c>
      <c r="PO33" s="19">
        <v>34.031500000000001</v>
      </c>
      <c r="PP33" s="19">
        <v>-0.14932155999999999</v>
      </c>
      <c r="PQ33" s="19">
        <v>-0.153274465</v>
      </c>
      <c r="PR33" s="19">
        <v>48.786250000000003</v>
      </c>
      <c r="PS33" s="19">
        <v>49.786749999999998</v>
      </c>
      <c r="PT33" s="19">
        <v>1652.7388000000001</v>
      </c>
      <c r="PU33" s="19">
        <v>1675.4661249999999</v>
      </c>
      <c r="PV33" s="19">
        <v>120.7</v>
      </c>
      <c r="PW33" s="19">
        <f t="shared" si="60"/>
        <v>71.913749999999993</v>
      </c>
      <c r="PX33" s="19">
        <f t="shared" si="61"/>
        <v>70.913250000000005</v>
      </c>
      <c r="PY33" s="19">
        <f t="shared" si="62"/>
        <v>71.413499999999999</v>
      </c>
      <c r="PZ33" s="23">
        <v>-9999</v>
      </c>
      <c r="QA33" s="19">
        <v>0.68308939897749998</v>
      </c>
      <c r="QB33" s="19">
        <v>0.68684439184250001</v>
      </c>
      <c r="QC33" s="19">
        <v>0.54538253479749998</v>
      </c>
      <c r="QD33" s="19">
        <v>0.51735346637750002</v>
      </c>
      <c r="QE33" s="19">
        <v>0.78394016839000003</v>
      </c>
      <c r="QF33" s="19">
        <v>0.78398917503249999</v>
      </c>
      <c r="QG33" s="19">
        <f t="shared" si="63"/>
        <v>0.78396467171125006</v>
      </c>
      <c r="QH33" s="19">
        <v>0.68177603170500001</v>
      </c>
      <c r="QI33" s="19">
        <v>0.65643683413499998</v>
      </c>
      <c r="QJ33" s="19">
        <v>0.21953925866999999</v>
      </c>
      <c r="QK33" s="19">
        <v>0.2632151284225</v>
      </c>
      <c r="QL33" s="19">
        <v>0.68870445400000002</v>
      </c>
      <c r="QM33" s="19">
        <v>0.69662774986499998</v>
      </c>
      <c r="QN33" s="19">
        <v>0.65518799436249997</v>
      </c>
      <c r="QO33" s="19">
        <v>0.62172259482500003</v>
      </c>
      <c r="QP33" s="19">
        <v>1.1177476170000001E-2</v>
      </c>
      <c r="QQ33" s="19">
        <v>1.9513253557499999E-2</v>
      </c>
      <c r="QR33" s="19">
        <v>4.3196880851049997</v>
      </c>
      <c r="QS33" s="19">
        <v>4.4264813851150002</v>
      </c>
      <c r="QT33" s="19">
        <v>0.28010975767000001</v>
      </c>
      <c r="QU33" s="19">
        <v>0.33531821864</v>
      </c>
      <c r="QV33" s="19">
        <v>0.40945530427249999</v>
      </c>
      <c r="QW33" s="19">
        <v>0.47205087814000002</v>
      </c>
      <c r="QX33" s="19">
        <v>0.44323536469250002</v>
      </c>
      <c r="QY33" s="19">
        <v>0.50919401116749996</v>
      </c>
      <c r="QZ33" s="19">
        <v>0.32130848788249999</v>
      </c>
      <c r="RA33" s="19">
        <v>0.382286106455</v>
      </c>
      <c r="RB33" s="19">
        <v>-0.8105700656</v>
      </c>
      <c r="RC33" s="19">
        <v>-0.79211839299999998</v>
      </c>
      <c r="RD33" s="19">
        <v>0.40945530427249999</v>
      </c>
      <c r="RE33" s="19">
        <v>0.47205087814000002</v>
      </c>
      <c r="RF33" s="19">
        <v>0.113553880527778</v>
      </c>
      <c r="RG33" s="19">
        <v>6.3024691388888901E-2</v>
      </c>
      <c r="RH33" s="19">
        <v>8.9092481055555603E-2</v>
      </c>
      <c r="RI33" s="19">
        <v>8.49532397777778E-2</v>
      </c>
      <c r="RJ33" s="19">
        <v>0.62400712825000004</v>
      </c>
      <c r="RK33" s="19">
        <v>0.33742615311111102</v>
      </c>
      <c r="RL33" s="19">
        <v>8.6588800583333306E-2</v>
      </c>
      <c r="RM33" s="19">
        <v>0.57324802938888897</v>
      </c>
      <c r="RN33" s="19">
        <v>0.34298738919444399</v>
      </c>
      <c r="RO33" s="19">
        <v>9.7111678027777801E-2</v>
      </c>
      <c r="RP33" s="19">
        <v>5.56488074722222E-2</v>
      </c>
      <c r="RQ33" s="19">
        <v>8.6236487277777801E-2</v>
      </c>
      <c r="RR33" s="19">
        <v>41.468888888888898</v>
      </c>
      <c r="RS33" s="19">
        <v>37.765833333333298</v>
      </c>
      <c r="RT33" s="19">
        <v>26.371666666666702</v>
      </c>
      <c r="RU33" s="19">
        <v>30.014722222222201</v>
      </c>
      <c r="RV33" s="19">
        <v>29.503333333333298</v>
      </c>
      <c r="RW33" s="19">
        <v>39.18</v>
      </c>
      <c r="RX33" s="19">
        <v>39.2558333333333</v>
      </c>
      <c r="RY33" s="19">
        <v>-0.230609897222222</v>
      </c>
      <c r="RZ33" s="19">
        <v>-0.22304768888888901</v>
      </c>
      <c r="SA33" s="19">
        <v>52.271111111111097</v>
      </c>
      <c r="SB33" s="19">
        <v>54.302500000000002</v>
      </c>
      <c r="SC33" s="19">
        <v>1731.8505</v>
      </c>
      <c r="SD33" s="19">
        <v>1777.9720277777801</v>
      </c>
      <c r="SE33" s="19">
        <v>142</v>
      </c>
      <c r="SF33" s="19">
        <f t="shared" si="64"/>
        <v>89.728888888888903</v>
      </c>
      <c r="SG33" s="19">
        <f t="shared" si="65"/>
        <v>87.697499999999991</v>
      </c>
      <c r="SH33" s="23">
        <v>-9999</v>
      </c>
      <c r="SI33" s="19">
        <v>0.73718742577777796</v>
      </c>
      <c r="SJ33" s="19">
        <v>0.75972505216666697</v>
      </c>
      <c r="SK33" s="19">
        <v>0.59668144755555597</v>
      </c>
      <c r="SL33" s="19">
        <v>0.59702123752777803</v>
      </c>
      <c r="SM33" s="19">
        <v>0.82284722238888897</v>
      </c>
      <c r="SN33" s="19">
        <v>0.81568881041666697</v>
      </c>
      <c r="SO33" s="19">
        <v>0.72071461905555601</v>
      </c>
      <c r="SP33" s="19">
        <v>0.68418262936111096</v>
      </c>
      <c r="SQ33" s="19">
        <v>0.25109057408333302</v>
      </c>
      <c r="SR33" s="19">
        <v>0.29765087950000002</v>
      </c>
      <c r="SS33" s="19">
        <v>0.73817265766666695</v>
      </c>
      <c r="ST33" s="19">
        <v>0.74937205669444495</v>
      </c>
      <c r="SU33" s="19">
        <v>0.70982444333333305</v>
      </c>
      <c r="SV33" s="19">
        <v>0.69106906888888897</v>
      </c>
      <c r="SW33" s="19">
        <v>2.1501344722222198E-3</v>
      </c>
      <c r="SX33" s="19">
        <v>-2.317987375E-2</v>
      </c>
      <c r="SY33" s="19">
        <v>5.6307121686666699</v>
      </c>
      <c r="SZ33" s="19">
        <v>6.3534781881666698</v>
      </c>
      <c r="TA33" s="19">
        <v>0.30514160447222199</v>
      </c>
      <c r="TB33" s="19">
        <v>0.36477848236111099</v>
      </c>
      <c r="TC33" s="19">
        <v>0.444414490722222</v>
      </c>
      <c r="TD33" s="19">
        <v>0.50951573797222205</v>
      </c>
      <c r="TE33" s="19">
        <v>0.47270977391666702</v>
      </c>
      <c r="TF33" s="19">
        <v>0.53009175288888899</v>
      </c>
      <c r="TG33" s="19">
        <v>0.34052943988888901</v>
      </c>
      <c r="TH33" s="19">
        <v>0.39150090036111101</v>
      </c>
      <c r="TI33" s="19">
        <v>-0.83759167844444404</v>
      </c>
      <c r="TJ33" s="19">
        <v>-0.81215813802777803</v>
      </c>
      <c r="TK33" s="19">
        <v>0.444414490722222</v>
      </c>
      <c r="TL33" s="19">
        <v>0.50951573797222205</v>
      </c>
      <c r="TM33" s="19">
        <v>0.112375634525</v>
      </c>
      <c r="TN33" s="19">
        <v>5.0818877574999997E-2</v>
      </c>
      <c r="TO33" s="19">
        <v>9.2566326475000002E-2</v>
      </c>
      <c r="TP33" s="19">
        <v>8.2957286450000001E-2</v>
      </c>
      <c r="TQ33" s="19">
        <v>0.58786522644999994</v>
      </c>
      <c r="TR33" s="19">
        <v>0.29440251574999998</v>
      </c>
      <c r="TS33" s="19">
        <v>8.1507508125000003E-2</v>
      </c>
      <c r="TT33" s="19">
        <v>0.58227652259999996</v>
      </c>
      <c r="TU33" s="19">
        <v>0.32821914229999999</v>
      </c>
      <c r="TV33" s="19">
        <v>8.7540774749999994E-2</v>
      </c>
      <c r="TW33" s="19">
        <v>4.4256825049999997E-2</v>
      </c>
      <c r="TX33" s="19">
        <v>8.0265904525000001E-2</v>
      </c>
      <c r="TY33" s="19">
        <v>39.44</v>
      </c>
      <c r="TZ33" s="19">
        <v>37.322000000000003</v>
      </c>
      <c r="UA33" s="19">
        <v>29.296749999999999</v>
      </c>
      <c r="UB33" s="19">
        <v>28.771999999999998</v>
      </c>
      <c r="UC33" s="19">
        <v>28.49175</v>
      </c>
      <c r="UD33" s="19">
        <v>39.383499999999998</v>
      </c>
      <c r="UE33" s="19">
        <v>39.468499999999999</v>
      </c>
      <c r="UF33" s="19">
        <v>-0.2656675</v>
      </c>
      <c r="UG33" s="19">
        <v>-0.24998074249999999</v>
      </c>
      <c r="UH33" s="24">
        <v>53.90450000000002</v>
      </c>
      <c r="UI33" s="24">
        <v>57.538499999999999</v>
      </c>
      <c r="UJ33" s="24">
        <v>1768.9208999999996</v>
      </c>
      <c r="UK33" s="24">
        <v>1851.4291499999999</v>
      </c>
      <c r="UL33" s="19">
        <v>158</v>
      </c>
      <c r="UM33" s="19">
        <f t="shared" si="66"/>
        <v>104.09549999999999</v>
      </c>
      <c r="UN33" s="19">
        <f t="shared" si="67"/>
        <v>100.4615</v>
      </c>
      <c r="UO33" s="19">
        <f t="shared" si="68"/>
        <v>102.27849999999999</v>
      </c>
      <c r="UP33" s="23">
        <v>-9999</v>
      </c>
      <c r="UQ33" s="19">
        <v>0.75398333888250002</v>
      </c>
      <c r="UR33" s="19">
        <v>0.75114788656749998</v>
      </c>
      <c r="US33" s="19">
        <v>0.60192762059750005</v>
      </c>
      <c r="UT33" s="19">
        <v>0.55877188726250004</v>
      </c>
      <c r="UU33" s="19">
        <v>0.85826016424999996</v>
      </c>
      <c r="UV33" s="19">
        <v>0.83899655933249995</v>
      </c>
      <c r="UW33" s="19">
        <f t="shared" si="69"/>
        <v>0.84862836179125001</v>
      </c>
      <c r="UX33" s="19">
        <v>0.76199556240499999</v>
      </c>
      <c r="UY33" s="19">
        <v>0.70346554362000002</v>
      </c>
      <c r="UZ33" s="19">
        <v>0.278673482385</v>
      </c>
      <c r="VA33" s="19">
        <v>0.33123414864</v>
      </c>
      <c r="VB33" s="19">
        <v>0.75714892323000005</v>
      </c>
      <c r="VC33" s="19">
        <v>0.72555969755500005</v>
      </c>
      <c r="VD33" s="19">
        <v>0.73813020729500001</v>
      </c>
      <c r="VE33" s="19">
        <v>0.6764289952275</v>
      </c>
      <c r="VF33" s="19">
        <v>8.0755199500000003E-3</v>
      </c>
      <c r="VG33" s="19">
        <v>-5.4622112357500002E-2</v>
      </c>
      <c r="VH33" s="19">
        <v>6.1500877947349997</v>
      </c>
      <c r="VI33" s="19">
        <v>6.0905536373625004</v>
      </c>
      <c r="VJ33" s="19">
        <v>0.32468258757250001</v>
      </c>
      <c r="VK33" s="19">
        <v>0.39425474223750001</v>
      </c>
      <c r="VL33" s="19">
        <v>0.47164156731250001</v>
      </c>
      <c r="VM33" s="19">
        <v>0.54265228532999998</v>
      </c>
      <c r="VN33" s="19">
        <v>0.50667268683</v>
      </c>
      <c r="VO33" s="19">
        <v>0.57683897767250003</v>
      </c>
      <c r="VP33" s="19">
        <v>0.36947045710499998</v>
      </c>
      <c r="VQ33" s="19">
        <v>0.43983147674500001</v>
      </c>
      <c r="VR33" s="19">
        <v>-0.86474895092500004</v>
      </c>
      <c r="VS33" s="19">
        <v>-0.82537993705000001</v>
      </c>
      <c r="VT33" s="19">
        <v>0.47164156731250001</v>
      </c>
      <c r="VU33" s="19">
        <v>0.54265228532999998</v>
      </c>
      <c r="VV33" s="19">
        <v>0.86524999999999996</v>
      </c>
      <c r="VW33" s="19">
        <v>0.874</v>
      </c>
      <c r="VX33" s="19">
        <v>1.2597499999999999</v>
      </c>
      <c r="VY33" s="19">
        <v>9.1149999999999995E-2</v>
      </c>
      <c r="VZ33" s="19">
        <f t="shared" si="70"/>
        <v>1.0101126841953194</v>
      </c>
      <c r="WA33" s="19">
        <v>0.13695564560465101</v>
      </c>
      <c r="WB33" s="19">
        <v>6.2688552581395399E-2</v>
      </c>
      <c r="WC33" s="19">
        <v>0.11155649716279099</v>
      </c>
      <c r="WD33" s="19">
        <v>0.10180052504651201</v>
      </c>
      <c r="WE33" s="19">
        <v>0.79964840516279101</v>
      </c>
      <c r="WF33" s="19">
        <v>0.44111608937209301</v>
      </c>
      <c r="WG33" s="19">
        <v>9.3336270255813994E-2</v>
      </c>
      <c r="WH33" s="19">
        <v>0.71047863706976699</v>
      </c>
      <c r="WI33" s="19">
        <v>0.38508651923255799</v>
      </c>
      <c r="WJ33" s="19">
        <v>0.10142535641860501</v>
      </c>
      <c r="WK33" s="19">
        <v>4.8048837209302302E-2</v>
      </c>
      <c r="WL33" s="19">
        <v>9.7674418674418603E-2</v>
      </c>
      <c r="WM33" s="19">
        <v>41.91</v>
      </c>
      <c r="WN33" s="19">
        <v>37.673720930232598</v>
      </c>
      <c r="WO33" s="19">
        <v>22.8779069767442</v>
      </c>
      <c r="WP33" s="19">
        <v>31.476046511627899</v>
      </c>
      <c r="WQ33" s="19">
        <v>30.905348837209299</v>
      </c>
      <c r="WR33" s="19">
        <v>41.926744186046498</v>
      </c>
      <c r="WS33" s="19">
        <v>42.03</v>
      </c>
      <c r="WT33" s="19">
        <v>-0.26334243255813999</v>
      </c>
      <c r="WU33" s="19">
        <v>-0.25454650465116302</v>
      </c>
      <c r="WV33" s="19">
        <v>45.481627906976698</v>
      </c>
      <c r="WW33" s="19">
        <v>49.907674418604699</v>
      </c>
      <c r="WX33" s="19">
        <v>1577.7286976744199</v>
      </c>
      <c r="WY33" s="19">
        <v>1678.21365116279</v>
      </c>
      <c r="WZ33" s="19">
        <v>164.3</v>
      </c>
      <c r="XA33" s="19">
        <f t="shared" si="71"/>
        <v>118.81837209302331</v>
      </c>
      <c r="XB33" s="19">
        <f t="shared" si="72"/>
        <v>114.39232558139531</v>
      </c>
      <c r="XC33" s="23">
        <v>-9999</v>
      </c>
      <c r="XD33" s="19">
        <v>0.76767561563255804</v>
      </c>
      <c r="XE33" s="19">
        <v>0.77378562959999997</v>
      </c>
      <c r="XF33" s="19">
        <v>0.60976202283255798</v>
      </c>
      <c r="XG33" s="19">
        <v>0.62450747047674404</v>
      </c>
      <c r="XH33" s="19">
        <v>0.87306354057906999</v>
      </c>
      <c r="XI33" s="19">
        <v>0.853774233641861</v>
      </c>
      <c r="XJ33" s="19">
        <v>0.77793310160465101</v>
      </c>
      <c r="XK33" s="19">
        <v>0.75019781018139498</v>
      </c>
      <c r="XL33" s="19">
        <v>0.296977580639535</v>
      </c>
      <c r="XM33" s="19">
        <v>0.28860966705814001</v>
      </c>
      <c r="XN33" s="19">
        <v>0.75807180254418605</v>
      </c>
      <c r="XO33" s="19">
        <v>0.753814610637209</v>
      </c>
      <c r="XP33" s="19">
        <v>0.74999473297209296</v>
      </c>
      <c r="XQ33" s="19">
        <v>0.706391449518605</v>
      </c>
      <c r="XR33" s="19">
        <v>-2.2084411190697699E-2</v>
      </c>
      <c r="XS33" s="19">
        <v>-4.5595325965116298E-2</v>
      </c>
      <c r="XT33" s="19">
        <v>6.6205132187372104</v>
      </c>
      <c r="XU33" s="19">
        <v>6.8671099385558101</v>
      </c>
      <c r="XV33" s="19">
        <v>0.34014047246046503</v>
      </c>
      <c r="XW33" s="19">
        <v>0.337798626493023</v>
      </c>
      <c r="XX33" s="19">
        <v>0.49112082335581397</v>
      </c>
      <c r="XY33" s="19">
        <v>0.48515710234883702</v>
      </c>
      <c r="XZ33" s="19">
        <v>0.527098028465116</v>
      </c>
      <c r="YA33" s="19">
        <v>0.51223242680000003</v>
      </c>
      <c r="YB33" s="19">
        <v>0.38681162957907</v>
      </c>
      <c r="YC33" s="19">
        <v>0.37276329066279101</v>
      </c>
      <c r="YD33" s="19">
        <v>-0.87498363604651197</v>
      </c>
      <c r="YE33" s="19">
        <v>-0.85712448860465096</v>
      </c>
      <c r="YF33" s="19">
        <v>0.49112082335581397</v>
      </c>
      <c r="YG33" s="19">
        <v>0.48515710234883702</v>
      </c>
      <c r="YH33" s="19">
        <v>0.134471205897959</v>
      </c>
      <c r="YI33" s="19">
        <v>6.3665706530612196E-2</v>
      </c>
      <c r="YJ33" s="19">
        <v>0.10356274644898</v>
      </c>
      <c r="YK33" s="19">
        <v>0.103446890469388</v>
      </c>
      <c r="YL33" s="19">
        <v>0.78015521702040802</v>
      </c>
      <c r="YM33" s="19">
        <v>0.32714285700000001</v>
      </c>
      <c r="YN33" s="19">
        <v>9.7848706346938694E-2</v>
      </c>
      <c r="YO33" s="19">
        <v>0.71800340461224499</v>
      </c>
      <c r="YP33" s="19">
        <v>0.39796768716326503</v>
      </c>
      <c r="YQ33" s="19">
        <v>0.11032582908163301</v>
      </c>
      <c r="YR33" s="19">
        <v>5.0801603244897998E-2</v>
      </c>
      <c r="YS33" s="19">
        <v>0.105095918367347</v>
      </c>
      <c r="YT33" s="19">
        <v>42.5</v>
      </c>
      <c r="YU33" s="19">
        <v>39.894081632653098</v>
      </c>
      <c r="YV33" s="19">
        <v>17.860408163265301</v>
      </c>
      <c r="YW33" s="19">
        <v>30.113673469387798</v>
      </c>
      <c r="YX33" s="19">
        <v>30.0432653061225</v>
      </c>
      <c r="YY33" s="19">
        <v>41.972653061224499</v>
      </c>
      <c r="YZ33" s="19">
        <v>42.070408163265299</v>
      </c>
      <c r="ZA33" s="19">
        <v>-0.29685014489795902</v>
      </c>
      <c r="ZB33" s="19">
        <v>-0.27401498775510202</v>
      </c>
      <c r="ZC33" s="19">
        <v>46.647346938775499</v>
      </c>
      <c r="ZD33" s="19">
        <v>49.621020408163297</v>
      </c>
      <c r="ZE33" s="19">
        <v>1604.2013673469401</v>
      </c>
      <c r="ZF33" s="19">
        <v>1671.6949795918399</v>
      </c>
      <c r="ZG33" s="19">
        <v>172</v>
      </c>
      <c r="ZH33" s="19">
        <f t="shared" si="73"/>
        <v>125.3526530612245</v>
      </c>
      <c r="ZI33" s="19">
        <f t="shared" si="74"/>
        <v>122.3789795918367</v>
      </c>
      <c r="ZJ33" s="23">
        <v>-9999</v>
      </c>
      <c r="ZK33" s="19">
        <v>0.76010849821224502</v>
      </c>
      <c r="ZL33" s="19">
        <v>0.76546623710204098</v>
      </c>
      <c r="ZM33" s="19">
        <v>0.60521097729183704</v>
      </c>
      <c r="ZN33" s="19">
        <v>0.52019449182448996</v>
      </c>
      <c r="ZO33" s="19">
        <v>0.86769133382244901</v>
      </c>
      <c r="ZP33" s="19">
        <v>0.84837028116938795</v>
      </c>
      <c r="ZQ33" s="19">
        <v>0.773241809042857</v>
      </c>
      <c r="ZR33" s="19">
        <v>0.67445809251632605</v>
      </c>
      <c r="ZS33" s="19">
        <v>0.28692102494081601</v>
      </c>
      <c r="ZT33" s="19">
        <v>0.406440808491837</v>
      </c>
      <c r="ZU33" s="19">
        <v>0.74448640731020399</v>
      </c>
      <c r="ZV33" s="19">
        <v>0.76484919487346903</v>
      </c>
      <c r="ZW33" s="19">
        <v>0.733437217936735</v>
      </c>
      <c r="ZX33" s="19">
        <v>0.70518452691836697</v>
      </c>
      <c r="ZY33" s="19">
        <v>-3.5181056148979602E-2</v>
      </c>
      <c r="ZZ33" s="19">
        <v>1.95878046938777E-4</v>
      </c>
      <c r="AAA33" s="19">
        <v>6.3487473303285702</v>
      </c>
      <c r="AAB33" s="19">
        <v>6.5487917875877599</v>
      </c>
      <c r="AAC33" s="19">
        <v>0.33073725459591802</v>
      </c>
      <c r="AAD33" s="19">
        <v>0.47872019028367402</v>
      </c>
      <c r="AAE33" s="19">
        <v>0.47980895509999999</v>
      </c>
      <c r="AAF33" s="19">
        <v>0.628192197626531</v>
      </c>
      <c r="AAG33" s="19">
        <v>0.516112973655102</v>
      </c>
      <c r="AAH33" s="19">
        <v>0.66509445421428603</v>
      </c>
      <c r="AAI33" s="19">
        <v>0.37744888900816298</v>
      </c>
      <c r="AAJ33" s="19">
        <v>0.53076719433673503</v>
      </c>
      <c r="AAK33" s="19">
        <v>-0.87200596546938702</v>
      </c>
      <c r="AAL33" s="19">
        <v>-0.80538866989795899</v>
      </c>
      <c r="AAM33" s="19">
        <v>0.47980895509999999</v>
      </c>
      <c r="AAN33" s="19">
        <v>0.628192197626531</v>
      </c>
      <c r="AAO33" s="19">
        <v>0.14002192984210499</v>
      </c>
      <c r="AAP33" s="19">
        <v>7.3136294184210499E-2</v>
      </c>
      <c r="AAQ33" s="19">
        <v>0.113477668263158</v>
      </c>
      <c r="AAR33" s="19">
        <v>0.112759488394737</v>
      </c>
      <c r="AAS33" s="19">
        <v>0.78724659757894699</v>
      </c>
      <c r="AAT33" s="19">
        <v>0.44749685215789498</v>
      </c>
      <c r="AAU33" s="19">
        <v>0.105413308078947</v>
      </c>
      <c r="AAV33" s="19">
        <v>0.70929842050000003</v>
      </c>
      <c r="AAW33" s="19">
        <v>0.38992410999999999</v>
      </c>
      <c r="AAX33" s="19">
        <v>0.118831578947368</v>
      </c>
      <c r="AAY33" s="19">
        <v>5.9977850473684202E-2</v>
      </c>
      <c r="AAZ33" s="19">
        <v>0.109153091105263</v>
      </c>
      <c r="ABA33" s="19">
        <v>41.38</v>
      </c>
      <c r="ABB33" s="19">
        <v>35.752368421052601</v>
      </c>
      <c r="ABC33" s="19">
        <v>34.678947368420999</v>
      </c>
      <c r="ABD33" s="19">
        <v>29.942894736842099</v>
      </c>
      <c r="ABE33" s="19">
        <v>30.120263157894701</v>
      </c>
      <c r="ABF33" s="19">
        <v>40.369999999999997</v>
      </c>
      <c r="ABG33" s="19">
        <v>40.549999999999997</v>
      </c>
      <c r="ABH33" s="19">
        <v>-0.26167753684210499</v>
      </c>
      <c r="ABI33" s="19">
        <v>-0.238607210526316</v>
      </c>
      <c r="ABJ33" s="19">
        <v>46.747368421052599</v>
      </c>
      <c r="ABK33" s="19">
        <v>50.671315789473702</v>
      </c>
      <c r="ABL33" s="19">
        <v>1606.4597368421</v>
      </c>
      <c r="ABM33" s="19">
        <v>1695.53965789474</v>
      </c>
      <c r="ABN33" s="19">
        <v>178</v>
      </c>
      <c r="ABO33" s="19">
        <f t="shared" si="75"/>
        <v>131.25263157894739</v>
      </c>
      <c r="ABP33" s="19">
        <f t="shared" si="76"/>
        <v>127.32868421052629</v>
      </c>
      <c r="ABQ33" s="23">
        <v>-9999</v>
      </c>
      <c r="ABR33" s="19">
        <v>0.74120449129736898</v>
      </c>
      <c r="ABS33" s="19">
        <v>0.749358424060527</v>
      </c>
      <c r="ABT33" s="19">
        <v>0.57440893017894701</v>
      </c>
      <c r="ABU33" s="19">
        <v>0.59730618405526303</v>
      </c>
      <c r="ABV33" s="19">
        <v>0.84393850623421096</v>
      </c>
      <c r="ABW33" s="19">
        <v>0.82948610393157896</v>
      </c>
      <c r="ABX33" s="19">
        <v>0.73317877021315803</v>
      </c>
      <c r="ABY33" s="19">
        <v>0.71837815277894801</v>
      </c>
      <c r="ABZ33" s="19">
        <v>0.29057636893684202</v>
      </c>
      <c r="ACA33" s="19">
        <v>0.27525550433684198</v>
      </c>
      <c r="ACB33" s="19">
        <v>0.73286319099473696</v>
      </c>
      <c r="ACC33" s="19">
        <v>0.74751844560526304</v>
      </c>
      <c r="ACD33" s="19">
        <v>0.712632212657895</v>
      </c>
      <c r="ACE33" s="19">
        <v>0.69741755491052604</v>
      </c>
      <c r="ACF33" s="19">
        <v>-1.7373019850000001E-2</v>
      </c>
      <c r="ACG33" s="19">
        <v>-2.8912206289473702E-3</v>
      </c>
      <c r="ACH33" s="19">
        <v>5.7395999786052601</v>
      </c>
      <c r="ACI33" s="19">
        <v>6.0055421694842099</v>
      </c>
      <c r="ACJ33" s="19">
        <v>0.344340194802632</v>
      </c>
      <c r="ACK33" s="19">
        <v>0.33159034866315801</v>
      </c>
      <c r="ACL33" s="19">
        <v>0.49179854298947401</v>
      </c>
      <c r="ACM33" s="19">
        <v>0.474785897671053</v>
      </c>
      <c r="ACN33" s="19">
        <v>0.52870504367105298</v>
      </c>
      <c r="ACO33" s="19">
        <v>0.50243882258421102</v>
      </c>
      <c r="ACP33" s="19">
        <v>0.39196193372631599</v>
      </c>
      <c r="ACQ33" s="19">
        <v>0.366895299623684</v>
      </c>
      <c r="ACR33" s="19">
        <v>-0.84593141584210496</v>
      </c>
      <c r="ACS33" s="19">
        <v>-0.83588271647368395</v>
      </c>
      <c r="ACT33" s="19">
        <v>0.49179854298947401</v>
      </c>
      <c r="ACU33" s="19">
        <v>0.474785897671053</v>
      </c>
      <c r="ACV33" s="17">
        <v>4.68</v>
      </c>
      <c r="ACW33" s="18">
        <v>1.08</v>
      </c>
      <c r="ACX33" s="17">
        <v>79.2</v>
      </c>
      <c r="ACY33" s="17">
        <v>29.3</v>
      </c>
      <c r="ACZ33" s="17">
        <v>5.4</v>
      </c>
      <c r="ADA33" s="17">
        <v>11</v>
      </c>
    </row>
    <row r="34" spans="1:781" x14ac:dyDescent="0.25">
      <c r="A34" s="19">
        <v>33</v>
      </c>
      <c r="B34" s="19">
        <v>9</v>
      </c>
      <c r="C34" s="19" t="s">
        <v>10</v>
      </c>
      <c r="D34" s="19">
        <v>70</v>
      </c>
      <c r="E34" s="19">
        <v>4</v>
      </c>
      <c r="F34" s="19">
        <v>2</v>
      </c>
      <c r="G34" s="19" t="s">
        <v>14</v>
      </c>
      <c r="H34" s="23">
        <v>-9999</v>
      </c>
      <c r="I34" s="23">
        <v>-9999</v>
      </c>
      <c r="J34" s="23">
        <v>-9999</v>
      </c>
      <c r="K34" s="23">
        <v>-9999</v>
      </c>
      <c r="L34" s="19">
        <v>175</v>
      </c>
      <c r="M34" s="19">
        <f t="shared" si="16"/>
        <v>156.24999999999997</v>
      </c>
      <c r="N34" s="19">
        <v>55.84</v>
      </c>
      <c r="O34" s="19">
        <v>24.72</v>
      </c>
      <c r="P34" s="19">
        <v>19.439999999999998</v>
      </c>
      <c r="Q34" s="19">
        <v>55.84</v>
      </c>
      <c r="R34" s="19">
        <v>22.72</v>
      </c>
      <c r="S34" s="19">
        <v>21.439999999999998</v>
      </c>
      <c r="T34" s="19">
        <f t="shared" si="17"/>
        <v>1.1028806584362141</v>
      </c>
      <c r="U34" s="19">
        <v>61.839999999999996</v>
      </c>
      <c r="V34" s="19">
        <v>20.72</v>
      </c>
      <c r="W34" s="19">
        <v>17.439999999999998</v>
      </c>
      <c r="X34" s="19">
        <v>62.56</v>
      </c>
      <c r="Y34" s="19">
        <v>18</v>
      </c>
      <c r="Z34" s="19">
        <v>19.439999999999998</v>
      </c>
      <c r="AA34" s="19" t="s">
        <v>72</v>
      </c>
      <c r="AB34" s="19">
        <v>8.8000000000000007</v>
      </c>
      <c r="AC34" s="19">
        <v>7.2</v>
      </c>
      <c r="AD34" s="19">
        <v>0.85</v>
      </c>
      <c r="AE34" s="19" t="s">
        <v>40</v>
      </c>
      <c r="AF34" s="19">
        <v>2</v>
      </c>
      <c r="AG34" s="19">
        <v>0.8</v>
      </c>
      <c r="AH34" s="19">
        <v>2.9</v>
      </c>
      <c r="AI34" s="19">
        <v>5</v>
      </c>
      <c r="AJ34" s="19">
        <v>380</v>
      </c>
      <c r="AK34" s="19">
        <v>31</v>
      </c>
      <c r="AL34" s="19">
        <v>0.5</v>
      </c>
      <c r="AM34" s="19">
        <v>8.9</v>
      </c>
      <c r="AN34" s="19">
        <v>6.1</v>
      </c>
      <c r="AO34" s="19">
        <v>1.19</v>
      </c>
      <c r="AP34" s="19">
        <v>4796</v>
      </c>
      <c r="AQ34" s="19">
        <v>194</v>
      </c>
      <c r="AR34" s="19">
        <v>385</v>
      </c>
      <c r="AS34" s="19">
        <v>28.2</v>
      </c>
      <c r="AT34" s="19">
        <v>0</v>
      </c>
      <c r="AU34" s="19">
        <v>3</v>
      </c>
      <c r="AV34" s="19">
        <v>85</v>
      </c>
      <c r="AW34" s="19">
        <v>6</v>
      </c>
      <c r="AX34" s="19">
        <v>6</v>
      </c>
      <c r="AY34" s="19">
        <v>56</v>
      </c>
      <c r="AZ34" s="19">
        <v>2.0997900209978999</v>
      </c>
      <c r="BA34" s="19">
        <v>1.199760047990402</v>
      </c>
      <c r="BB34" s="19">
        <v>0.96577683126145319</v>
      </c>
      <c r="BC34" s="19">
        <v>2.0283065882587459</v>
      </c>
      <c r="BD34" s="19">
        <v>7.2949840764331215</v>
      </c>
      <c r="BE34" s="19">
        <v>12.296798643662115</v>
      </c>
      <c r="BF34" s="19">
        <v>16.596848194693795</v>
      </c>
      <c r="BG34" s="17">
        <f t="shared" si="18"/>
        <v>13.198200275953209</v>
      </c>
      <c r="BH34" s="17">
        <f t="shared" si="19"/>
        <v>17.061307600999022</v>
      </c>
      <c r="BI34" s="17">
        <f t="shared" si="20"/>
        <v>25.174533954034004</v>
      </c>
      <c r="BJ34" s="17">
        <f t="shared" si="21"/>
        <v>54.354470259766487</v>
      </c>
      <c r="BK34" s="17">
        <f t="shared" si="22"/>
        <v>103.54166483441495</v>
      </c>
      <c r="BL34" s="19">
        <f t="shared" ref="BL34:BL61" si="108">(BC34*4)</f>
        <v>8.1132263530349835</v>
      </c>
      <c r="BM34" s="19">
        <f t="shared" ref="BM34:BM61" si="109">(BD34*4)</f>
        <v>29.179936305732486</v>
      </c>
      <c r="BN34" s="19">
        <f t="shared" ref="BN34:BN61" si="110">(BE34*4)</f>
        <v>49.187194574648458</v>
      </c>
      <c r="BO34" s="19">
        <f t="shared" si="23"/>
        <v>86.48035723341593</v>
      </c>
      <c r="BP34" s="19">
        <v>1.8798120187981202</v>
      </c>
      <c r="BQ34" s="19">
        <v>1.0297940411917617</v>
      </c>
      <c r="BR34" s="19">
        <v>0.72804714972017237</v>
      </c>
      <c r="BS34" s="19">
        <v>0.29402970198345452</v>
      </c>
      <c r="BT34" s="19">
        <v>4.4785031847133755E-2</v>
      </c>
      <c r="BU34" s="19">
        <v>0.93746883414780102</v>
      </c>
      <c r="BV34" s="19">
        <v>0.4588071015360064</v>
      </c>
      <c r="BW34" s="17">
        <f t="shared" si="24"/>
        <v>11.638424239959527</v>
      </c>
      <c r="BX34" s="17">
        <f t="shared" si="25"/>
        <v>14.550612838840216</v>
      </c>
      <c r="BY34" s="17">
        <f t="shared" si="26"/>
        <v>15.726731646774034</v>
      </c>
      <c r="BZ34" s="17">
        <f t="shared" si="27"/>
        <v>19.655747110753772</v>
      </c>
      <c r="CA34" s="19">
        <f t="shared" si="28"/>
        <v>1.1761188079338181</v>
      </c>
      <c r="CB34" s="19">
        <f t="shared" si="29"/>
        <v>0.17914012738853502</v>
      </c>
      <c r="CC34" s="19">
        <f t="shared" si="30"/>
        <v>3.7498753365912041</v>
      </c>
      <c r="CD34" s="19">
        <f t="shared" ref="CD34:CE34" si="111">SUM(CA34:CC34)</f>
        <v>5.1051342719135571</v>
      </c>
      <c r="CE34" s="19">
        <f t="shared" si="111"/>
        <v>9.0341497358932958</v>
      </c>
      <c r="CF34" s="19">
        <v>1.5484840892007017</v>
      </c>
      <c r="CG34" s="19">
        <v>4.5067601402103148E-2</v>
      </c>
      <c r="CH34" s="19">
        <v>0.56263692491535555</v>
      </c>
      <c r="CI34" s="19">
        <v>1.5559189336504633</v>
      </c>
      <c r="CJ34" s="19">
        <v>2.2084716772311097</v>
      </c>
      <c r="CK34" s="19">
        <v>1.8416298675230831</v>
      </c>
      <c r="CL34" s="19">
        <v>1.8332670906200319</v>
      </c>
      <c r="CM34" s="17">
        <f t="shared" si="32"/>
        <v>6.3742067624112195</v>
      </c>
      <c r="CN34" s="17">
        <f t="shared" si="33"/>
        <v>8.6247544620726408</v>
      </c>
      <c r="CO34" s="17">
        <f t="shared" si="34"/>
        <v>14.848430196674494</v>
      </c>
      <c r="CP34" s="17">
        <f t="shared" si="35"/>
        <v>23.682316905598931</v>
      </c>
      <c r="CQ34" s="17">
        <f t="shared" si="36"/>
        <v>31.048836375691263</v>
      </c>
      <c r="CR34" s="19">
        <f t="shared" si="37"/>
        <v>6.2236757346018532</v>
      </c>
      <c r="CS34" s="19">
        <f t="shared" si="38"/>
        <v>8.8338867089244388</v>
      </c>
      <c r="CT34" s="19">
        <f t="shared" si="39"/>
        <v>7.3665194700923324</v>
      </c>
      <c r="CU34" s="19">
        <f t="shared" si="40"/>
        <v>22.424081913618625</v>
      </c>
      <c r="CV34" s="21">
        <v>15.9</v>
      </c>
      <c r="CW34" s="19">
        <v>10.6</v>
      </c>
      <c r="CX34" s="21">
        <v>10.7</v>
      </c>
      <c r="CY34" s="19">
        <v>26.8</v>
      </c>
      <c r="CZ34" s="22">
        <v>15.15</v>
      </c>
      <c r="DA34" s="19">
        <v>15.4</v>
      </c>
      <c r="DB34" s="18">
        <v>12.2</v>
      </c>
      <c r="DC34" s="18">
        <v>15.95</v>
      </c>
      <c r="DD34" s="18">
        <v>10.1</v>
      </c>
      <c r="DE34" s="19">
        <v>10.350000000000001</v>
      </c>
      <c r="DF34" s="19">
        <v>8.6499999999999986</v>
      </c>
      <c r="DG34" s="18">
        <v>12.3</v>
      </c>
      <c r="DH34" s="19">
        <v>9.6499999999999986</v>
      </c>
      <c r="DI34" s="18">
        <f t="shared" si="3"/>
        <v>11.325000000000001</v>
      </c>
      <c r="DJ34" s="19">
        <v>8.8000000000000007</v>
      </c>
      <c r="DK34" s="19">
        <v>12.25</v>
      </c>
      <c r="DL34" s="19">
        <v>9.25</v>
      </c>
      <c r="DM34" s="19">
        <v>8.0500000000000007</v>
      </c>
      <c r="DN34" s="19">
        <v>8.1</v>
      </c>
      <c r="DO34" s="19">
        <v>9.8000000000000007</v>
      </c>
      <c r="DP34" s="19">
        <v>8.1999999999999993</v>
      </c>
      <c r="DQ34" s="19">
        <v>10.100000000000001</v>
      </c>
      <c r="DR34" s="19">
        <v>8.4499999999999993</v>
      </c>
      <c r="DS34" s="21">
        <v>25</v>
      </c>
      <c r="DT34" s="21">
        <v>29.5</v>
      </c>
      <c r="DU34" s="21">
        <v>27.1</v>
      </c>
      <c r="DV34" s="21">
        <v>29</v>
      </c>
      <c r="DW34" s="21">
        <v>30.9</v>
      </c>
      <c r="DX34" s="21">
        <v>33.6</v>
      </c>
      <c r="DY34" s="21">
        <v>24.9</v>
      </c>
      <c r="DZ34" s="21">
        <v>33.799999999999997</v>
      </c>
      <c r="EA34" s="21">
        <v>32.700000000000003</v>
      </c>
      <c r="EB34" s="17">
        <v>35</v>
      </c>
      <c r="EC34" s="18">
        <v>16</v>
      </c>
      <c r="ED34" s="18">
        <v>21.5</v>
      </c>
      <c r="EE34" s="18">
        <v>36.5</v>
      </c>
      <c r="EF34" s="18">
        <v>54.5</v>
      </c>
      <c r="EG34" s="18">
        <v>54.5</v>
      </c>
      <c r="EH34" s="18">
        <v>90</v>
      </c>
      <c r="EI34" s="18">
        <v>92</v>
      </c>
      <c r="EJ34" s="18">
        <v>104.5</v>
      </c>
      <c r="EK34" s="18">
        <v>105.5</v>
      </c>
      <c r="EL34" s="18">
        <v>106</v>
      </c>
      <c r="EM34" s="19">
        <v>7510.2383053839358</v>
      </c>
      <c r="EN34" s="19">
        <v>14979.753340184994</v>
      </c>
      <c r="EO34" s="19">
        <v>10813.457943925234</v>
      </c>
      <c r="EP34" s="19">
        <v>17348.828491096534</v>
      </c>
      <c r="EQ34" s="19">
        <v>16298.70646766169</v>
      </c>
      <c r="ER34" s="19">
        <v>9502.023121387283</v>
      </c>
      <c r="ES34" s="19">
        <v>6964.3410852713178</v>
      </c>
      <c r="ET34" s="19">
        <v>6275.9348034515815</v>
      </c>
      <c r="EU34" s="19">
        <v>1966.8552148456884</v>
      </c>
      <c r="EV34" s="19">
        <v>8.7327577652079</v>
      </c>
      <c r="EW34" s="19">
        <v>4.0030000000000001</v>
      </c>
      <c r="EX34" s="19">
        <v>3.6318999999999999</v>
      </c>
      <c r="EY34" s="19">
        <v>4.7610999999999999</v>
      </c>
      <c r="EZ34" s="19">
        <v>4.83</v>
      </c>
      <c r="FA34" s="19">
        <v>4.7309999999999999</v>
      </c>
      <c r="FB34" s="19">
        <v>4.0780000000000003</v>
      </c>
      <c r="FC34" s="19">
        <v>3.9011</v>
      </c>
      <c r="FD34" s="19">
        <v>4.1071999999999997</v>
      </c>
      <c r="FE34" s="19">
        <v>3.6480999999999999</v>
      </c>
      <c r="FF34" s="19">
        <v>3.4</v>
      </c>
      <c r="FG34" s="19">
        <v>3.4710000000000001</v>
      </c>
      <c r="FH34" s="21">
        <v>344.3</v>
      </c>
      <c r="FI34" s="21">
        <v>67.5</v>
      </c>
      <c r="FJ34" s="18">
        <f t="shared" si="41"/>
        <v>276.8</v>
      </c>
      <c r="FK34" s="19">
        <v>11</v>
      </c>
      <c r="FL34" s="19">
        <v>424.1</v>
      </c>
      <c r="FM34" s="18">
        <v>31.5</v>
      </c>
      <c r="FN34" s="18">
        <f t="shared" si="42"/>
        <v>392.6</v>
      </c>
      <c r="FO34" s="19">
        <v>131</v>
      </c>
      <c r="FP34" s="19">
        <v>186.2</v>
      </c>
      <c r="FQ34" s="19">
        <v>31.5</v>
      </c>
      <c r="FR34" s="19">
        <f t="shared" si="43"/>
        <v>154.69999999999999</v>
      </c>
      <c r="FS34" s="19">
        <v>341</v>
      </c>
      <c r="FT34" s="19">
        <v>15.6</v>
      </c>
      <c r="FU34" s="19">
        <f t="shared" si="44"/>
        <v>325.39999999999998</v>
      </c>
      <c r="FV34" s="19">
        <v>156.25</v>
      </c>
      <c r="FW34" s="19">
        <v>161.51999999999998</v>
      </c>
      <c r="FX34" s="18">
        <f t="shared" si="45"/>
        <v>1583.5294117647056</v>
      </c>
      <c r="FY34" s="18">
        <f t="shared" si="46"/>
        <v>1413.865546218487</v>
      </c>
      <c r="FZ34" s="23">
        <f t="shared" ref="FZ34:FZ61" si="112">(FJ34*10000/(1000*1*1.02))</f>
        <v>2713.7254901960782</v>
      </c>
      <c r="GA34" s="18">
        <f t="shared" ref="GA34:GA61" si="113">(FN34*10000/(1000*1*1.02))</f>
        <v>3849.0196078431372</v>
      </c>
      <c r="GB34" s="18">
        <f t="shared" ref="GB34:GB61" si="114">(FR34*10000/(1000*1*1.02))</f>
        <v>1516.6666666666667</v>
      </c>
      <c r="GC34" s="18">
        <f t="shared" ref="GC34:GC61" si="115">(FU34*10000/(1000*1*1.02))</f>
        <v>3190.1960784313724</v>
      </c>
      <c r="GD34" s="18">
        <f t="shared" si="47"/>
        <v>11269.607843137255</v>
      </c>
      <c r="GE34" s="18">
        <f t="shared" si="48"/>
        <v>1531.8627450980391</v>
      </c>
      <c r="GF34" s="19">
        <v>2.58</v>
      </c>
      <c r="GG34" s="19">
        <f t="shared" ref="GG34:GG61" si="116">FZ34*(GF34/100)</f>
        <v>70.014117647058825</v>
      </c>
      <c r="GH34" s="19">
        <v>0.69</v>
      </c>
      <c r="GI34" s="19">
        <f t="shared" ref="GI34:GI61" si="117">GA34*(GH34/100)</f>
        <v>26.558235294117647</v>
      </c>
      <c r="GJ34" s="19">
        <v>1.05</v>
      </c>
      <c r="GK34" s="19">
        <f t="shared" ref="GK34:GK61" si="118">GB34*(GJ34/100)</f>
        <v>15.925000000000002</v>
      </c>
      <c r="GL34" s="19">
        <v>3.76</v>
      </c>
      <c r="GM34" s="19">
        <f t="shared" ref="GM34:GM61" si="119">GE34*(GL34/100)</f>
        <v>57.598039215686264</v>
      </c>
      <c r="GN34" s="18">
        <f t="shared" si="49"/>
        <v>170.09539215686274</v>
      </c>
      <c r="GO34" s="18">
        <f t="shared" si="50"/>
        <v>151.87088585434171</v>
      </c>
      <c r="GP34" s="25">
        <v>-9999</v>
      </c>
      <c r="GQ34" s="25">
        <v>-9999</v>
      </c>
      <c r="GR34" s="25">
        <v>-9999</v>
      </c>
      <c r="GS34" s="25">
        <v>-9999</v>
      </c>
      <c r="GT34" s="19">
        <v>19.2</v>
      </c>
      <c r="GU34" s="18">
        <v>4.91</v>
      </c>
      <c r="GV34" s="18">
        <f t="shared" si="51"/>
        <v>4.4000000000000004</v>
      </c>
      <c r="GW34" s="19">
        <f t="shared" si="52"/>
        <v>3298.0179184873359</v>
      </c>
      <c r="GX34" s="19">
        <v>1.74</v>
      </c>
      <c r="GY34" s="19">
        <f t="shared" si="53"/>
        <v>0.39545454545454545</v>
      </c>
      <c r="GZ34" s="19">
        <f t="shared" si="54"/>
        <v>1304.2161768563556</v>
      </c>
      <c r="HA34" s="19">
        <f t="shared" si="55"/>
        <v>1460.7221180791184</v>
      </c>
      <c r="HB34" s="19">
        <v>2.16</v>
      </c>
      <c r="HC34" s="19">
        <f t="shared" ref="HC34:HC61" si="120">HB34/GV34</f>
        <v>0.49090909090909091</v>
      </c>
      <c r="HD34" s="19">
        <f t="shared" ref="HD34:HD61" si="121">GW34*HC34</f>
        <v>1619.0269781665104</v>
      </c>
      <c r="HE34" s="19">
        <f t="shared" si="56"/>
        <v>1813.3102155464919</v>
      </c>
      <c r="HF34" s="23">
        <v>-9999</v>
      </c>
      <c r="HG34" s="19">
        <v>3896</v>
      </c>
      <c r="HH34" s="19">
        <f t="shared" si="101"/>
        <v>1540.6909090909091</v>
      </c>
      <c r="HI34" s="19">
        <v>2.6</v>
      </c>
      <c r="HJ34" s="19">
        <v>4.2300000000000004</v>
      </c>
      <c r="HK34" s="17">
        <f t="shared" ref="HK34:HK61" si="122">HE34*(HJ34/100)</f>
        <v>76.703022117616612</v>
      </c>
      <c r="HL34" s="18">
        <v>16</v>
      </c>
      <c r="HM34" s="18">
        <v>21.5</v>
      </c>
      <c r="HN34" s="19">
        <v>28.716206896551732</v>
      </c>
      <c r="HO34" s="19">
        <v>15.533667711598728</v>
      </c>
      <c r="HP34" s="19">
        <v>0.23850693621782201</v>
      </c>
      <c r="HQ34" s="19">
        <v>0.20324033464864899</v>
      </c>
      <c r="HR34" s="19">
        <v>0.176668900710784</v>
      </c>
      <c r="HS34" s="19">
        <v>0.12799015534653499</v>
      </c>
      <c r="HT34" s="19">
        <v>4.7693511420792097E-2</v>
      </c>
      <c r="HU34" s="19">
        <v>0.29764385873039201</v>
      </c>
      <c r="HV34" s="19">
        <v>0.34150809574257401</v>
      </c>
      <c r="HW34" s="19">
        <v>9.2824517846846796E-2</v>
      </c>
      <c r="HX34" s="19">
        <v>0.62950020944059404</v>
      </c>
      <c r="HY34" s="19">
        <v>0.454504202485294</v>
      </c>
      <c r="HZ34" s="19">
        <v>0.425863518666667</v>
      </c>
      <c r="IA34" s="19">
        <v>0.36598389644144103</v>
      </c>
      <c r="IB34" s="19">
        <v>0.196740164678218</v>
      </c>
      <c r="IC34" s="19">
        <v>0.110008898851485</v>
      </c>
      <c r="ID34" s="19">
        <v>1.2680031675539201</v>
      </c>
      <c r="IE34" s="19">
        <v>0.302971377070755</v>
      </c>
      <c r="IF34" s="19">
        <v>0.26609244237558699</v>
      </c>
      <c r="IG34" s="19">
        <v>0.27703887487441903</v>
      </c>
      <c r="IH34" s="19">
        <v>0.23633534160377401</v>
      </c>
      <c r="II34" s="19">
        <v>3.9641329740566E-2</v>
      </c>
      <c r="IJ34" s="19">
        <v>0.34015025625116302</v>
      </c>
      <c r="IK34" s="19">
        <v>0.37733241929245298</v>
      </c>
      <c r="IL34" s="19">
        <v>8.8393318906103205E-2</v>
      </c>
      <c r="IM34" s="19">
        <v>0.875677303665095</v>
      </c>
      <c r="IN34" s="19">
        <v>0.23544026433023199</v>
      </c>
      <c r="IO34" s="19">
        <v>0.218266533804651</v>
      </c>
      <c r="IP34" s="19">
        <v>0.12898180065727699</v>
      </c>
      <c r="IQ34" s="19">
        <v>0.11510506245283</v>
      </c>
      <c r="IR34" s="19">
        <v>9.7356825070754702E-2</v>
      </c>
      <c r="IS34" s="19">
        <v>0.39778484328837199</v>
      </c>
      <c r="IT34" s="19">
        <v>38.329258810185202</v>
      </c>
      <c r="IU34" s="19">
        <v>60.725094300926003</v>
      </c>
      <c r="IV34" s="19">
        <v>77</v>
      </c>
      <c r="IW34" s="19">
        <f t="shared" si="57"/>
        <v>16.274905699073997</v>
      </c>
      <c r="IX34" s="19">
        <v>0.22396501464285701</v>
      </c>
      <c r="IY34" s="19">
        <v>0.32049562692857098</v>
      </c>
      <c r="IZ34" s="19">
        <v>0.19144679303571399</v>
      </c>
      <c r="JA34" s="19">
        <v>0.29036443142857099</v>
      </c>
      <c r="JB34" s="19">
        <v>0.66094752185714301</v>
      </c>
      <c r="JC34" s="19">
        <v>0.44922011657142902</v>
      </c>
      <c r="JD34" s="19">
        <v>0.2398797375</v>
      </c>
      <c r="JE34" s="19">
        <v>0.65639941689285697</v>
      </c>
      <c r="JF34" s="19">
        <v>0.42548469382142901</v>
      </c>
      <c r="JG34" s="19">
        <v>0.20890306114285701</v>
      </c>
      <c r="JH34" s="19">
        <v>0.28013119539285702</v>
      </c>
      <c r="JI34" s="19">
        <v>0.19992711367857099</v>
      </c>
      <c r="JJ34" s="19">
        <v>0.46430160131785703</v>
      </c>
      <c r="JK34" s="19">
        <v>0.38725979292857099</v>
      </c>
      <c r="JL34" s="19">
        <v>0.278878036446429</v>
      </c>
      <c r="JM34" s="19">
        <v>0.213382566817857</v>
      </c>
      <c r="JN34" s="19">
        <v>0.401695052117857</v>
      </c>
      <c r="JO34" s="19">
        <v>0.34469295121071403</v>
      </c>
      <c r="JP34" s="19">
        <v>0.206421099767857</v>
      </c>
      <c r="JQ34" s="19">
        <v>0.165995988360714</v>
      </c>
      <c r="JR34" s="19">
        <v>0.213228079521429</v>
      </c>
      <c r="JS34" s="19">
        <v>0.18986913396785701</v>
      </c>
      <c r="JT34" s="19">
        <v>0.532697399146429</v>
      </c>
      <c r="JU34" s="19">
        <v>0.54851637388214303</v>
      </c>
      <c r="JV34" s="19">
        <v>0.51667494931428604</v>
      </c>
      <c r="JW34" s="19">
        <v>0.49157685361428599</v>
      </c>
      <c r="JX34" s="19">
        <v>9.0826820207142903E-2</v>
      </c>
      <c r="JY34" s="19">
        <v>0.205306568771429</v>
      </c>
      <c r="JZ34" s="19">
        <v>1.74131133398214</v>
      </c>
      <c r="KA34" s="19">
        <v>1.27938041075714</v>
      </c>
      <c r="KB34" s="19">
        <v>0.53310130853214299</v>
      </c>
      <c r="KC34" s="19">
        <v>0.551030607575</v>
      </c>
      <c r="KD34" s="19">
        <v>0.61490396421071403</v>
      </c>
      <c r="KE34" s="19">
        <v>0.619882235414286</v>
      </c>
      <c r="KF34" s="19">
        <v>0.5542852211</v>
      </c>
      <c r="KG34" s="19">
        <v>0.5667728689</v>
      </c>
      <c r="KH34" s="19">
        <v>0.45952966632857101</v>
      </c>
      <c r="KI34" s="19">
        <v>0.48764296553928599</v>
      </c>
      <c r="KJ34" s="19">
        <v>-0.34089447357142899</v>
      </c>
      <c r="KK34" s="19">
        <v>-0.28244371853571398</v>
      </c>
      <c r="KL34" s="19">
        <v>0.61490396421071403</v>
      </c>
      <c r="KM34" s="19">
        <v>0.619882235414286</v>
      </c>
      <c r="KN34" s="19">
        <v>0.21065852002083299</v>
      </c>
      <c r="KO34" s="19">
        <v>0.24312500008333299</v>
      </c>
      <c r="KP34" s="19">
        <v>0.17896774474999999</v>
      </c>
      <c r="KQ34" s="19">
        <v>0.232872739708333</v>
      </c>
      <c r="KR34" s="19">
        <v>0.54801377116666705</v>
      </c>
      <c r="KS34" s="19">
        <v>0.42058114035416699</v>
      </c>
      <c r="KT34" s="19">
        <v>0.226535580541667</v>
      </c>
      <c r="KU34" s="19">
        <v>0.61239396202083296</v>
      </c>
      <c r="KV34" s="19">
        <v>0.45587301591666701</v>
      </c>
      <c r="KW34" s="19">
        <v>0.2012993763125</v>
      </c>
      <c r="KX34" s="19">
        <v>0.22437159168750001</v>
      </c>
      <c r="KY34" s="19">
        <v>0.18574906839583299</v>
      </c>
      <c r="KZ34" s="19">
        <v>40.159999999999997</v>
      </c>
      <c r="LA34" s="19">
        <v>37.4270833333334</v>
      </c>
      <c r="LB34" s="19">
        <v>12.2285416666667</v>
      </c>
      <c r="LC34" s="19">
        <v>37.943125000000002</v>
      </c>
      <c r="LD34" s="19">
        <v>38.211874999999999</v>
      </c>
      <c r="LE34" s="19">
        <v>39.977499999999999</v>
      </c>
      <c r="LF34" s="19">
        <v>40.109583333333298</v>
      </c>
      <c r="LG34" s="19">
        <v>-5.1402673541666603E-2</v>
      </c>
      <c r="LH34" s="19">
        <v>-4.3368139916666701E-2</v>
      </c>
      <c r="LI34" s="19">
        <v>53.820833333333297</v>
      </c>
      <c r="LJ34" s="19">
        <v>1767.0366875</v>
      </c>
      <c r="LK34" s="19">
        <v>83</v>
      </c>
      <c r="LL34" s="19">
        <f t="shared" si="58"/>
        <v>29.179166666666703</v>
      </c>
      <c r="LM34" s="18">
        <v>36.5</v>
      </c>
      <c r="LN34" s="19">
        <v>0.46061015544375</v>
      </c>
      <c r="LO34" s="19">
        <v>0.40134037787499999</v>
      </c>
      <c r="LP34" s="19">
        <v>0.33746414052083301</v>
      </c>
      <c r="LQ34" s="19">
        <v>0.28627677038541699</v>
      </c>
      <c r="LR34" s="19">
        <v>0.464531260670833</v>
      </c>
      <c r="LS34" s="19">
        <v>0.38348756698333297</v>
      </c>
      <c r="LT34" s="19">
        <v>0.34181893162083299</v>
      </c>
      <c r="LU34" s="19">
        <v>0.26656346470416697</v>
      </c>
      <c r="LV34" s="19">
        <v>0.14650124673125001</v>
      </c>
      <c r="LW34" s="19">
        <v>0.13041204286666699</v>
      </c>
      <c r="LX34" s="19">
        <v>0.53418139982500001</v>
      </c>
      <c r="LY34" s="19">
        <v>0.50573456021249996</v>
      </c>
      <c r="LZ34" s="19">
        <v>0.50479608476875004</v>
      </c>
      <c r="MA34" s="19">
        <v>0.44256569222916697</v>
      </c>
      <c r="MB34" s="19">
        <v>9.6865723079166702E-2</v>
      </c>
      <c r="MC34" s="19">
        <v>0.1309482390125</v>
      </c>
      <c r="MD34" s="19">
        <v>1.72971668902917</v>
      </c>
      <c r="ME34" s="19">
        <v>1.3580088714354199</v>
      </c>
      <c r="MF34" s="19">
        <v>0.320887047910417</v>
      </c>
      <c r="MG34" s="19">
        <v>0.3366139668125</v>
      </c>
      <c r="MH34" s="19">
        <v>0.40705401827291698</v>
      </c>
      <c r="MI34" s="19">
        <v>0.40871956380625002</v>
      </c>
      <c r="MJ34" s="19">
        <v>0.405339807766667</v>
      </c>
      <c r="MK34" s="19">
        <v>0.393951207366667</v>
      </c>
      <c r="ML34" s="19">
        <v>0.31856635435416703</v>
      </c>
      <c r="MM34" s="19">
        <v>0.31958445969374999</v>
      </c>
      <c r="MN34" s="19">
        <v>-0.50616946799999996</v>
      </c>
      <c r="MO34" s="19">
        <v>-0.41925064504166698</v>
      </c>
      <c r="MP34" s="19">
        <v>0.40705401827291698</v>
      </c>
      <c r="MQ34" s="19">
        <v>0.40871956380625002</v>
      </c>
      <c r="MR34" s="18">
        <v>54.5</v>
      </c>
      <c r="MS34" s="19">
        <v>0.15723511000000001</v>
      </c>
      <c r="MT34" s="19">
        <v>0.14170930400000001</v>
      </c>
      <c r="MU34" s="19">
        <v>0.12696927299999999</v>
      </c>
      <c r="MV34" s="19">
        <v>0.15854631199999999</v>
      </c>
      <c r="MW34" s="19">
        <v>0.505704759</v>
      </c>
      <c r="MX34" s="19">
        <v>0.31263289599999999</v>
      </c>
      <c r="MY34" s="19">
        <v>0.150690976</v>
      </c>
      <c r="MZ34" s="19">
        <v>0.57468071600000004</v>
      </c>
      <c r="NA34" s="19">
        <v>0.38237856100000001</v>
      </c>
      <c r="NB34" s="19">
        <v>0.15105539600000001</v>
      </c>
      <c r="NC34" s="19">
        <v>0.12189415200000001</v>
      </c>
      <c r="ND34" s="19">
        <v>0.13753373799999999</v>
      </c>
      <c r="NE34" s="19">
        <v>35.4</v>
      </c>
      <c r="NF34" s="19">
        <v>35.340243899999997</v>
      </c>
      <c r="NG34" s="19">
        <v>13.625853660000001</v>
      </c>
      <c r="NH34" s="19">
        <v>30.78487805</v>
      </c>
      <c r="NI34" s="19">
        <v>30.400731709999999</v>
      </c>
      <c r="NJ34" s="19">
        <v>36.681463409999999</v>
      </c>
      <c r="NK34" s="19">
        <v>36.79</v>
      </c>
      <c r="NL34" s="19">
        <v>-0.149141355</v>
      </c>
      <c r="NM34" s="19">
        <v>-0.14687813899999999</v>
      </c>
      <c r="NN34" s="19">
        <v>55.685365849999997</v>
      </c>
      <c r="NO34" s="19">
        <v>1809.351537</v>
      </c>
      <c r="NP34" s="19">
        <v>99.9</v>
      </c>
      <c r="NQ34" s="19">
        <f t="shared" si="59"/>
        <v>44.214634150000009</v>
      </c>
      <c r="NR34" s="18">
        <v>54.5</v>
      </c>
      <c r="NS34" s="19">
        <v>0.58392312899999999</v>
      </c>
      <c r="NT34" s="19">
        <v>0.52095873299999995</v>
      </c>
      <c r="NU34" s="19">
        <v>0.43451941900000002</v>
      </c>
      <c r="NV34" s="19">
        <v>0.32595610699999999</v>
      </c>
      <c r="NW34" s="19">
        <v>0.64956983099999999</v>
      </c>
      <c r="NX34" s="19">
        <v>0.560869328</v>
      </c>
      <c r="NY34" s="19">
        <v>0.51647174699999998</v>
      </c>
      <c r="NZ34" s="19">
        <v>0.37511271000000002</v>
      </c>
      <c r="OA34" s="19">
        <v>0.20059121799999999</v>
      </c>
      <c r="OB34" s="19">
        <v>0.23514349600000001</v>
      </c>
      <c r="OC34" s="19">
        <v>0.61324848700000001</v>
      </c>
      <c r="OD34" s="19">
        <v>0.59708365500000005</v>
      </c>
      <c r="OE34" s="19">
        <v>0.58310172299999996</v>
      </c>
      <c r="OF34" s="19">
        <v>0.52402393800000002</v>
      </c>
      <c r="OG34" s="19">
        <v>4.5477612000000001E-2</v>
      </c>
      <c r="OH34" s="19">
        <v>0.110805256</v>
      </c>
      <c r="OI34" s="19">
        <v>2.8230084519999998</v>
      </c>
      <c r="OJ34" s="19">
        <v>2.195137785</v>
      </c>
      <c r="OK34" s="19">
        <v>0.30885284400000002</v>
      </c>
      <c r="OL34" s="19">
        <v>0.41848438900000001</v>
      </c>
      <c r="OM34" s="19">
        <v>0.42399291500000003</v>
      </c>
      <c r="ON34" s="19">
        <v>0.526537967</v>
      </c>
      <c r="OO34" s="19">
        <v>0.45273278700000003</v>
      </c>
      <c r="OP34" s="19">
        <v>0.55126590799999997</v>
      </c>
      <c r="OQ34" s="19">
        <v>0.34330732600000002</v>
      </c>
      <c r="OR34" s="19">
        <v>0.448835865</v>
      </c>
      <c r="OS34" s="19">
        <v>-0.68071556700000002</v>
      </c>
      <c r="OT34" s="19">
        <v>-0.54410406700000002</v>
      </c>
      <c r="OU34" s="19">
        <v>0.42399291500000003</v>
      </c>
      <c r="OV34" s="19">
        <v>0.526537967</v>
      </c>
      <c r="OW34" s="19">
        <v>0.127380784534884</v>
      </c>
      <c r="OX34" s="19">
        <v>8.9341478325581397E-2</v>
      </c>
      <c r="OY34" s="19">
        <v>9.8141412279069806E-2</v>
      </c>
      <c r="OZ34" s="19">
        <v>0.109950782581395</v>
      </c>
      <c r="PA34" s="19">
        <v>0.47004215406976702</v>
      </c>
      <c r="PB34" s="19">
        <v>0.282484484046512</v>
      </c>
      <c r="PC34" s="19">
        <v>0.117870624953488</v>
      </c>
      <c r="PD34" s="19">
        <v>0.59576018025581401</v>
      </c>
      <c r="PE34" s="19">
        <v>0.37893895341860501</v>
      </c>
      <c r="PF34" s="19">
        <v>0.124158101627907</v>
      </c>
      <c r="PG34" s="19">
        <v>7.9518187279069799E-2</v>
      </c>
      <c r="PH34" s="19">
        <v>0.112076126953488</v>
      </c>
      <c r="PI34" s="19">
        <v>34.461860465116303</v>
      </c>
      <c r="PJ34" s="19">
        <v>30.7804651162791</v>
      </c>
      <c r="PK34" s="19">
        <v>16.042093023255799</v>
      </c>
      <c r="PL34" s="19">
        <v>30.2588372093023</v>
      </c>
      <c r="PM34" s="19">
        <v>29.2902325581395</v>
      </c>
      <c r="PN34" s="19">
        <v>34.111860465116301</v>
      </c>
      <c r="PO34" s="19">
        <v>34.361395348837199</v>
      </c>
      <c r="PP34" s="19">
        <v>-9.6549611302325603E-2</v>
      </c>
      <c r="PQ34" s="19">
        <v>-0.116100481860465</v>
      </c>
      <c r="PR34" s="19">
        <v>58.045348837209303</v>
      </c>
      <c r="PS34" s="19">
        <v>51.668837209302303</v>
      </c>
      <c r="PT34" s="19">
        <v>1862.91741860465</v>
      </c>
      <c r="PU34" s="19">
        <v>1718.1682558139501</v>
      </c>
      <c r="PV34" s="19">
        <v>120.7</v>
      </c>
      <c r="PW34" s="19">
        <f t="shared" si="60"/>
        <v>62.654651162790699</v>
      </c>
      <c r="PX34" s="19">
        <f t="shared" si="61"/>
        <v>69.031162790697692</v>
      </c>
      <c r="PY34" s="19">
        <f t="shared" si="62"/>
        <v>65.842906976744189</v>
      </c>
      <c r="PZ34" s="18">
        <v>54.5</v>
      </c>
      <c r="QA34" s="19">
        <v>0.66942386122790698</v>
      </c>
      <c r="QB34" s="19">
        <v>0.61802142516511605</v>
      </c>
      <c r="QC34" s="19">
        <v>0.52533502691395295</v>
      </c>
      <c r="QD34" s="19">
        <v>0.43698266714418599</v>
      </c>
      <c r="QE34" s="19">
        <v>0.76428350999302297</v>
      </c>
      <c r="QF34" s="19">
        <v>0.677516104988372</v>
      </c>
      <c r="QG34" s="19">
        <f t="shared" si="63"/>
        <v>0.72089980749069749</v>
      </c>
      <c r="QH34" s="19">
        <v>0.65291827073255804</v>
      </c>
      <c r="QI34" s="19">
        <v>0.51622727687441905</v>
      </c>
      <c r="QJ34" s="19">
        <v>0.22239971514185999</v>
      </c>
      <c r="QK34" s="19">
        <v>0.248159659383721</v>
      </c>
      <c r="QL34" s="19">
        <v>0.683069121446512</v>
      </c>
      <c r="QM34" s="19">
        <v>0.65148290445581403</v>
      </c>
      <c r="QN34" s="19">
        <v>0.65483149123023199</v>
      </c>
      <c r="QO34" s="19">
        <v>0.57033855936511602</v>
      </c>
      <c r="QP34" s="19">
        <v>2.5227103527907E-2</v>
      </c>
      <c r="QQ34" s="19">
        <v>5.6906056053488398E-2</v>
      </c>
      <c r="QR34" s="19">
        <v>4.0631205029000004</v>
      </c>
      <c r="QS34" s="19">
        <v>3.27506651446744</v>
      </c>
      <c r="QT34" s="19">
        <v>0.29113594356511602</v>
      </c>
      <c r="QU34" s="19">
        <v>0.36567537859069799</v>
      </c>
      <c r="QV34" s="19">
        <v>0.41987448424186002</v>
      </c>
      <c r="QW34" s="19">
        <v>0.48901412207907002</v>
      </c>
      <c r="QX34" s="19">
        <v>0.45345867618372099</v>
      </c>
      <c r="QY34" s="19">
        <v>0.516660740753488</v>
      </c>
      <c r="QZ34" s="19">
        <v>0.332176042374419</v>
      </c>
      <c r="RA34" s="19">
        <v>0.400219133076744</v>
      </c>
      <c r="RB34" s="19">
        <v>-0.78969983583720904</v>
      </c>
      <c r="RC34" s="19">
        <v>-0.67966815213953502</v>
      </c>
      <c r="RD34" s="19">
        <v>0.41987448424186002</v>
      </c>
      <c r="RE34" s="19">
        <v>0.48901412207907002</v>
      </c>
      <c r="RF34" s="19">
        <v>9.8214327348837199E-2</v>
      </c>
      <c r="RG34" s="19">
        <v>6.8040873860465104E-2</v>
      </c>
      <c r="RH34" s="19">
        <v>7.8570094279069802E-2</v>
      </c>
      <c r="RI34" s="19">
        <v>7.9750198046511706E-2</v>
      </c>
      <c r="RJ34" s="19">
        <v>0.46442713020930199</v>
      </c>
      <c r="RK34" s="19">
        <v>0.26630760448837199</v>
      </c>
      <c r="RL34" s="19">
        <v>8.3827268930232596E-2</v>
      </c>
      <c r="RM34" s="19">
        <v>0.51160982662790699</v>
      </c>
      <c r="RN34" s="19">
        <v>0.30849621913953501</v>
      </c>
      <c r="RO34" s="19">
        <v>9.0296630302325598E-2</v>
      </c>
      <c r="RP34" s="19">
        <v>5.75125977906977E-2</v>
      </c>
      <c r="RQ34" s="19">
        <v>8.1920179116279093E-2</v>
      </c>
      <c r="RR34" s="19">
        <v>41.48</v>
      </c>
      <c r="RS34" s="19">
        <v>36.944651162790699</v>
      </c>
      <c r="RT34" s="19">
        <v>23.614186046511598</v>
      </c>
      <c r="RU34" s="19">
        <v>27.379069767441901</v>
      </c>
      <c r="RV34" s="19">
        <v>26.804651162790702</v>
      </c>
      <c r="RW34" s="19">
        <v>39.470465116279101</v>
      </c>
      <c r="RX34" s="19">
        <v>39.5297674418605</v>
      </c>
      <c r="RY34" s="19">
        <v>-0.30079060000000002</v>
      </c>
      <c r="RZ34" s="19">
        <v>-0.28755358837209299</v>
      </c>
      <c r="SA34" s="19">
        <v>62.059302325581399</v>
      </c>
      <c r="SB34" s="19">
        <v>58.908139534883702</v>
      </c>
      <c r="SC34" s="19">
        <v>1954.039</v>
      </c>
      <c r="SD34" s="19">
        <v>1882.5051395348801</v>
      </c>
      <c r="SE34" s="19">
        <v>142</v>
      </c>
      <c r="SF34" s="19">
        <f t="shared" si="64"/>
        <v>79.940697674418601</v>
      </c>
      <c r="SG34" s="19">
        <f t="shared" si="65"/>
        <v>83.091860465116298</v>
      </c>
      <c r="SH34" s="18">
        <v>90</v>
      </c>
      <c r="SI34" s="19">
        <v>0.71815900281395395</v>
      </c>
      <c r="SJ34" s="19">
        <v>0.70518345806976801</v>
      </c>
      <c r="SK34" s="19">
        <v>0.57261330681395395</v>
      </c>
      <c r="SL34" s="19">
        <v>0.537843330744186</v>
      </c>
      <c r="SM34" s="19">
        <v>0.79751327260465099</v>
      </c>
      <c r="SN34" s="19">
        <v>0.74247184002325595</v>
      </c>
      <c r="SO34" s="19">
        <v>0.68555696039534897</v>
      </c>
      <c r="SP34" s="19">
        <v>0.59135308253488394</v>
      </c>
      <c r="SQ34" s="19">
        <v>0.24740582704651201</v>
      </c>
      <c r="SR34" s="19">
        <v>0.26990819258139498</v>
      </c>
      <c r="SS34" s="19">
        <v>0.72347450909302302</v>
      </c>
      <c r="ST34" s="19">
        <v>0.70863511020930203</v>
      </c>
      <c r="SU34" s="19">
        <v>0.69943098218604705</v>
      </c>
      <c r="SV34" s="19">
        <v>0.64875761176744196</v>
      </c>
      <c r="SW34" s="19">
        <v>1.1521877286046501E-2</v>
      </c>
      <c r="SX34" s="19">
        <v>7.4514291627907001E-3</v>
      </c>
      <c r="SY34" s="19">
        <v>5.1129605246279102</v>
      </c>
      <c r="SZ34" s="19">
        <v>4.8405083796278996</v>
      </c>
      <c r="TA34" s="19">
        <v>0.31019275662790702</v>
      </c>
      <c r="TB34" s="19">
        <v>0.36289985216279103</v>
      </c>
      <c r="TC34" s="19">
        <v>0.44676292918604599</v>
      </c>
      <c r="TD34" s="19">
        <v>0.49648147544186</v>
      </c>
      <c r="TE34" s="19">
        <v>0.47416574193023298</v>
      </c>
      <c r="TF34" s="19">
        <v>0.51144319972093</v>
      </c>
      <c r="TG34" s="19">
        <v>0.34438132244185998</v>
      </c>
      <c r="TH34" s="19">
        <v>0.38194227462790697</v>
      </c>
      <c r="TI34" s="19">
        <v>-0.81323619044186102</v>
      </c>
      <c r="TJ34" s="19">
        <v>-0.74261148511627895</v>
      </c>
      <c r="TK34" s="19">
        <v>0.44676292918604599</v>
      </c>
      <c r="TL34" s="19">
        <v>0.49648147544186</v>
      </c>
      <c r="TM34" s="19">
        <v>7.3870558395833397E-2</v>
      </c>
      <c r="TN34" s="19">
        <v>5.1286139437500003E-2</v>
      </c>
      <c r="TO34" s="19">
        <v>6.5542091854166706E-2</v>
      </c>
      <c r="TP34" s="19">
        <v>7.1007118916666695E-2</v>
      </c>
      <c r="TQ34" s="19">
        <v>0.39040852189583303</v>
      </c>
      <c r="TR34" s="19">
        <v>0.20094776381250001</v>
      </c>
      <c r="TS34" s="19">
        <v>6.9206256958333406E-2</v>
      </c>
      <c r="TT34" s="19">
        <v>0.44274312377083302</v>
      </c>
      <c r="TU34" s="19">
        <v>0.23675470712499999</v>
      </c>
      <c r="TV34" s="19">
        <v>6.2646534125E-2</v>
      </c>
      <c r="TW34" s="19">
        <v>4.4188153000000001E-2</v>
      </c>
      <c r="TX34" s="19">
        <v>6.3591368541666707E-2</v>
      </c>
      <c r="TY34" s="19">
        <v>40.522500000000001</v>
      </c>
      <c r="TZ34" s="19">
        <v>37.244062499999998</v>
      </c>
      <c r="UA34" s="19">
        <v>23.395937499999999</v>
      </c>
      <c r="UB34" s="19">
        <v>33.585000000000001</v>
      </c>
      <c r="UC34" s="19">
        <v>34.262291666666698</v>
      </c>
      <c r="UD34" s="19">
        <v>39.223854166666698</v>
      </c>
      <c r="UE34" s="19">
        <v>39.3173958333333</v>
      </c>
      <c r="UF34" s="19">
        <v>-0.14223526589583299</v>
      </c>
      <c r="UG34" s="19">
        <v>-0.115378880270833</v>
      </c>
      <c r="UH34" s="24">
        <v>71.748125000000002</v>
      </c>
      <c r="UI34" s="24">
        <v>66.910833333333343</v>
      </c>
      <c r="UJ34" s="24">
        <v>2173.9942708333338</v>
      </c>
      <c r="UK34" s="24">
        <v>2064.2112291666667</v>
      </c>
      <c r="UL34" s="19">
        <v>158</v>
      </c>
      <c r="UM34" s="19">
        <f t="shared" si="66"/>
        <v>86.251874999999998</v>
      </c>
      <c r="UN34" s="19">
        <f t="shared" si="67"/>
        <v>91.089166666666657</v>
      </c>
      <c r="UO34" s="19">
        <f t="shared" si="68"/>
        <v>88.670520833333327</v>
      </c>
      <c r="UP34" s="18">
        <v>92</v>
      </c>
      <c r="UQ34" s="19">
        <v>0.728954146320833</v>
      </c>
      <c r="UR34" s="19">
        <v>0.68823413280625001</v>
      </c>
      <c r="US34" s="19">
        <v>0.547105144091667</v>
      </c>
      <c r="UT34" s="19">
        <v>0.47567779447708303</v>
      </c>
      <c r="UU34" s="19">
        <v>0.817913373060416</v>
      </c>
      <c r="UV34" s="19">
        <v>0.7645169530625</v>
      </c>
      <c r="UW34" s="19">
        <f t="shared" si="69"/>
        <v>0.791215163061458</v>
      </c>
      <c r="UX34" s="19">
        <v>0.68482057274791697</v>
      </c>
      <c r="UY34" s="19">
        <v>0.59129294514583297</v>
      </c>
      <c r="UZ34" s="19">
        <v>0.30283000656249998</v>
      </c>
      <c r="VA34" s="19">
        <v>0.316953906591667</v>
      </c>
      <c r="VB34" s="19">
        <v>0.74825817996041699</v>
      </c>
      <c r="VC34" s="19">
        <v>0.708881612052083</v>
      </c>
      <c r="VD34" s="19">
        <v>0.75137719453333296</v>
      </c>
      <c r="VE34" s="19">
        <v>0.67797623273749996</v>
      </c>
      <c r="VF34" s="19">
        <v>4.3169543162499997E-2</v>
      </c>
      <c r="VG34" s="19">
        <v>4.0665481362499999E-2</v>
      </c>
      <c r="VH34" s="19">
        <v>5.4139482655000002</v>
      </c>
      <c r="VI34" s="19">
        <v>4.5096796132562504</v>
      </c>
      <c r="VJ34" s="19">
        <v>0.37032010279791699</v>
      </c>
      <c r="VK34" s="19">
        <v>0.41288344860833298</v>
      </c>
      <c r="VL34" s="19">
        <v>0.51629418680833306</v>
      </c>
      <c r="VM34" s="19">
        <v>0.550389466770833</v>
      </c>
      <c r="VN34" s="19">
        <v>0.55087173856875005</v>
      </c>
      <c r="VO34" s="19">
        <v>0.58446701003750001</v>
      </c>
      <c r="VP34" s="19">
        <v>0.415346526097916</v>
      </c>
      <c r="VQ34" s="19">
        <v>0.45769046880624997</v>
      </c>
      <c r="VR34" s="19">
        <v>-0.812567168583334</v>
      </c>
      <c r="VS34" s="19">
        <v>-0.74231393372916599</v>
      </c>
      <c r="VT34" s="19">
        <v>0.51629418680833306</v>
      </c>
      <c r="VU34" s="19">
        <v>0.550389466770833</v>
      </c>
      <c r="VV34" s="19">
        <v>0.80400000000000005</v>
      </c>
      <c r="VW34" s="19">
        <v>0.76</v>
      </c>
      <c r="VX34" s="19">
        <v>0.84109999999999996</v>
      </c>
      <c r="VY34" s="19">
        <v>9.1225000000000001E-2</v>
      </c>
      <c r="VZ34" s="19">
        <f t="shared" si="70"/>
        <v>0.94527363184079594</v>
      </c>
      <c r="WA34" s="19">
        <v>8.1215433595744693E-2</v>
      </c>
      <c r="WB34" s="19">
        <v>5.53300154893617E-2</v>
      </c>
      <c r="WC34" s="19">
        <v>7.2906639978723403E-2</v>
      </c>
      <c r="WD34" s="19">
        <v>6.8652624021276601E-2</v>
      </c>
      <c r="WE34" s="19">
        <v>0.39536834587233999</v>
      </c>
      <c r="WF34" s="19">
        <v>0.23034029540425499</v>
      </c>
      <c r="WG34" s="19">
        <v>7.2690439361702094E-2</v>
      </c>
      <c r="WH34" s="19">
        <v>0.464747237276596</v>
      </c>
      <c r="WI34" s="19">
        <v>0.24158707155319101</v>
      </c>
      <c r="WJ34" s="19">
        <v>6.4912920382978703E-2</v>
      </c>
      <c r="WK34" s="19">
        <v>4.5295744680851097E-2</v>
      </c>
      <c r="WL34" s="19">
        <v>6.9156229808510605E-2</v>
      </c>
      <c r="WM34" s="19">
        <v>42.01</v>
      </c>
      <c r="WN34" s="19">
        <v>37.922765957446799</v>
      </c>
      <c r="WO34" s="19">
        <v>23.176808510638299</v>
      </c>
      <c r="WP34" s="19">
        <v>35.184893617021302</v>
      </c>
      <c r="WQ34" s="19">
        <v>35.597234042553197</v>
      </c>
      <c r="WR34" s="19">
        <v>41.879574468085202</v>
      </c>
      <c r="WS34" s="19">
        <v>41.996595744680903</v>
      </c>
      <c r="WT34" s="19">
        <v>-0.17128909787234001</v>
      </c>
      <c r="WU34" s="19">
        <v>-0.148962079148936</v>
      </c>
      <c r="WV34" s="19">
        <v>71.251914893616998</v>
      </c>
      <c r="WW34" s="19">
        <v>66.209787234042594</v>
      </c>
      <c r="WX34" s="19">
        <v>2162.7188936170201</v>
      </c>
      <c r="WY34" s="19">
        <v>2048.2794893617001</v>
      </c>
      <c r="WZ34" s="19">
        <v>164.3</v>
      </c>
      <c r="XA34" s="19">
        <f t="shared" si="71"/>
        <v>93.048085106383013</v>
      </c>
      <c r="XB34" s="19">
        <f t="shared" si="72"/>
        <v>98.090212765957418</v>
      </c>
      <c r="XC34" s="18">
        <v>104.5</v>
      </c>
      <c r="XD34" s="19">
        <v>0.72845038546170204</v>
      </c>
      <c r="XE34" s="19">
        <v>0.698820856997872</v>
      </c>
      <c r="XF34" s="19">
        <v>0.53634754637021298</v>
      </c>
      <c r="XG34" s="19">
        <v>0.53643766673404303</v>
      </c>
      <c r="XH34" s="19">
        <v>0.82122538020638303</v>
      </c>
      <c r="XI34" s="19">
        <v>0.74947905619574495</v>
      </c>
      <c r="XJ34" s="19">
        <v>0.68264667875957397</v>
      </c>
      <c r="XK34" s="19">
        <v>0.60744703172766001</v>
      </c>
      <c r="XL34" s="19">
        <v>0.315869709204255</v>
      </c>
      <c r="XM34" s="19">
        <v>0.26115329479999999</v>
      </c>
      <c r="XN34" s="19">
        <v>0.74014178815319198</v>
      </c>
      <c r="XO34" s="19">
        <v>0.68336685606595704</v>
      </c>
      <c r="XP34" s="19">
        <v>0.75431545064893701</v>
      </c>
      <c r="XQ34" s="19">
        <v>0.65356512808510603</v>
      </c>
      <c r="XR34" s="19">
        <v>2.5363708393616999E-2</v>
      </c>
      <c r="XS34" s="19">
        <v>-2.9995370329787201E-2</v>
      </c>
      <c r="XT34" s="19">
        <v>5.4184991773766003</v>
      </c>
      <c r="XU34" s="19">
        <v>4.7909383844638302</v>
      </c>
      <c r="XV34" s="19">
        <v>0.384874570842553</v>
      </c>
      <c r="XW34" s="19">
        <v>0.34697133432765997</v>
      </c>
      <c r="XX34" s="19">
        <v>0.53226449392340403</v>
      </c>
      <c r="XY34" s="19">
        <v>0.47653720181914899</v>
      </c>
      <c r="XZ34" s="19">
        <v>0.56942591354042604</v>
      </c>
      <c r="YA34" s="19">
        <v>0.49526455265744701</v>
      </c>
      <c r="YB34" s="19">
        <v>0.43373233758936203</v>
      </c>
      <c r="YC34" s="19">
        <v>0.37053673392978698</v>
      </c>
      <c r="YD34" s="19">
        <v>-0.81079216978723401</v>
      </c>
      <c r="YE34" s="19">
        <v>-0.75410234978723401</v>
      </c>
      <c r="YF34" s="19">
        <v>0.53226449392340403</v>
      </c>
      <c r="YG34" s="19">
        <v>0.47653720181914899</v>
      </c>
      <c r="YH34" s="19">
        <v>7.4647818512195097E-2</v>
      </c>
      <c r="YI34" s="19">
        <v>5.1573524658536603E-2</v>
      </c>
      <c r="YJ34" s="19">
        <v>5.9181132292682903E-2</v>
      </c>
      <c r="YK34" s="19">
        <v>6.1222873097560998E-2</v>
      </c>
      <c r="YL34" s="19">
        <v>0.39826634597561</v>
      </c>
      <c r="YM34" s="19">
        <v>0.32714285700000001</v>
      </c>
      <c r="YN34" s="19">
        <v>6.9226521999999999E-2</v>
      </c>
      <c r="YO34" s="19">
        <v>0.45294062631707299</v>
      </c>
      <c r="YP34" s="19">
        <v>0.23664126021951201</v>
      </c>
      <c r="YQ34" s="19">
        <v>6.4095292121951197E-2</v>
      </c>
      <c r="YR34" s="19">
        <v>4.5095068219512202E-2</v>
      </c>
      <c r="YS34" s="19">
        <v>6.8358536585365906E-2</v>
      </c>
      <c r="YT34" s="19">
        <v>42.65</v>
      </c>
      <c r="YU34" s="19">
        <v>39.596585365853599</v>
      </c>
      <c r="YV34" s="19">
        <v>12.639756097560999</v>
      </c>
      <c r="YW34" s="19">
        <v>34.217804878048803</v>
      </c>
      <c r="YX34" s="19">
        <v>34.361707317073197</v>
      </c>
      <c r="YY34" s="19">
        <v>41.965609756097599</v>
      </c>
      <c r="YZ34" s="19">
        <v>42.091463414634099</v>
      </c>
      <c r="ZA34" s="19">
        <v>-0.197235404878049</v>
      </c>
      <c r="ZB34" s="19">
        <v>-0.179179514634146</v>
      </c>
      <c r="ZC34" s="19">
        <v>80.484634146341506</v>
      </c>
      <c r="ZD34" s="19">
        <v>74.124878048780502</v>
      </c>
      <c r="ZE34" s="19">
        <v>2372.3608048780502</v>
      </c>
      <c r="ZF34" s="19">
        <v>2227.9439512195099</v>
      </c>
      <c r="ZG34" s="19">
        <v>172</v>
      </c>
      <c r="ZH34" s="19">
        <f t="shared" si="73"/>
        <v>91.515365853658494</v>
      </c>
      <c r="ZI34" s="19">
        <f t="shared" si="74"/>
        <v>97.875121951219498</v>
      </c>
      <c r="ZJ34" s="18">
        <v>105.5</v>
      </c>
      <c r="ZK34" s="19">
        <v>0.73441496850243904</v>
      </c>
      <c r="ZL34" s="19">
        <v>0.73153999690000004</v>
      </c>
      <c r="ZM34" s="19">
        <v>0.54711130511219497</v>
      </c>
      <c r="ZN34" s="19">
        <v>0.684972694307317</v>
      </c>
      <c r="ZO34" s="19">
        <v>0.81846988497561002</v>
      </c>
      <c r="ZP34" s="19">
        <v>0.76888068050000002</v>
      </c>
      <c r="ZQ34" s="19">
        <v>0.67955441198292699</v>
      </c>
      <c r="ZR34" s="19">
        <v>0.727907886619512</v>
      </c>
      <c r="ZS34" s="19">
        <v>0.31345675382682903</v>
      </c>
      <c r="ZT34" s="19">
        <v>9.4960082495121903E-2</v>
      </c>
      <c r="ZU34" s="19">
        <v>0.73737317195121999</v>
      </c>
      <c r="ZV34" s="19">
        <v>0.73906334296097598</v>
      </c>
      <c r="ZW34" s="19">
        <v>0.75170215472195101</v>
      </c>
      <c r="ZX34" s="19">
        <v>0.682138063397561</v>
      </c>
      <c r="ZY34" s="19">
        <v>6.7419375146341399E-3</v>
      </c>
      <c r="ZZ34" s="19">
        <v>1.7182796253658501E-2</v>
      </c>
      <c r="AAA34" s="19">
        <v>5.5580750794829301</v>
      </c>
      <c r="AAB34" s="19">
        <v>5.5396009269219499</v>
      </c>
      <c r="AAC34" s="19">
        <v>0.383019104060976</v>
      </c>
      <c r="AAD34" s="19">
        <v>0.12171287523414601</v>
      </c>
      <c r="AAE34" s="19">
        <v>0.53005564791951199</v>
      </c>
      <c r="AAF34" s="19">
        <v>0.192666581536585</v>
      </c>
      <c r="AAG34" s="19">
        <v>0.56335233071463398</v>
      </c>
      <c r="AAH34" s="19">
        <v>0.197900737626829</v>
      </c>
      <c r="AAI34" s="19">
        <v>0.42673593763658502</v>
      </c>
      <c r="AAJ34" s="19">
        <v>0.12760792643414601</v>
      </c>
      <c r="AAK34" s="19">
        <v>-0.80890634295121899</v>
      </c>
      <c r="AAL34" s="19">
        <v>-0.84235167136585398</v>
      </c>
      <c r="AAM34" s="19">
        <v>0.53005564791951199</v>
      </c>
      <c r="AAN34" s="19">
        <v>0.192666581536585</v>
      </c>
      <c r="AAO34" s="19">
        <v>7.3993418439024405E-2</v>
      </c>
      <c r="AAP34" s="19">
        <v>5.21375034146341E-2</v>
      </c>
      <c r="AAQ34" s="19">
        <v>6.2639685170731693E-2</v>
      </c>
      <c r="AAR34" s="19">
        <v>6.6417257780487807E-2</v>
      </c>
      <c r="AAS34" s="19">
        <v>0.412219379926829</v>
      </c>
      <c r="AAT34" s="19">
        <v>0.235971525292683</v>
      </c>
      <c r="AAU34" s="19">
        <v>6.8112014463414597E-2</v>
      </c>
      <c r="AAV34" s="19">
        <v>0.43423388365853699</v>
      </c>
      <c r="AAW34" s="19">
        <v>0.219876530707317</v>
      </c>
      <c r="AAX34" s="19">
        <v>6.67658536585366E-2</v>
      </c>
      <c r="AAY34" s="19">
        <v>4.6001759634146398E-2</v>
      </c>
      <c r="AAZ34" s="19">
        <v>6.5940766463414596E-2</v>
      </c>
      <c r="ABA34" s="19">
        <v>41.668780487804902</v>
      </c>
      <c r="ABB34" s="19">
        <v>36.678292682926802</v>
      </c>
      <c r="ABC34" s="19">
        <v>31.273414634146398</v>
      </c>
      <c r="ABD34" s="19">
        <v>30.8839024390244</v>
      </c>
      <c r="ABE34" s="19">
        <v>31.153902439024399</v>
      </c>
      <c r="ABF34" s="19">
        <v>41</v>
      </c>
      <c r="ABG34" s="19">
        <v>41.220975609756103</v>
      </c>
      <c r="ABH34" s="19">
        <v>-0.25466801463414601</v>
      </c>
      <c r="ABI34" s="19">
        <v>-0.23081663902439001</v>
      </c>
      <c r="ABJ34" s="19">
        <v>80.551219512195104</v>
      </c>
      <c r="ABK34" s="19">
        <v>75.864634146341402</v>
      </c>
      <c r="ABL34" s="19">
        <v>2373.7628536585398</v>
      </c>
      <c r="ABM34" s="19">
        <v>2267.3689268292701</v>
      </c>
      <c r="ABN34" s="19">
        <v>178</v>
      </c>
      <c r="ABO34" s="19">
        <f t="shared" si="75"/>
        <v>97.448780487804896</v>
      </c>
      <c r="ABP34" s="19">
        <f t="shared" si="76"/>
        <v>102.1353658536586</v>
      </c>
      <c r="ABQ34" s="18">
        <v>106</v>
      </c>
      <c r="ABR34" s="19">
        <v>0.72824999128780499</v>
      </c>
      <c r="ABS34" s="19">
        <v>0.72037709677561002</v>
      </c>
      <c r="ABT34" s="19">
        <v>0.52659978219512205</v>
      </c>
      <c r="ABU34" s="19">
        <v>0.55943308725365903</v>
      </c>
      <c r="ABV34" s="19">
        <v>0.80778992281951201</v>
      </c>
      <c r="ABW34" s="19">
        <v>0.77376736335609797</v>
      </c>
      <c r="ABX34" s="19">
        <v>0.65308986632439003</v>
      </c>
      <c r="ABY34" s="19">
        <v>0.63705997960000005</v>
      </c>
      <c r="ABZ34" s="19">
        <v>0.32752248031707298</v>
      </c>
      <c r="ACA34" s="19">
        <v>0.26998552893414601</v>
      </c>
      <c r="ACB34" s="19">
        <v>0.73579485572195102</v>
      </c>
      <c r="ACC34" s="19">
        <v>0.73461516506829305</v>
      </c>
      <c r="ACD34" s="19">
        <v>0.73287512931219501</v>
      </c>
      <c r="ACE34" s="19">
        <v>0.69386008402682897</v>
      </c>
      <c r="ACF34" s="19">
        <v>1.6448468726829299E-2</v>
      </c>
      <c r="ACG34" s="19">
        <v>2.9545330285365799E-2</v>
      </c>
      <c r="ACH34" s="19">
        <v>5.39335891593415</v>
      </c>
      <c r="ACI34" s="19">
        <v>5.2262319671000004</v>
      </c>
      <c r="ACJ34" s="19">
        <v>0.40560209725609803</v>
      </c>
      <c r="ACK34" s="19">
        <v>0.34779720910731698</v>
      </c>
      <c r="ACL34" s="19">
        <v>0.55187803775609801</v>
      </c>
      <c r="ACM34" s="19">
        <v>0.48352026381219498</v>
      </c>
      <c r="ACN34" s="19">
        <v>0.58506089488048796</v>
      </c>
      <c r="ACO34" s="19">
        <v>0.50356162860243903</v>
      </c>
      <c r="ACP34" s="19">
        <v>0.44958694074878103</v>
      </c>
      <c r="ACQ34" s="19">
        <v>0.37329741859756099</v>
      </c>
      <c r="ACR34" s="19">
        <v>-0.78971271319512204</v>
      </c>
      <c r="ACS34" s="19">
        <v>-0.77797272895122005</v>
      </c>
      <c r="ACT34" s="19">
        <v>0.55187803775609801</v>
      </c>
      <c r="ACU34" s="19">
        <v>0.48352026381219498</v>
      </c>
      <c r="ACV34" s="17">
        <v>5.34</v>
      </c>
      <c r="ACW34" s="18">
        <v>0.99</v>
      </c>
      <c r="ACX34" s="17">
        <v>79</v>
      </c>
      <c r="ACY34" s="17">
        <v>27</v>
      </c>
      <c r="ACZ34" s="17">
        <v>5.2</v>
      </c>
      <c r="ADA34" s="17">
        <v>12</v>
      </c>
    </row>
    <row r="35" spans="1:781" x14ac:dyDescent="0.25">
      <c r="A35" s="19">
        <v>34</v>
      </c>
      <c r="B35" s="19">
        <v>9</v>
      </c>
      <c r="C35" s="19" t="s">
        <v>10</v>
      </c>
      <c r="D35" s="19">
        <v>70</v>
      </c>
      <c r="E35" s="19">
        <v>4</v>
      </c>
      <c r="F35" s="19">
        <v>2</v>
      </c>
      <c r="G35" s="23">
        <v>-9999</v>
      </c>
      <c r="H35" s="23">
        <v>-9999</v>
      </c>
      <c r="I35" s="23">
        <v>-9999</v>
      </c>
      <c r="J35" s="23">
        <v>-9999</v>
      </c>
      <c r="K35" s="23">
        <v>-9999</v>
      </c>
      <c r="L35" s="19">
        <v>175</v>
      </c>
      <c r="M35" s="19">
        <f t="shared" si="16"/>
        <v>156.24999999999997</v>
      </c>
      <c r="N35" s="19">
        <v>56.56</v>
      </c>
      <c r="O35" s="19">
        <v>22.72</v>
      </c>
      <c r="P35" s="19">
        <v>20.720000000000006</v>
      </c>
      <c r="Q35" s="19">
        <v>58.56</v>
      </c>
      <c r="R35" s="19">
        <v>18.72</v>
      </c>
      <c r="S35" s="19">
        <v>22.720000000000006</v>
      </c>
      <c r="T35" s="19">
        <f t="shared" si="17"/>
        <v>1.0965250965250966</v>
      </c>
      <c r="U35" s="19">
        <v>70.56</v>
      </c>
      <c r="V35" s="19">
        <v>16.72</v>
      </c>
      <c r="W35" s="19">
        <v>12.720000000000004</v>
      </c>
      <c r="X35" s="19">
        <v>70.56</v>
      </c>
      <c r="Y35" s="19">
        <v>14.719999999999999</v>
      </c>
      <c r="Z35" s="19">
        <v>14.720000000000006</v>
      </c>
      <c r="AA35" s="19" t="s">
        <v>73</v>
      </c>
      <c r="AB35" s="19">
        <v>8.6999999999999993</v>
      </c>
      <c r="AC35" s="19">
        <v>7.2</v>
      </c>
      <c r="AD35" s="19">
        <v>0.7</v>
      </c>
      <c r="AE35" s="19" t="s">
        <v>40</v>
      </c>
      <c r="AF35" s="19">
        <v>2</v>
      </c>
      <c r="AG35" s="19">
        <v>1</v>
      </c>
      <c r="AH35" s="19">
        <v>2.6</v>
      </c>
      <c r="AI35" s="19">
        <v>5</v>
      </c>
      <c r="AJ35" s="19">
        <v>414</v>
      </c>
      <c r="AK35" s="19">
        <v>25</v>
      </c>
      <c r="AL35" s="19">
        <v>0.79</v>
      </c>
      <c r="AM35" s="19">
        <v>9.1</v>
      </c>
      <c r="AN35" s="19">
        <v>5.9</v>
      </c>
      <c r="AO35" s="19">
        <v>1.2</v>
      </c>
      <c r="AP35" s="19">
        <v>5104</v>
      </c>
      <c r="AQ35" s="19">
        <v>183</v>
      </c>
      <c r="AR35" s="19">
        <v>317</v>
      </c>
      <c r="AS35" s="19">
        <v>29.5</v>
      </c>
      <c r="AT35" s="19">
        <v>0</v>
      </c>
      <c r="AU35" s="19">
        <v>4</v>
      </c>
      <c r="AV35" s="19">
        <v>86</v>
      </c>
      <c r="AW35" s="19">
        <v>5</v>
      </c>
      <c r="AX35" s="19">
        <v>5</v>
      </c>
      <c r="AY35" s="19">
        <v>83</v>
      </c>
      <c r="AZ35" s="19">
        <v>1.7836679786757013</v>
      </c>
      <c r="BA35" s="19">
        <v>0.49406128356123363</v>
      </c>
      <c r="BB35" s="19">
        <v>0.30565716290023548</v>
      </c>
      <c r="BC35" s="19">
        <v>0.3243189302464824</v>
      </c>
      <c r="BD35" s="19">
        <v>1.0219341974077767</v>
      </c>
      <c r="BE35" s="19">
        <v>6.7385444743935317</v>
      </c>
      <c r="BF35" s="19">
        <v>18.67900925694271</v>
      </c>
      <c r="BG35" s="17">
        <f t="shared" si="18"/>
        <v>9.1109170489477389</v>
      </c>
      <c r="BH35" s="17">
        <f t="shared" si="19"/>
        <v>10.333545700548681</v>
      </c>
      <c r="BI35" s="17">
        <f t="shared" si="20"/>
        <v>11.630821421534611</v>
      </c>
      <c r="BJ35" s="17">
        <f t="shared" si="21"/>
        <v>15.718558211165718</v>
      </c>
      <c r="BK35" s="17">
        <f t="shared" si="22"/>
        <v>42.672736108739841</v>
      </c>
      <c r="BL35" s="19">
        <f t="shared" si="108"/>
        <v>1.2972757209859296</v>
      </c>
      <c r="BM35" s="19">
        <f t="shared" si="109"/>
        <v>4.0877367896311068</v>
      </c>
      <c r="BN35" s="19">
        <f t="shared" si="110"/>
        <v>26.954177897574127</v>
      </c>
      <c r="BO35" s="19">
        <f t="shared" si="23"/>
        <v>32.339190408191165</v>
      </c>
      <c r="BP35" s="19">
        <v>1.1210203776593095</v>
      </c>
      <c r="BQ35" s="19">
        <v>0.71863459427088527</v>
      </c>
      <c r="BR35" s="19">
        <v>9.0193916921380957E-2</v>
      </c>
      <c r="BS35" s="19">
        <v>0.15966470412134517</v>
      </c>
      <c r="BT35" s="19">
        <v>0.12462612163509473</v>
      </c>
      <c r="BU35" s="19">
        <v>0.31945692323050817</v>
      </c>
      <c r="BV35" s="19">
        <v>0.34025519139354521</v>
      </c>
      <c r="BW35" s="17">
        <f t="shared" si="24"/>
        <v>7.3586198877207796</v>
      </c>
      <c r="BX35" s="17">
        <f t="shared" si="25"/>
        <v>7.7193955554063036</v>
      </c>
      <c r="BY35" s="17">
        <f t="shared" si="26"/>
        <v>8.3580543718916847</v>
      </c>
      <c r="BZ35" s="17">
        <f t="shared" si="27"/>
        <v>10.134386551354096</v>
      </c>
      <c r="CA35" s="19">
        <f t="shared" si="28"/>
        <v>0.6386588164853807</v>
      </c>
      <c r="CB35" s="19">
        <f t="shared" si="29"/>
        <v>0.49850448654037893</v>
      </c>
      <c r="CC35" s="19">
        <f t="shared" si="30"/>
        <v>1.2778276929220327</v>
      </c>
      <c r="CD35" s="19">
        <f t="shared" ref="CD35:CE35" si="123">SUM(CA35:CC35)</f>
        <v>2.4149909959477922</v>
      </c>
      <c r="CE35" s="19">
        <f t="shared" si="123"/>
        <v>4.1913231754102043</v>
      </c>
      <c r="CF35" s="19">
        <v>1.5823100728761108</v>
      </c>
      <c r="CG35" s="19">
        <v>-7.9665405297749459E-2</v>
      </c>
      <c r="CH35" s="19">
        <v>-0.1302539952908171</v>
      </c>
      <c r="CI35" s="19">
        <v>0.10538994278831679</v>
      </c>
      <c r="CJ35" s="19">
        <v>0</v>
      </c>
      <c r="CK35" s="19">
        <v>3.5071184086512228</v>
      </c>
      <c r="CL35" s="19">
        <v>1.8602085840352989</v>
      </c>
      <c r="CM35" s="17">
        <f t="shared" si="32"/>
        <v>6.0105786703134454</v>
      </c>
      <c r="CN35" s="17">
        <f t="shared" si="33"/>
        <v>5.4895626891501772</v>
      </c>
      <c r="CO35" s="17">
        <f t="shared" si="34"/>
        <v>5.911122460303444</v>
      </c>
      <c r="CP35" s="17">
        <f t="shared" si="35"/>
        <v>5.911122460303444</v>
      </c>
      <c r="CQ35" s="17">
        <f t="shared" si="36"/>
        <v>19.939596094908335</v>
      </c>
      <c r="CR35" s="19">
        <f t="shared" si="37"/>
        <v>0.42155977115326715</v>
      </c>
      <c r="CS35" s="19">
        <f t="shared" si="38"/>
        <v>0</v>
      </c>
      <c r="CT35" s="19">
        <f t="shared" si="39"/>
        <v>14.028473634604891</v>
      </c>
      <c r="CU35" s="19">
        <f t="shared" si="40"/>
        <v>14.450033405758159</v>
      </c>
      <c r="CV35" s="25">
        <v>-9999</v>
      </c>
      <c r="CW35" s="23">
        <v>-9999</v>
      </c>
      <c r="CX35" s="25">
        <v>-9999</v>
      </c>
      <c r="CY35" s="23">
        <v>-9999</v>
      </c>
      <c r="CZ35" s="25">
        <v>-9999</v>
      </c>
      <c r="DA35" s="23">
        <v>-9999</v>
      </c>
      <c r="DB35" s="23">
        <v>-9999</v>
      </c>
      <c r="DC35" s="23">
        <v>-9999</v>
      </c>
      <c r="DD35" s="23">
        <v>-9999</v>
      </c>
      <c r="DE35" s="23">
        <v>-9999</v>
      </c>
      <c r="DF35" s="23">
        <v>-9999</v>
      </c>
      <c r="DG35" s="23">
        <v>-9999</v>
      </c>
      <c r="DH35" s="23">
        <v>-9999</v>
      </c>
      <c r="DI35" s="23">
        <v>-9999</v>
      </c>
      <c r="DJ35" s="23">
        <v>-9999</v>
      </c>
      <c r="DK35" s="23">
        <v>-9999</v>
      </c>
      <c r="DL35" s="23">
        <v>-9999</v>
      </c>
      <c r="DM35" s="23">
        <v>-9999</v>
      </c>
      <c r="DN35" s="23">
        <v>-9999</v>
      </c>
      <c r="DO35" s="23">
        <v>-9999</v>
      </c>
      <c r="DP35" s="23">
        <v>-9999</v>
      </c>
      <c r="DQ35" s="23">
        <v>-9999</v>
      </c>
      <c r="DR35" s="23">
        <v>-9999</v>
      </c>
      <c r="DS35" s="25">
        <v>-9999</v>
      </c>
      <c r="DT35" s="25">
        <v>-9999</v>
      </c>
      <c r="DU35" s="25">
        <v>-9999</v>
      </c>
      <c r="DV35" s="25">
        <v>-9999</v>
      </c>
      <c r="DW35" s="25">
        <v>-9999</v>
      </c>
      <c r="DX35" s="25">
        <v>-9999</v>
      </c>
      <c r="DY35" s="25">
        <v>-9999</v>
      </c>
      <c r="DZ35" s="25">
        <v>-9999</v>
      </c>
      <c r="EA35" s="25">
        <v>-9999</v>
      </c>
      <c r="EB35" s="23">
        <v>-9999</v>
      </c>
      <c r="EC35" s="23">
        <v>-9999</v>
      </c>
      <c r="ED35" s="23">
        <v>-9999</v>
      </c>
      <c r="EE35" s="23">
        <v>-9999</v>
      </c>
      <c r="EF35" s="23">
        <v>-9999</v>
      </c>
      <c r="EG35" s="23">
        <v>-9999</v>
      </c>
      <c r="EH35" s="23">
        <v>-9999</v>
      </c>
      <c r="EI35" s="23">
        <v>-9999</v>
      </c>
      <c r="EJ35" s="23">
        <v>-9999</v>
      </c>
      <c r="EK35" s="23">
        <v>-9999</v>
      </c>
      <c r="EL35" s="23">
        <v>-9999</v>
      </c>
      <c r="EM35" s="23">
        <v>-9999</v>
      </c>
      <c r="EN35" s="23">
        <v>-9999</v>
      </c>
      <c r="EO35" s="23">
        <v>-9999</v>
      </c>
      <c r="EP35" s="23">
        <v>-9999</v>
      </c>
      <c r="EQ35" s="23">
        <v>-9999</v>
      </c>
      <c r="ER35" s="23">
        <v>-9999</v>
      </c>
      <c r="ES35" s="23">
        <v>-9999</v>
      </c>
      <c r="ET35" s="23">
        <v>-9999</v>
      </c>
      <c r="EU35" s="23">
        <v>-9999</v>
      </c>
      <c r="EV35" s="23">
        <v>-9999</v>
      </c>
      <c r="EW35" s="23">
        <v>-9999</v>
      </c>
      <c r="EX35" s="23">
        <v>-9999</v>
      </c>
      <c r="EY35" s="23">
        <v>-9999</v>
      </c>
      <c r="EZ35" s="23">
        <v>-9999</v>
      </c>
      <c r="FA35" s="23">
        <v>-9999</v>
      </c>
      <c r="FB35" s="23">
        <v>-9999</v>
      </c>
      <c r="FC35" s="23">
        <v>-9999</v>
      </c>
      <c r="FD35" s="23">
        <v>-9999</v>
      </c>
      <c r="FE35" s="23">
        <v>-9999</v>
      </c>
      <c r="FF35" s="23">
        <v>-9999</v>
      </c>
      <c r="FG35" s="23">
        <v>-9999</v>
      </c>
      <c r="FH35" s="21">
        <v>278.3</v>
      </c>
      <c r="FI35" s="21">
        <v>67.5</v>
      </c>
      <c r="FJ35" s="18">
        <f t="shared" si="41"/>
        <v>210.8</v>
      </c>
      <c r="FK35" s="19">
        <v>9</v>
      </c>
      <c r="FL35" s="19">
        <v>336.7</v>
      </c>
      <c r="FM35" s="18">
        <v>31.5</v>
      </c>
      <c r="FN35" s="18">
        <f t="shared" si="42"/>
        <v>305.2</v>
      </c>
      <c r="FO35" s="19">
        <v>108</v>
      </c>
      <c r="FP35" s="19">
        <v>164.6</v>
      </c>
      <c r="FQ35" s="19">
        <v>31.5</v>
      </c>
      <c r="FR35" s="19">
        <f t="shared" si="43"/>
        <v>133.1</v>
      </c>
      <c r="FS35" s="19">
        <v>230.4</v>
      </c>
      <c r="FT35" s="19">
        <v>15.6</v>
      </c>
      <c r="FU35" s="19">
        <f t="shared" si="44"/>
        <v>214.8</v>
      </c>
      <c r="FV35" s="19">
        <v>106.75</v>
      </c>
      <c r="FW35" s="19">
        <v>103.82000000000001</v>
      </c>
      <c r="FX35" s="18">
        <f t="shared" si="45"/>
        <v>1017.8431372549021</v>
      </c>
      <c r="FY35" s="18">
        <f t="shared" si="46"/>
        <v>908.78851540616256</v>
      </c>
      <c r="FZ35" s="23">
        <f t="shared" si="112"/>
        <v>2066.6666666666665</v>
      </c>
      <c r="GA35" s="18">
        <f t="shared" si="113"/>
        <v>2992.1568627450979</v>
      </c>
      <c r="GB35" s="18">
        <f t="shared" si="114"/>
        <v>1304.9019607843138</v>
      </c>
      <c r="GC35" s="18">
        <f t="shared" si="115"/>
        <v>2105.8823529411766</v>
      </c>
      <c r="GD35" s="18">
        <f t="shared" si="47"/>
        <v>8469.6078431372553</v>
      </c>
      <c r="GE35" s="18">
        <f t="shared" si="48"/>
        <v>1046.5686274509803</v>
      </c>
      <c r="GF35" s="19">
        <v>2.59</v>
      </c>
      <c r="GG35" s="19">
        <f t="shared" si="116"/>
        <v>53.526666666666664</v>
      </c>
      <c r="GH35" s="19">
        <v>0.65</v>
      </c>
      <c r="GI35" s="19">
        <f t="shared" si="117"/>
        <v>19.449019607843137</v>
      </c>
      <c r="GJ35" s="19">
        <v>1.05</v>
      </c>
      <c r="GK35" s="19">
        <f t="shared" si="118"/>
        <v>13.701470588235296</v>
      </c>
      <c r="GL35" s="19">
        <v>3.33</v>
      </c>
      <c r="GM35" s="19">
        <f t="shared" si="119"/>
        <v>34.850735294117648</v>
      </c>
      <c r="GN35" s="18">
        <f t="shared" si="49"/>
        <v>121.52789215686275</v>
      </c>
      <c r="GO35" s="18">
        <f t="shared" si="50"/>
        <v>108.50704656862744</v>
      </c>
      <c r="GP35" s="25">
        <v>-9999</v>
      </c>
      <c r="GQ35" s="25">
        <v>-9999</v>
      </c>
      <c r="GR35" s="25">
        <v>-9999</v>
      </c>
      <c r="GS35" s="25">
        <v>-9999</v>
      </c>
      <c r="GT35" s="19">
        <v>19.2</v>
      </c>
      <c r="GU35" s="18">
        <v>4.51</v>
      </c>
      <c r="GV35" s="18">
        <f t="shared" si="51"/>
        <v>4</v>
      </c>
      <c r="GW35" s="19">
        <f t="shared" si="52"/>
        <v>2998.1981077157598</v>
      </c>
      <c r="GX35" s="19">
        <v>1.56</v>
      </c>
      <c r="GY35" s="19">
        <f t="shared" si="53"/>
        <v>0.39</v>
      </c>
      <c r="GZ35" s="19">
        <f t="shared" si="54"/>
        <v>1169.2972620091464</v>
      </c>
      <c r="HA35" s="19">
        <f t="shared" si="55"/>
        <v>1309.6129334502441</v>
      </c>
      <c r="HB35" s="19">
        <v>2</v>
      </c>
      <c r="HC35" s="19">
        <f t="shared" si="120"/>
        <v>0.5</v>
      </c>
      <c r="HD35" s="19">
        <f t="shared" si="121"/>
        <v>1499.0990538578799</v>
      </c>
      <c r="HE35" s="19">
        <f t="shared" si="56"/>
        <v>1678.9909403208255</v>
      </c>
      <c r="HF35" s="23">
        <v>-9999</v>
      </c>
      <c r="HG35" s="19">
        <v>3337.5428571428602</v>
      </c>
      <c r="HH35" s="19">
        <f t="shared" si="101"/>
        <v>1301.6417142857156</v>
      </c>
      <c r="HI35" s="19">
        <v>2.9</v>
      </c>
      <c r="HJ35" s="19">
        <v>3.86</v>
      </c>
      <c r="HK35" s="17">
        <f t="shared" si="122"/>
        <v>64.809050296383859</v>
      </c>
      <c r="HL35" s="23">
        <v>-9999</v>
      </c>
      <c r="HM35" s="23">
        <v>-9999</v>
      </c>
      <c r="HN35" s="19">
        <v>29.233166144200649</v>
      </c>
      <c r="HO35" s="19">
        <v>15.004388714733524</v>
      </c>
      <c r="HP35" s="19">
        <v>0.23889299174876799</v>
      </c>
      <c r="HQ35" s="19">
        <v>0.20586791541284399</v>
      </c>
      <c r="HR35" s="19">
        <v>0.18282215530731699</v>
      </c>
      <c r="HS35" s="19">
        <v>0.14157912342857201</v>
      </c>
      <c r="HT35" s="19">
        <v>3.9847931354679803E-2</v>
      </c>
      <c r="HU35" s="19">
        <v>0.29480465175122</v>
      </c>
      <c r="HV35" s="19">
        <v>0.33293185619704402</v>
      </c>
      <c r="HW35" s="19">
        <v>9.2960934036697196E-2</v>
      </c>
      <c r="HX35" s="19">
        <v>0.62943078030541899</v>
      </c>
      <c r="HY35" s="19">
        <v>0.40222771385365902</v>
      </c>
      <c r="HZ35" s="19">
        <v>0.37401324086341498</v>
      </c>
      <c r="IA35" s="19">
        <v>0.29150566693119301</v>
      </c>
      <c r="IB35" s="19">
        <v>0.16923584416748799</v>
      </c>
      <c r="IC35" s="19">
        <v>9.2755862004926096E-2</v>
      </c>
      <c r="ID35" s="19">
        <v>0.93612636717561004</v>
      </c>
      <c r="IE35" s="19">
        <v>0.30512056587906999</v>
      </c>
      <c r="IF35" s="19">
        <v>0.26973661871100901</v>
      </c>
      <c r="IG35" s="19">
        <v>0.28199594796774202</v>
      </c>
      <c r="IH35" s="19">
        <v>0.24294591090697701</v>
      </c>
      <c r="II35" s="19">
        <v>3.7307948144185997E-2</v>
      </c>
      <c r="IJ35" s="19">
        <v>0.34349771957603698</v>
      </c>
      <c r="IK35" s="19">
        <v>0.38111814884186102</v>
      </c>
      <c r="IL35" s="19">
        <v>9.0303337651376103E-2</v>
      </c>
      <c r="IM35" s="19">
        <v>0.88232045335814002</v>
      </c>
      <c r="IN35" s="19">
        <v>0.20042334615207399</v>
      </c>
      <c r="IO35" s="19">
        <v>0.192509783617512</v>
      </c>
      <c r="IP35" s="19">
        <v>0.13380140084403699</v>
      </c>
      <c r="IQ35" s="19">
        <v>0.109041507018605</v>
      </c>
      <c r="IR35" s="19">
        <v>9.19057088697674E-2</v>
      </c>
      <c r="IS35" s="19">
        <v>0.37133162423502297</v>
      </c>
      <c r="IT35" s="19">
        <v>37.781178186363597</v>
      </c>
      <c r="IU35" s="19">
        <v>60.858462395454602</v>
      </c>
      <c r="IV35" s="19">
        <v>77</v>
      </c>
      <c r="IW35" s="19">
        <f t="shared" si="57"/>
        <v>16.141537604545398</v>
      </c>
      <c r="IX35" s="19">
        <v>0.216389324923077</v>
      </c>
      <c r="IY35" s="19">
        <v>0.29448587119230801</v>
      </c>
      <c r="IZ35" s="19">
        <v>0.18238226061538501</v>
      </c>
      <c r="JA35" s="19">
        <v>0.27389717419230802</v>
      </c>
      <c r="JB35" s="19">
        <v>0.70026295130769201</v>
      </c>
      <c r="JC35" s="19">
        <v>0.45457613807692299</v>
      </c>
      <c r="JD35" s="19">
        <v>0.25063579273076902</v>
      </c>
      <c r="JE35" s="19">
        <v>0.65876373619230799</v>
      </c>
      <c r="JF35" s="19">
        <v>0.43273940353846102</v>
      </c>
      <c r="JG35" s="19">
        <v>0.21663657780769199</v>
      </c>
      <c r="JH35" s="19">
        <v>0.29633045526923102</v>
      </c>
      <c r="JI35" s="19">
        <v>0.207507849307692</v>
      </c>
      <c r="JJ35" s="19">
        <v>0.447658394803846</v>
      </c>
      <c r="JK35" s="19">
        <v>0.436575853165385</v>
      </c>
      <c r="JL35" s="19">
        <v>0.26629402606923103</v>
      </c>
      <c r="JM35" s="19">
        <v>0.24740987510000001</v>
      </c>
      <c r="JN35" s="19">
        <v>0.379260013488462</v>
      </c>
      <c r="JO35" s="19">
        <v>0.40696157759615398</v>
      </c>
      <c r="JP35" s="19">
        <v>0.187886808530769</v>
      </c>
      <c r="JQ35" s="19">
        <v>0.21349178944615399</v>
      </c>
      <c r="JR35" s="19">
        <v>0.206510070242308</v>
      </c>
      <c r="JS35" s="19">
        <v>0.21212780828846201</v>
      </c>
      <c r="JT35" s="19">
        <v>0.520115060511539</v>
      </c>
      <c r="JU35" s="19">
        <v>0.58573689222307701</v>
      </c>
      <c r="JV35" s="19">
        <v>0.50417238318076896</v>
      </c>
      <c r="JW35" s="19">
        <v>0.52670666205384598</v>
      </c>
      <c r="JX35" s="19">
        <v>9.3834086665384606E-2</v>
      </c>
      <c r="JY35" s="19">
        <v>0.20061209066153801</v>
      </c>
      <c r="JZ35" s="19">
        <v>1.63796375644615</v>
      </c>
      <c r="KA35" s="19">
        <v>1.5602292958653801</v>
      </c>
      <c r="KB35" s="19">
        <v>0.54948368691153804</v>
      </c>
      <c r="KC35" s="19">
        <v>0.52183409184999996</v>
      </c>
      <c r="KD35" s="19">
        <v>0.62630315250000002</v>
      </c>
      <c r="KE35" s="19">
        <v>0.60381257737307703</v>
      </c>
      <c r="KF35" s="19">
        <v>0.55424764691538497</v>
      </c>
      <c r="KG35" s="19">
        <v>0.57340599158076899</v>
      </c>
      <c r="KH35" s="19">
        <v>0.46230841034230802</v>
      </c>
      <c r="KI35" s="19">
        <v>0.48507536600000001</v>
      </c>
      <c r="KJ35" s="19">
        <v>-0.31412298300000002</v>
      </c>
      <c r="KK35" s="19">
        <v>-0.35008149919230802</v>
      </c>
      <c r="KL35" s="19">
        <v>0.62630315250000002</v>
      </c>
      <c r="KM35" s="19">
        <v>0.60381257737307703</v>
      </c>
      <c r="KN35" s="19">
        <v>0.20272524485714299</v>
      </c>
      <c r="KO35" s="19">
        <v>0.226630223547619</v>
      </c>
      <c r="KP35" s="19">
        <v>0.17113767478571401</v>
      </c>
      <c r="KQ35" s="19">
        <v>0.22182824002380899</v>
      </c>
      <c r="KR35" s="19">
        <v>0.56413438259523796</v>
      </c>
      <c r="KS35" s="19">
        <v>0.42169172930952398</v>
      </c>
      <c r="KT35" s="19">
        <v>0.23030230061904799</v>
      </c>
      <c r="KU35" s="19">
        <v>0.622326775</v>
      </c>
      <c r="KV35" s="19">
        <v>0.45761621316666701</v>
      </c>
      <c r="KW35" s="19">
        <v>0.20398722902381</v>
      </c>
      <c r="KX35" s="19">
        <v>0.23019281338095199</v>
      </c>
      <c r="KY35" s="19">
        <v>0.18972609366666701</v>
      </c>
      <c r="KZ35" s="19">
        <v>40.258809523809497</v>
      </c>
      <c r="LA35" s="19">
        <v>37.158333333333402</v>
      </c>
      <c r="LB35" s="19">
        <v>11.760476190476201</v>
      </c>
      <c r="LC35" s="19">
        <v>42.931904761904804</v>
      </c>
      <c r="LD35" s="19">
        <v>41.325238095238099</v>
      </c>
      <c r="LE35" s="19">
        <v>39.9385714285715</v>
      </c>
      <c r="LF35" s="19">
        <v>40.047142857142802</v>
      </c>
      <c r="LG35" s="19">
        <v>8.2681222595238094E-2</v>
      </c>
      <c r="LH35" s="19">
        <v>3.3319177261904802E-2</v>
      </c>
      <c r="LI35" s="19">
        <v>53.996428571428602</v>
      </c>
      <c r="LJ35" s="19">
        <v>1771.0105000000001</v>
      </c>
      <c r="LK35" s="19">
        <v>83</v>
      </c>
      <c r="LL35" s="19">
        <f t="shared" si="58"/>
        <v>29.003571428571398</v>
      </c>
      <c r="LM35" s="23">
        <v>-9999</v>
      </c>
      <c r="LN35" s="19">
        <v>0.45850401181904699</v>
      </c>
      <c r="LO35" s="19">
        <v>0.43210042681666699</v>
      </c>
      <c r="LP35" s="19">
        <v>0.33017989042857099</v>
      </c>
      <c r="LQ35" s="19">
        <v>0.30925085684285702</v>
      </c>
      <c r="LR35" s="19">
        <v>0.45946237355714298</v>
      </c>
      <c r="LS35" s="19">
        <v>0.42343098162857101</v>
      </c>
      <c r="LT35" s="19">
        <v>0.33109728775238101</v>
      </c>
      <c r="LU35" s="19">
        <v>0.29971013735952401</v>
      </c>
      <c r="LV35" s="19">
        <v>0.15192276828333301</v>
      </c>
      <c r="LW35" s="19">
        <v>0.14252795314285699</v>
      </c>
      <c r="LX35" s="19">
        <v>0.53173449751666702</v>
      </c>
      <c r="LY35" s="19">
        <v>0.53151707013095295</v>
      </c>
      <c r="LZ35" s="19">
        <v>0.505237714026191</v>
      </c>
      <c r="MA35" s="19">
        <v>0.46819212713333302</v>
      </c>
      <c r="MB35" s="19">
        <v>9.5942864840476205E-2</v>
      </c>
      <c r="MC35" s="19">
        <v>0.12900705785238101</v>
      </c>
      <c r="MD35" s="19">
        <v>1.7161768596523801</v>
      </c>
      <c r="ME35" s="19">
        <v>1.54832959888571</v>
      </c>
      <c r="MF35" s="19">
        <v>0.33237172784047597</v>
      </c>
      <c r="MG35" s="19">
        <v>0.32992235479285698</v>
      </c>
      <c r="MH35" s="19">
        <v>0.42001837063095199</v>
      </c>
      <c r="MI35" s="19">
        <v>0.40859024347619</v>
      </c>
      <c r="MJ35" s="19">
        <v>0.41966367850000003</v>
      </c>
      <c r="MK35" s="19">
        <v>0.40285657616190501</v>
      </c>
      <c r="ML35" s="19">
        <v>0.33176800943333301</v>
      </c>
      <c r="MM35" s="19">
        <v>0.32334505205952402</v>
      </c>
      <c r="MN35" s="19">
        <v>-0.49566809116666699</v>
      </c>
      <c r="MO35" s="19">
        <v>-0.45974429902380898</v>
      </c>
      <c r="MP35" s="19">
        <v>0.42001837063095199</v>
      </c>
      <c r="MQ35" s="19">
        <v>0.40859024347619</v>
      </c>
      <c r="MR35" s="23">
        <v>-9999</v>
      </c>
      <c r="MS35" s="19">
        <v>0.15190998999999999</v>
      </c>
      <c r="MT35" s="19">
        <v>0.132559237</v>
      </c>
      <c r="MU35" s="19">
        <v>0.12258738</v>
      </c>
      <c r="MV35" s="19">
        <v>0.15385064300000001</v>
      </c>
      <c r="MW35" s="19">
        <v>0.52737736400000002</v>
      </c>
      <c r="MX35" s="19">
        <v>0.32329956199999998</v>
      </c>
      <c r="MY35" s="19">
        <v>0.152977258</v>
      </c>
      <c r="MZ35" s="19">
        <v>0.578039372</v>
      </c>
      <c r="NA35" s="19">
        <v>0.38574502999999999</v>
      </c>
      <c r="NB35" s="19">
        <v>0.15141897700000001</v>
      </c>
      <c r="NC35" s="19">
        <v>0.12629829000000001</v>
      </c>
      <c r="ND35" s="19">
        <v>0.13863563200000001</v>
      </c>
      <c r="NE35" s="19">
        <v>35.44</v>
      </c>
      <c r="NF35" s="19">
        <v>35.33341463</v>
      </c>
      <c r="NG35" s="19">
        <v>16.32</v>
      </c>
      <c r="NH35" s="19">
        <v>32.184878050000002</v>
      </c>
      <c r="NI35" s="19">
        <v>31.090243900000001</v>
      </c>
      <c r="NJ35" s="19">
        <v>36.662439020000001</v>
      </c>
      <c r="NK35" s="19">
        <v>36.759756099999997</v>
      </c>
      <c r="NL35" s="19">
        <v>-0.11336758600000001</v>
      </c>
      <c r="NM35" s="19">
        <v>-0.13052346500000001</v>
      </c>
      <c r="NN35" s="19">
        <v>54.578292679999997</v>
      </c>
      <c r="NO35" s="19">
        <v>1784.2099760000001</v>
      </c>
      <c r="NP35" s="19">
        <v>99.9</v>
      </c>
      <c r="NQ35" s="19">
        <f t="shared" si="59"/>
        <v>45.321707320000009</v>
      </c>
      <c r="NR35" s="23">
        <v>-9999</v>
      </c>
      <c r="NS35" s="19">
        <v>0.57925550400000003</v>
      </c>
      <c r="NT35" s="19">
        <v>0.54521631800000003</v>
      </c>
      <c r="NU35" s="19">
        <v>0.43097094200000002</v>
      </c>
      <c r="NV35" s="19">
        <v>0.35425167800000001</v>
      </c>
      <c r="NW35" s="19">
        <v>0.63941585700000003</v>
      </c>
      <c r="NX35" s="19">
        <v>0.59540418699999997</v>
      </c>
      <c r="NY35" s="19">
        <v>0.50604236199999997</v>
      </c>
      <c r="NZ35" s="19">
        <v>0.417588603</v>
      </c>
      <c r="OA35" s="19">
        <v>0.198590878</v>
      </c>
      <c r="OB35" s="19">
        <v>0.23752319099999999</v>
      </c>
      <c r="OC35" s="19">
        <v>0.61130305799999995</v>
      </c>
      <c r="OD35" s="19">
        <v>0.62027625200000003</v>
      </c>
      <c r="OE35" s="19">
        <v>0.58306068099999997</v>
      </c>
      <c r="OF35" s="19">
        <v>0.55012219299999998</v>
      </c>
      <c r="OG35" s="19">
        <v>4.9013843000000001E-2</v>
      </c>
      <c r="OH35" s="19">
        <v>0.113201206</v>
      </c>
      <c r="OI35" s="19">
        <v>2.7931811469999999</v>
      </c>
      <c r="OJ35" s="19">
        <v>2.4322387980000002</v>
      </c>
      <c r="OK35" s="19">
        <v>0.31092109600000001</v>
      </c>
      <c r="OL35" s="19">
        <v>0.39675712800000001</v>
      </c>
      <c r="OM35" s="19">
        <v>0.424670467</v>
      </c>
      <c r="ON35" s="19">
        <v>0.51015606099999999</v>
      </c>
      <c r="OO35" s="19">
        <v>0.45121835999999999</v>
      </c>
      <c r="OP35" s="19">
        <v>0.53928294399999999</v>
      </c>
      <c r="OQ35" s="19">
        <v>0.34271347000000002</v>
      </c>
      <c r="OR35" s="19">
        <v>0.43275343700000002</v>
      </c>
      <c r="OS35" s="19">
        <v>-0.67044280099999998</v>
      </c>
      <c r="OT35" s="19">
        <v>-0.58840452899999995</v>
      </c>
      <c r="OU35" s="19">
        <v>0.424670467</v>
      </c>
      <c r="OV35" s="19">
        <v>0.51015606099999999</v>
      </c>
      <c r="OW35" s="19">
        <v>0.12753949756410299</v>
      </c>
      <c r="OX35" s="19">
        <v>9.2765382102564103E-2</v>
      </c>
      <c r="OY35" s="19">
        <v>9.8905534435897405E-2</v>
      </c>
      <c r="OZ35" s="19">
        <v>0.11600442341025601</v>
      </c>
      <c r="PA35" s="19">
        <v>0.48573032535897398</v>
      </c>
      <c r="PB35" s="19">
        <v>0.28728332930769201</v>
      </c>
      <c r="PC35" s="19">
        <v>0.11442885766666699</v>
      </c>
      <c r="PD35" s="19">
        <v>0.57616043376923098</v>
      </c>
      <c r="PE35" s="19">
        <v>0.36888354697435899</v>
      </c>
      <c r="PF35" s="19">
        <v>0.11929604682051299</v>
      </c>
      <c r="PG35" s="19">
        <v>8.3679158512820498E-2</v>
      </c>
      <c r="PH35" s="19">
        <v>0.10940257179487201</v>
      </c>
      <c r="PI35" s="19">
        <v>34.477435897435903</v>
      </c>
      <c r="PJ35" s="19">
        <v>30.791538461538401</v>
      </c>
      <c r="PK35" s="19">
        <v>16.809999999999999</v>
      </c>
      <c r="PL35" s="19">
        <v>29.075641025641001</v>
      </c>
      <c r="PM35" s="19">
        <v>30.093333333333302</v>
      </c>
      <c r="PN35" s="19">
        <v>34.065897435897398</v>
      </c>
      <c r="PO35" s="19">
        <v>34.326153846153801</v>
      </c>
      <c r="PP35" s="19">
        <v>-0.125525456410256</v>
      </c>
      <c r="PQ35" s="19">
        <v>-9.6998121025640996E-2</v>
      </c>
      <c r="PR35" s="19">
        <v>57.901025641025598</v>
      </c>
      <c r="PS35" s="19">
        <v>54.491538461538497</v>
      </c>
      <c r="PT35" s="19">
        <v>1859.65266666667</v>
      </c>
      <c r="PU35" s="19">
        <v>1782.2562307692299</v>
      </c>
      <c r="PV35" s="19">
        <v>120.7</v>
      </c>
      <c r="PW35" s="19">
        <f t="shared" si="60"/>
        <v>62.798974358974405</v>
      </c>
      <c r="PX35" s="19">
        <f t="shared" si="61"/>
        <v>66.208461538461506</v>
      </c>
      <c r="PY35" s="19">
        <f t="shared" si="62"/>
        <v>64.503717948717963</v>
      </c>
      <c r="PZ35" s="23">
        <v>-9999</v>
      </c>
      <c r="QA35" s="19">
        <v>0.66705670821794905</v>
      </c>
      <c r="QB35" s="19">
        <v>0.61205725669487199</v>
      </c>
      <c r="QC35" s="19">
        <v>0.52528424139743601</v>
      </c>
      <c r="QD35" s="19">
        <v>0.42231150924615402</v>
      </c>
      <c r="QE35" s="19">
        <v>0.74468925717179502</v>
      </c>
      <c r="QF35" s="19">
        <v>0.67655288891794896</v>
      </c>
      <c r="QG35" s="19">
        <f t="shared" si="63"/>
        <v>0.71062107304487199</v>
      </c>
      <c r="QH35" s="19">
        <v>0.62877004487435895</v>
      </c>
      <c r="QI35" s="19">
        <v>0.50893496699487195</v>
      </c>
      <c r="QJ35" s="19">
        <v>0.21872179862820501</v>
      </c>
      <c r="QK35" s="19">
        <v>0.25589446183333298</v>
      </c>
      <c r="QL35" s="19">
        <v>0.67944811522564097</v>
      </c>
      <c r="QM35" s="19">
        <v>0.65928098598974305</v>
      </c>
      <c r="QN35" s="19">
        <v>0.65544940019743603</v>
      </c>
      <c r="QO35" s="19">
        <v>0.58140861503076902</v>
      </c>
      <c r="QP35" s="19">
        <v>2.2760132684615401E-2</v>
      </c>
      <c r="QQ35" s="19">
        <v>8.0004334617948702E-2</v>
      </c>
      <c r="QR35" s="19">
        <v>4.03635336075385</v>
      </c>
      <c r="QS35" s="19">
        <v>3.1869286081615402</v>
      </c>
      <c r="QT35" s="19">
        <v>0.293865319976923</v>
      </c>
      <c r="QU35" s="19">
        <v>0.37750105330769201</v>
      </c>
      <c r="QV35" s="19">
        <v>0.42034833087948698</v>
      </c>
      <c r="QW35" s="19">
        <v>0.50163796550512796</v>
      </c>
      <c r="QX35" s="19">
        <v>0.44822187566666699</v>
      </c>
      <c r="QY35" s="19">
        <v>0.53272923395384597</v>
      </c>
      <c r="QZ35" s="19">
        <v>0.32782359537179501</v>
      </c>
      <c r="RA35" s="19">
        <v>0.41664224842051301</v>
      </c>
      <c r="RB35" s="19">
        <v>-0.77143849871794901</v>
      </c>
      <c r="RC35" s="19">
        <v>-0.67324766371794897</v>
      </c>
      <c r="RD35" s="19">
        <v>0.42034833087948698</v>
      </c>
      <c r="RE35" s="19">
        <v>0.50163796550512796</v>
      </c>
      <c r="RF35" s="19">
        <v>9.1732471833333301E-2</v>
      </c>
      <c r="RG35" s="19">
        <v>7.2058682095238094E-2</v>
      </c>
      <c r="RH35" s="19">
        <v>7.4172881928571396E-2</v>
      </c>
      <c r="RI35" s="19">
        <v>7.9530489523809506E-2</v>
      </c>
      <c r="RJ35" s="19">
        <v>0.41741101730952401</v>
      </c>
      <c r="RK35" s="19">
        <v>0.23645194271428599</v>
      </c>
      <c r="RL35" s="19">
        <v>8.3548707785714299E-2</v>
      </c>
      <c r="RM35" s="19">
        <v>0.47001480869047602</v>
      </c>
      <c r="RN35" s="19">
        <v>0.28599425454761901</v>
      </c>
      <c r="RO35" s="19">
        <v>8.3391642357142803E-2</v>
      </c>
      <c r="RP35" s="19">
        <v>6.2001646976190497E-2</v>
      </c>
      <c r="RQ35" s="19">
        <v>7.8057983428571398E-2</v>
      </c>
      <c r="RR35" s="19">
        <v>41.48</v>
      </c>
      <c r="RS35" s="19">
        <v>36.686666666666703</v>
      </c>
      <c r="RT35" s="19">
        <v>20.648571428571401</v>
      </c>
      <c r="RU35" s="19">
        <v>27.4230952380952</v>
      </c>
      <c r="RV35" s="19">
        <v>27.766190476190499</v>
      </c>
      <c r="RW35" s="19">
        <v>39.252380952381003</v>
      </c>
      <c r="RX35" s="19">
        <v>39.321904761904698</v>
      </c>
      <c r="RY35" s="19">
        <v>-0.29436273571428601</v>
      </c>
      <c r="RZ35" s="19">
        <v>-0.262388521428572</v>
      </c>
      <c r="SA35" s="19">
        <v>68.222857142857094</v>
      </c>
      <c r="SB35" s="19">
        <v>63.310476190476201</v>
      </c>
      <c r="SC35" s="19">
        <v>2093.9596904761902</v>
      </c>
      <c r="SD35" s="19">
        <v>1982.4274761904801</v>
      </c>
      <c r="SE35" s="19">
        <v>142</v>
      </c>
      <c r="SF35" s="19">
        <f t="shared" si="64"/>
        <v>73.777142857142906</v>
      </c>
      <c r="SG35" s="19">
        <f t="shared" si="65"/>
        <v>78.689523809523791</v>
      </c>
      <c r="SH35" s="23">
        <v>-9999</v>
      </c>
      <c r="SI35" s="19">
        <v>0.69696920576190502</v>
      </c>
      <c r="SJ35" s="19">
        <v>0.67755138954761895</v>
      </c>
      <c r="SK35" s="19">
        <v>0.54713956457142898</v>
      </c>
      <c r="SL35" s="19">
        <v>0.494568046428571</v>
      </c>
      <c r="SM35" s="19">
        <v>0.76592601104761904</v>
      </c>
      <c r="SN35" s="19">
        <v>0.70249743016666699</v>
      </c>
      <c r="SO35" s="19">
        <v>0.64309130409523796</v>
      </c>
      <c r="SP35" s="19">
        <v>0.53057980580952402</v>
      </c>
      <c r="SQ35" s="19">
        <v>0.24274284976190499</v>
      </c>
      <c r="SR35" s="19">
        <v>0.274463308095238</v>
      </c>
      <c r="SS35" s="19">
        <v>0.71405038961904799</v>
      </c>
      <c r="ST35" s="19">
        <v>0.69508436642857196</v>
      </c>
      <c r="SU35" s="19">
        <v>0.69755032904761904</v>
      </c>
      <c r="SV35" s="19">
        <v>0.63604435238095203</v>
      </c>
      <c r="SW35" s="19">
        <v>3.4294313166666701E-2</v>
      </c>
      <c r="SX35" s="19">
        <v>3.4951655523809501E-2</v>
      </c>
      <c r="SY35" s="19">
        <v>4.6362744087142902</v>
      </c>
      <c r="SZ35" s="19">
        <v>4.25426260571429</v>
      </c>
      <c r="TA35" s="19">
        <v>0.31676988019047603</v>
      </c>
      <c r="TB35" s="19">
        <v>0.38825146273809502</v>
      </c>
      <c r="TC35" s="19">
        <v>0.44985469171428599</v>
      </c>
      <c r="TD35" s="19">
        <v>0.5151212825</v>
      </c>
      <c r="TE35" s="19">
        <v>0.47505135583333302</v>
      </c>
      <c r="TF35" s="19">
        <v>0.52639702476190497</v>
      </c>
      <c r="TG35" s="19">
        <v>0.34807699549999999</v>
      </c>
      <c r="TH35" s="19">
        <v>0.40288557176190498</v>
      </c>
      <c r="TI35" s="19">
        <v>-0.78250054438095296</v>
      </c>
      <c r="TJ35" s="19">
        <v>-0.69248362238095196</v>
      </c>
      <c r="TK35" s="19">
        <v>0.44985469171428599</v>
      </c>
      <c r="TL35" s="19">
        <v>0.5151212825</v>
      </c>
      <c r="TM35" s="19">
        <v>6.9333756375E-2</v>
      </c>
      <c r="TN35" s="19">
        <v>5.4778911541666697E-2</v>
      </c>
      <c r="TO35" s="19">
        <v>6.1749574812499999E-2</v>
      </c>
      <c r="TP35" s="19">
        <v>6.9407453916666695E-2</v>
      </c>
      <c r="TQ35" s="19">
        <v>0.32569015772916698</v>
      </c>
      <c r="TR35" s="19">
        <v>0.17237071972916701</v>
      </c>
      <c r="TS35" s="19">
        <v>6.8070840125000004E-2</v>
      </c>
      <c r="TT35" s="19">
        <v>0.3876739521875</v>
      </c>
      <c r="TU35" s="19">
        <v>0.20742241987500001</v>
      </c>
      <c r="TV35" s="19">
        <v>5.6727828770833398E-2</v>
      </c>
      <c r="TW35" s="19">
        <v>4.7002443562500003E-2</v>
      </c>
      <c r="TX35" s="19">
        <v>5.8602551354166699E-2</v>
      </c>
      <c r="TY35" s="19">
        <v>40.528125000000003</v>
      </c>
      <c r="TZ35" s="19">
        <v>37.152395833333301</v>
      </c>
      <c r="UA35" s="19">
        <v>27.7977083333334</v>
      </c>
      <c r="UB35" s="19">
        <v>35.769166666666699</v>
      </c>
      <c r="UC35" s="19">
        <v>34.089791666666699</v>
      </c>
      <c r="UD35" s="19">
        <v>39.176354166666599</v>
      </c>
      <c r="UE35" s="19">
        <v>39.282291666666602</v>
      </c>
      <c r="UF35" s="19">
        <v>-8.5818876781249998E-2</v>
      </c>
      <c r="UG35" s="19">
        <v>-0.119993365416667</v>
      </c>
      <c r="UH35" s="24">
        <v>78.426666666666677</v>
      </c>
      <c r="UI35" s="24">
        <v>71.932916666666642</v>
      </c>
      <c r="UJ35" s="24">
        <v>2325.4847916666668</v>
      </c>
      <c r="UK35" s="24">
        <v>2178.1774791666662</v>
      </c>
      <c r="UL35" s="19">
        <v>158</v>
      </c>
      <c r="UM35" s="19">
        <f t="shared" si="66"/>
        <v>79.573333333333323</v>
      </c>
      <c r="UN35" s="19">
        <f t="shared" si="67"/>
        <v>86.067083333333358</v>
      </c>
      <c r="UO35" s="19">
        <f t="shared" si="68"/>
        <v>82.820208333333341</v>
      </c>
      <c r="UP35" s="23">
        <v>-9999</v>
      </c>
      <c r="UQ35" s="19">
        <v>0.69955731462916604</v>
      </c>
      <c r="UR35" s="19">
        <v>0.644140145689583</v>
      </c>
      <c r="US35" s="19">
        <v>0.50452230033333401</v>
      </c>
      <c r="UT35" s="19">
        <v>0.4220557545875</v>
      </c>
      <c r="UU35" s="19">
        <v>0.78217478747916702</v>
      </c>
      <c r="UV35" s="19">
        <v>0.70781144952916697</v>
      </c>
      <c r="UW35" s="19">
        <f t="shared" si="69"/>
        <v>0.74499311850416694</v>
      </c>
      <c r="UX35" s="19">
        <v>0.62919405318749999</v>
      </c>
      <c r="UY35" s="19">
        <v>0.51386532168333299</v>
      </c>
      <c r="UZ35" s="19">
        <v>0.302253995697917</v>
      </c>
      <c r="VA35" s="19">
        <v>0.30444898702916701</v>
      </c>
      <c r="VB35" s="19">
        <v>0.73643075003958303</v>
      </c>
      <c r="VC35" s="19">
        <v>0.67774532636249996</v>
      </c>
      <c r="VD35" s="19">
        <v>0.74352310154791701</v>
      </c>
      <c r="VE35" s="19">
        <v>0.64439028471041704</v>
      </c>
      <c r="VF35" s="19">
        <v>7.5095434189583296E-2</v>
      </c>
      <c r="VG35" s="19">
        <v>5.9904957841666703E-2</v>
      </c>
      <c r="VH35" s="19">
        <v>4.7208161914020899</v>
      </c>
      <c r="VI35" s="19">
        <v>3.6937123770354199</v>
      </c>
      <c r="VJ35" s="19">
        <v>0.38653978258749999</v>
      </c>
      <c r="VK35" s="19">
        <v>0.42775484774375</v>
      </c>
      <c r="VL35" s="19">
        <v>0.52833394994166705</v>
      </c>
      <c r="VM35" s="19">
        <v>0.55536301462708304</v>
      </c>
      <c r="VN35" s="19">
        <v>0.56324057163958297</v>
      </c>
      <c r="VO35" s="19">
        <v>0.58721809679375003</v>
      </c>
      <c r="VP35" s="19">
        <v>0.43195683145000002</v>
      </c>
      <c r="VQ35" s="19">
        <v>0.46953520654583297</v>
      </c>
      <c r="VR35" s="19">
        <v>-0.77153079866666696</v>
      </c>
      <c r="VS35" s="19">
        <v>-0.67738233539583304</v>
      </c>
      <c r="VT35" s="19">
        <v>0.52833394994166705</v>
      </c>
      <c r="VU35" s="19">
        <v>0.55536301462708304</v>
      </c>
      <c r="VV35" s="19">
        <v>0.74624999999999997</v>
      </c>
      <c r="VW35" s="19">
        <v>0.67774999999999996</v>
      </c>
      <c r="VX35" s="19">
        <v>0.68910000000000005</v>
      </c>
      <c r="VY35" s="19">
        <v>9.9900000000000003E-2</v>
      </c>
      <c r="VZ35" s="19">
        <f t="shared" si="70"/>
        <v>0.90820770519262983</v>
      </c>
      <c r="WA35" s="19">
        <v>7.3010605808510695E-2</v>
      </c>
      <c r="WB35" s="19">
        <v>5.8159650531914901E-2</v>
      </c>
      <c r="WC35" s="19">
        <v>6.7146497021276605E-2</v>
      </c>
      <c r="WD35" s="19">
        <v>6.6497332446808499E-2</v>
      </c>
      <c r="WE35" s="19">
        <v>0.31286687408510599</v>
      </c>
      <c r="WF35" s="19">
        <v>0.187058364340426</v>
      </c>
      <c r="WG35" s="19">
        <v>7.1402812829787193E-2</v>
      </c>
      <c r="WH35" s="19">
        <v>0.37165388412765998</v>
      </c>
      <c r="WI35" s="19">
        <v>0.199541093</v>
      </c>
      <c r="WJ35" s="19">
        <v>5.6232841468085097E-2</v>
      </c>
      <c r="WK35" s="19">
        <v>4.8608510638297901E-2</v>
      </c>
      <c r="WL35" s="19">
        <v>6.3927730361702101E-2</v>
      </c>
      <c r="WM35" s="19">
        <v>42.06</v>
      </c>
      <c r="WN35" s="19">
        <v>37.817446808510603</v>
      </c>
      <c r="WO35" s="19">
        <v>21.569574468085101</v>
      </c>
      <c r="WP35" s="19">
        <v>38.758510638297899</v>
      </c>
      <c r="WQ35" s="19">
        <v>37.817659574468102</v>
      </c>
      <c r="WR35" s="19">
        <v>41.840851063829803</v>
      </c>
      <c r="WS35" s="19">
        <v>41.9223404255319</v>
      </c>
      <c r="WT35" s="19">
        <v>-7.8933476893617002E-2</v>
      </c>
      <c r="WU35" s="19">
        <v>-9.5965122127659605E-2</v>
      </c>
      <c r="WV35" s="19">
        <v>79.893829787234097</v>
      </c>
      <c r="WW35" s="19">
        <v>74.195957446808507</v>
      </c>
      <c r="WX35" s="19">
        <v>2358.7718936170199</v>
      </c>
      <c r="WY35" s="19">
        <v>2229.5042340425498</v>
      </c>
      <c r="WZ35" s="19">
        <v>164.3</v>
      </c>
      <c r="XA35" s="19">
        <f t="shared" si="71"/>
        <v>84.406170212765915</v>
      </c>
      <c r="XB35" s="19">
        <f t="shared" si="72"/>
        <v>90.104042553191505</v>
      </c>
      <c r="XC35" s="23">
        <v>-9999</v>
      </c>
      <c r="XD35" s="19">
        <v>0.67362866917021302</v>
      </c>
      <c r="XE35" s="19">
        <v>0.64072093785106399</v>
      </c>
      <c r="XF35" s="19">
        <v>0.46987960904468101</v>
      </c>
      <c r="XG35" s="19">
        <v>0.47275729981914899</v>
      </c>
      <c r="XH35" s="19">
        <v>0.76513050929148896</v>
      </c>
      <c r="XI35" s="19">
        <v>0.67761866042978702</v>
      </c>
      <c r="XJ35" s="19">
        <v>0.60534674971276603</v>
      </c>
      <c r="XK35" s="19">
        <v>0.52198214693404299</v>
      </c>
      <c r="XL35" s="19">
        <v>0.29995256332340398</v>
      </c>
      <c r="XM35" s="19">
        <v>0.24306371045957501</v>
      </c>
      <c r="XN35" s="19">
        <v>0.70341492098297898</v>
      </c>
      <c r="XO35" s="19">
        <v>0.63765621287233998</v>
      </c>
      <c r="XP35" s="19">
        <v>0.734546819225532</v>
      </c>
      <c r="XQ35" s="19">
        <v>0.61279483371489396</v>
      </c>
      <c r="XR35" s="19">
        <v>5.5955309148936198E-2</v>
      </c>
      <c r="XS35" s="19">
        <v>-4.0863706680851E-3</v>
      </c>
      <c r="XT35" s="19">
        <v>4.2304199961170204</v>
      </c>
      <c r="XU35" s="19">
        <v>3.7084314648574499</v>
      </c>
      <c r="XV35" s="19">
        <v>0.39256593344255297</v>
      </c>
      <c r="XW35" s="19">
        <v>0.35156964390000001</v>
      </c>
      <c r="XX35" s="19">
        <v>0.53220861855744706</v>
      </c>
      <c r="XY35" s="19">
        <v>0.46737323258723401</v>
      </c>
      <c r="XZ35" s="19">
        <v>0.57305819948936199</v>
      </c>
      <c r="YA35" s="19">
        <v>0.48243052904255301</v>
      </c>
      <c r="YB35" s="19">
        <v>0.445537009876596</v>
      </c>
      <c r="YC35" s="19">
        <v>0.37048801645957402</v>
      </c>
      <c r="YD35" s="19">
        <v>-0.75228930068085098</v>
      </c>
      <c r="YE35" s="19">
        <v>-0.68460902017021297</v>
      </c>
      <c r="YF35" s="19">
        <v>0.53220861855744706</v>
      </c>
      <c r="YG35" s="19">
        <v>0.46737323258723401</v>
      </c>
      <c r="YH35" s="19">
        <v>7.0226323804878005E-2</v>
      </c>
      <c r="YI35" s="19">
        <v>5.1639444317073201E-2</v>
      </c>
      <c r="YJ35" s="19">
        <v>5.5570204268292699E-2</v>
      </c>
      <c r="YK35" s="19">
        <v>5.9950547317073201E-2</v>
      </c>
      <c r="YL35" s="19">
        <v>0.35196152514634199</v>
      </c>
      <c r="YM35" s="19">
        <v>0.32714285700000001</v>
      </c>
      <c r="YN35" s="19">
        <v>6.7651718804877997E-2</v>
      </c>
      <c r="YO35" s="19">
        <v>0.41796178948780499</v>
      </c>
      <c r="YP35" s="19">
        <v>0.21626270321951199</v>
      </c>
      <c r="YQ35" s="19">
        <v>6.0405928634146303E-2</v>
      </c>
      <c r="YR35" s="19">
        <v>4.6485654268292702E-2</v>
      </c>
      <c r="YS35" s="19">
        <v>6.4704878048780501E-2</v>
      </c>
      <c r="YT35" s="19">
        <v>42.7</v>
      </c>
      <c r="YU35" s="19">
        <v>39.722926829268303</v>
      </c>
      <c r="YV35" s="19">
        <v>23.1075609756098</v>
      </c>
      <c r="YW35" s="19">
        <v>38.120975609756101</v>
      </c>
      <c r="YX35" s="19">
        <v>37.577804878048802</v>
      </c>
      <c r="YY35" s="19">
        <v>41.992926829268299</v>
      </c>
      <c r="YZ35" s="19">
        <v>42.1253658536586</v>
      </c>
      <c r="ZA35" s="19">
        <v>-9.9588230902438998E-2</v>
      </c>
      <c r="ZB35" s="19">
        <v>-0.10636124975609799</v>
      </c>
      <c r="ZC35" s="19">
        <v>86.383414634146305</v>
      </c>
      <c r="ZD35" s="19">
        <v>80.566097560975606</v>
      </c>
      <c r="ZE35" s="19">
        <v>2506.1120243902401</v>
      </c>
      <c r="ZF35" s="19">
        <v>2374.1605365853702</v>
      </c>
      <c r="ZG35" s="19">
        <v>172</v>
      </c>
      <c r="ZH35" s="19">
        <f t="shared" si="73"/>
        <v>85.616585365853695</v>
      </c>
      <c r="ZI35" s="19">
        <f t="shared" si="74"/>
        <v>91.433902439024394</v>
      </c>
      <c r="ZJ35" s="23">
        <v>-9999</v>
      </c>
      <c r="ZK35" s="19">
        <v>0.71985429008780499</v>
      </c>
      <c r="ZL35" s="19">
        <v>0.70649738669024398</v>
      </c>
      <c r="ZM35" s="19">
        <v>0.52251868350243902</v>
      </c>
      <c r="ZN35" s="19">
        <v>0.69046795899756097</v>
      </c>
      <c r="ZO35" s="19">
        <v>0.79824312269999997</v>
      </c>
      <c r="ZP35" s="19">
        <v>0.74166137054146297</v>
      </c>
      <c r="ZQ35" s="19">
        <v>0.64519261778780501</v>
      </c>
      <c r="ZR35" s="19">
        <v>0.72748619988292695</v>
      </c>
      <c r="ZS35" s="19">
        <v>0.31720294743170702</v>
      </c>
      <c r="ZT35" s="19">
        <v>3.2855176999999999E-2</v>
      </c>
      <c r="ZU35" s="19">
        <v>0.73068166935121903</v>
      </c>
      <c r="ZV35" s="19">
        <v>0.72425673763658505</v>
      </c>
      <c r="ZW35" s="19">
        <v>0.74608320425609798</v>
      </c>
      <c r="ZX35" s="19">
        <v>0.66434427130487805</v>
      </c>
      <c r="ZY35" s="19">
        <v>2.3446093192682899E-2</v>
      </c>
      <c r="ZZ35" s="19">
        <v>3.8605450275609798E-2</v>
      </c>
      <c r="AAA35" s="19">
        <v>5.19866615442439</v>
      </c>
      <c r="AAB35" s="19">
        <v>4.8884198057536601</v>
      </c>
      <c r="AAC35" s="19">
        <v>0.39763169773902401</v>
      </c>
      <c r="AAD35" s="19">
        <v>4.1716926751219498E-2</v>
      </c>
      <c r="AAE35" s="19">
        <v>0.54234636076341503</v>
      </c>
      <c r="AAF35" s="19">
        <v>6.4655529634146294E-2</v>
      </c>
      <c r="AAG35" s="19">
        <v>0.57490297215121899</v>
      </c>
      <c r="AAH35" s="19">
        <v>6.6247948143902405E-2</v>
      </c>
      <c r="AAI35" s="19">
        <v>0.44048733494634101</v>
      </c>
      <c r="AAJ35" s="19">
        <v>4.3597922917073199E-2</v>
      </c>
      <c r="AAK35" s="19">
        <v>-0.78325524270731695</v>
      </c>
      <c r="AAL35" s="19">
        <v>-0.84215017012195104</v>
      </c>
      <c r="AAM35" s="19">
        <v>0.54234636076341503</v>
      </c>
      <c r="AAN35" s="19">
        <v>6.4655529634146294E-2</v>
      </c>
      <c r="AAO35" s="19">
        <v>6.7350668368421004E-2</v>
      </c>
      <c r="AAP35" s="19">
        <v>5.1612138368421101E-2</v>
      </c>
      <c r="AAQ35" s="19">
        <v>5.3847766868421097E-2</v>
      </c>
      <c r="AAR35" s="19">
        <v>6.3697840210526296E-2</v>
      </c>
      <c r="AAS35" s="19">
        <v>0.38799371847368402</v>
      </c>
      <c r="AAT35" s="19">
        <v>0.23097960215789501</v>
      </c>
      <c r="AAU35" s="19">
        <v>6.5167799394736894E-2</v>
      </c>
      <c r="AAV35" s="19">
        <v>0.38725665113157898</v>
      </c>
      <c r="AAW35" s="19">
        <v>0.20128030136842101</v>
      </c>
      <c r="AAX35" s="19">
        <v>6.0778947368421002E-2</v>
      </c>
      <c r="AAY35" s="19">
        <v>4.6688113052631597E-2</v>
      </c>
      <c r="AAZ35" s="19">
        <v>5.9826649973684198E-2</v>
      </c>
      <c r="ABA35" s="19">
        <v>41.67</v>
      </c>
      <c r="ABB35" s="19">
        <v>36.690526315789498</v>
      </c>
      <c r="ABC35" s="19">
        <v>31.658421052631599</v>
      </c>
      <c r="ABD35" s="19">
        <v>33.89</v>
      </c>
      <c r="ABE35" s="19">
        <v>32.646578947368397</v>
      </c>
      <c r="ABF35" s="19">
        <v>40.950000000000003</v>
      </c>
      <c r="ABG35" s="19">
        <v>41.193157894736899</v>
      </c>
      <c r="ABH35" s="19">
        <v>-0.17966843684210501</v>
      </c>
      <c r="ABI35" s="19">
        <v>-0.19722270526315799</v>
      </c>
      <c r="ABJ35" s="19">
        <v>90.410526315789497</v>
      </c>
      <c r="ABK35" s="19">
        <v>85.938157894736804</v>
      </c>
      <c r="ABL35" s="19">
        <v>2597.7033684210501</v>
      </c>
      <c r="ABM35" s="19">
        <v>2496.1082894736801</v>
      </c>
      <c r="ABN35" s="19">
        <v>178</v>
      </c>
      <c r="ABO35" s="19">
        <f t="shared" si="75"/>
        <v>87.589473684210503</v>
      </c>
      <c r="ABP35" s="19">
        <f t="shared" si="76"/>
        <v>92.061842105263196</v>
      </c>
      <c r="ABQ35" s="23">
        <v>-9999</v>
      </c>
      <c r="ABR35" s="19">
        <v>0.71093366667631597</v>
      </c>
      <c r="ABS35" s="19">
        <v>0.71646303507105302</v>
      </c>
      <c r="ABT35" s="19">
        <v>0.51009225930000002</v>
      </c>
      <c r="ABU35" s="19">
        <v>0.56639294716315802</v>
      </c>
      <c r="ABV35" s="19">
        <v>0.783541602528947</v>
      </c>
      <c r="ABW35" s="19">
        <v>0.76368788513421104</v>
      </c>
      <c r="ABX35" s="19">
        <v>0.62249110182105205</v>
      </c>
      <c r="ABY35" s="19">
        <v>0.63371501551315801</v>
      </c>
      <c r="ABZ35" s="19">
        <v>0.31566348244210501</v>
      </c>
      <c r="ACA35" s="19">
        <v>0.25194991158421098</v>
      </c>
      <c r="ACB35" s="19">
        <v>0.73144634435263201</v>
      </c>
      <c r="ACC35" s="19">
        <v>0.754841334542105</v>
      </c>
      <c r="ACD35" s="19">
        <v>0.727917635260526</v>
      </c>
      <c r="ACE35" s="19">
        <v>0.70235845266315799</v>
      </c>
      <c r="ACF35" s="19">
        <v>4.3050064947368398E-2</v>
      </c>
      <c r="ACG35" s="19">
        <v>8.44303257552632E-2</v>
      </c>
      <c r="ACH35" s="19">
        <v>4.9656502730263199</v>
      </c>
      <c r="ACI35" s="19">
        <v>5.1113808081921004</v>
      </c>
      <c r="ACJ35" s="19">
        <v>0.40307119687105297</v>
      </c>
      <c r="ACK35" s="19">
        <v>0.32843915373947402</v>
      </c>
      <c r="ACL35" s="19">
        <v>0.54602998895263199</v>
      </c>
      <c r="ACM35" s="19">
        <v>0.45937804667631599</v>
      </c>
      <c r="ACN35" s="19">
        <v>0.57719015680263197</v>
      </c>
      <c r="ACO35" s="19">
        <v>0.47657967883421098</v>
      </c>
      <c r="ACP35" s="19">
        <v>0.44408597883947398</v>
      </c>
      <c r="ACQ35" s="19">
        <v>0.35019149929473697</v>
      </c>
      <c r="ACR35" s="19">
        <v>-0.766448339105263</v>
      </c>
      <c r="ACS35" s="19">
        <v>-0.77546847457894796</v>
      </c>
      <c r="ACT35" s="19">
        <v>0.54602998895263199</v>
      </c>
      <c r="ACU35" s="19">
        <v>0.45937804667631599</v>
      </c>
      <c r="ACV35" s="17">
        <v>5.46</v>
      </c>
      <c r="ACW35" s="18">
        <v>0.97</v>
      </c>
      <c r="ACX35" s="17">
        <v>77.7</v>
      </c>
      <c r="ACY35" s="17">
        <v>26.8</v>
      </c>
      <c r="ACZ35" s="17">
        <v>5.3</v>
      </c>
      <c r="ADA35" s="17">
        <v>13.9</v>
      </c>
    </row>
    <row r="36" spans="1:781" x14ac:dyDescent="0.25">
      <c r="A36" s="19">
        <v>35</v>
      </c>
      <c r="B36" s="19">
        <v>9</v>
      </c>
      <c r="C36" s="19" t="s">
        <v>10</v>
      </c>
      <c r="D36" s="19">
        <v>70</v>
      </c>
      <c r="E36" s="19">
        <v>4</v>
      </c>
      <c r="F36" s="19">
        <v>2</v>
      </c>
      <c r="G36" s="19" t="s">
        <v>14</v>
      </c>
      <c r="H36" s="23">
        <v>-9999</v>
      </c>
      <c r="I36" s="23">
        <v>-9999</v>
      </c>
      <c r="J36" s="23">
        <v>-9999</v>
      </c>
      <c r="K36" s="23">
        <v>-9999</v>
      </c>
      <c r="L36" s="19">
        <v>175</v>
      </c>
      <c r="M36" s="19">
        <f t="shared" si="16"/>
        <v>156.24999999999997</v>
      </c>
      <c r="N36" s="19">
        <v>51.839999999999996</v>
      </c>
      <c r="O36" s="19">
        <v>18.72</v>
      </c>
      <c r="P36" s="19">
        <v>29.439999999999998</v>
      </c>
      <c r="Q36" s="19">
        <v>45.839999999999996</v>
      </c>
      <c r="R36" s="19">
        <v>18.72</v>
      </c>
      <c r="S36" s="19">
        <v>35.44</v>
      </c>
      <c r="T36" s="19">
        <f t="shared" si="17"/>
        <v>1.2038043478260869</v>
      </c>
      <c r="U36" s="19">
        <v>47.839999999999996</v>
      </c>
      <c r="V36" s="19">
        <v>18.72</v>
      </c>
      <c r="W36" s="19">
        <v>33.44</v>
      </c>
      <c r="X36" s="19">
        <v>53.839999999999996</v>
      </c>
      <c r="Y36" s="19">
        <v>16.72</v>
      </c>
      <c r="Z36" s="19">
        <v>29.439999999999998</v>
      </c>
      <c r="AA36" s="19" t="s">
        <v>74</v>
      </c>
      <c r="AB36" s="19">
        <v>8.8000000000000007</v>
      </c>
      <c r="AC36" s="19">
        <v>7.2</v>
      </c>
      <c r="AD36" s="19">
        <v>0.95</v>
      </c>
      <c r="AE36" s="19" t="s">
        <v>40</v>
      </c>
      <c r="AF36" s="19">
        <v>2</v>
      </c>
      <c r="AG36" s="19">
        <v>1</v>
      </c>
      <c r="AH36" s="19">
        <v>3</v>
      </c>
      <c r="AI36" s="19">
        <v>5</v>
      </c>
      <c r="AJ36" s="19">
        <v>293</v>
      </c>
      <c r="AK36" s="19">
        <v>49</v>
      </c>
      <c r="AL36" s="19">
        <v>0.51</v>
      </c>
      <c r="AM36" s="19">
        <v>10.1</v>
      </c>
      <c r="AN36" s="19">
        <v>5.8</v>
      </c>
      <c r="AO36" s="19">
        <v>1.28</v>
      </c>
      <c r="AP36" s="19">
        <v>5508</v>
      </c>
      <c r="AQ36" s="19">
        <v>183</v>
      </c>
      <c r="AR36" s="19">
        <v>395</v>
      </c>
      <c r="AS36" s="19">
        <v>31.5</v>
      </c>
      <c r="AT36" s="19">
        <v>0</v>
      </c>
      <c r="AU36" s="19">
        <v>2</v>
      </c>
      <c r="AV36" s="19">
        <v>87</v>
      </c>
      <c r="AW36" s="19">
        <v>5</v>
      </c>
      <c r="AX36" s="19">
        <v>5</v>
      </c>
      <c r="AY36" s="19">
        <v>54</v>
      </c>
      <c r="AZ36" s="19">
        <v>2.7841304563985285</v>
      </c>
      <c r="BA36" s="19">
        <v>2.096540707832077</v>
      </c>
      <c r="BB36" s="19">
        <v>2.7722277722277728</v>
      </c>
      <c r="BC36" s="19">
        <v>5.6890827097477565</v>
      </c>
      <c r="BD36" s="19">
        <v>5.9335089201411311</v>
      </c>
      <c r="BE36" s="19">
        <v>5.5799123156636119</v>
      </c>
      <c r="BF36" s="19">
        <v>7.5372873746695257</v>
      </c>
      <c r="BG36" s="17">
        <f t="shared" si="18"/>
        <v>19.522684656922422</v>
      </c>
      <c r="BH36" s="17">
        <f t="shared" si="19"/>
        <v>30.611595745833512</v>
      </c>
      <c r="BI36" s="17">
        <f t="shared" si="20"/>
        <v>53.367926584824538</v>
      </c>
      <c r="BJ36" s="17">
        <f t="shared" si="21"/>
        <v>77.101962265389062</v>
      </c>
      <c r="BK36" s="17">
        <f t="shared" si="22"/>
        <v>99.421611528043513</v>
      </c>
      <c r="BL36" s="19">
        <f t="shared" si="108"/>
        <v>22.756330838991026</v>
      </c>
      <c r="BM36" s="19">
        <f t="shared" si="109"/>
        <v>23.734035680564524</v>
      </c>
      <c r="BN36" s="19">
        <f t="shared" si="110"/>
        <v>22.319649262654448</v>
      </c>
      <c r="BO36" s="19">
        <f t="shared" si="23"/>
        <v>68.810015782210002</v>
      </c>
      <c r="BP36" s="19">
        <v>1.3721785820821317</v>
      </c>
      <c r="BQ36" s="19">
        <v>0.8485998103129837</v>
      </c>
      <c r="BR36" s="19">
        <v>0.57442557442557451</v>
      </c>
      <c r="BS36" s="19">
        <v>0.65910104564150851</v>
      </c>
      <c r="BT36" s="19">
        <v>0.40252447448193607</v>
      </c>
      <c r="BU36" s="19">
        <v>0.87186129932243916</v>
      </c>
      <c r="BV36" s="19">
        <v>0.39906220382102059</v>
      </c>
      <c r="BW36" s="17">
        <f t="shared" si="24"/>
        <v>8.8831135695804626</v>
      </c>
      <c r="BX36" s="17">
        <f t="shared" si="25"/>
        <v>11.18081586728276</v>
      </c>
      <c r="BY36" s="17">
        <f t="shared" si="26"/>
        <v>13.817220049848794</v>
      </c>
      <c r="BZ36" s="17">
        <f t="shared" si="27"/>
        <v>18.914763145066296</v>
      </c>
      <c r="CA36" s="19">
        <f t="shared" si="28"/>
        <v>2.636404182566034</v>
      </c>
      <c r="CB36" s="19">
        <f t="shared" si="29"/>
        <v>1.6100978979277443</v>
      </c>
      <c r="CC36" s="19">
        <f t="shared" si="30"/>
        <v>3.4874451972897567</v>
      </c>
      <c r="CD36" s="19">
        <f t="shared" ref="CD36:CE36" si="124">SUM(CA36:CC36)</f>
        <v>7.7339472777835354</v>
      </c>
      <c r="CE36" s="19">
        <f t="shared" si="124"/>
        <v>12.831490373001037</v>
      </c>
      <c r="CF36" s="19">
        <v>4.0416687534431812</v>
      </c>
      <c r="CG36" s="19">
        <v>4.0489877530617342</v>
      </c>
      <c r="CH36" s="19">
        <v>4.2271862165681657</v>
      </c>
      <c r="CI36" s="19">
        <v>2.9838064774090367</v>
      </c>
      <c r="CJ36" s="19">
        <v>1.791595967661443</v>
      </c>
      <c r="CK36" s="19">
        <v>2.5216428427622306</v>
      </c>
      <c r="CL36" s="19">
        <v>1.6753926701570681</v>
      </c>
      <c r="CM36" s="17">
        <f t="shared" si="32"/>
        <v>32.362626026019662</v>
      </c>
      <c r="CN36" s="17">
        <f t="shared" si="33"/>
        <v>49.271370892292325</v>
      </c>
      <c r="CO36" s="17">
        <f t="shared" si="34"/>
        <v>61.20659680192847</v>
      </c>
      <c r="CP36" s="17">
        <f t="shared" si="35"/>
        <v>68.372980672574243</v>
      </c>
      <c r="CQ36" s="17">
        <f t="shared" si="36"/>
        <v>78.459552043623162</v>
      </c>
      <c r="CR36" s="19">
        <f t="shared" si="37"/>
        <v>11.935225909636147</v>
      </c>
      <c r="CS36" s="19">
        <f t="shared" si="38"/>
        <v>7.1663838706457721</v>
      </c>
      <c r="CT36" s="19">
        <f t="shared" si="39"/>
        <v>10.086571371048922</v>
      </c>
      <c r="CU36" s="19">
        <f t="shared" si="40"/>
        <v>29.188181151330841</v>
      </c>
      <c r="CV36" s="21">
        <v>16.7</v>
      </c>
      <c r="CW36" s="19">
        <v>20.8</v>
      </c>
      <c r="CX36" s="21">
        <v>15.6</v>
      </c>
      <c r="CY36" s="19">
        <v>27.1</v>
      </c>
      <c r="CZ36" s="22">
        <v>18.899999999999999</v>
      </c>
      <c r="DA36" s="19">
        <v>19.2</v>
      </c>
      <c r="DB36" s="18">
        <v>15.45</v>
      </c>
      <c r="DC36" s="18">
        <v>17.75</v>
      </c>
      <c r="DD36" s="18">
        <v>12.55</v>
      </c>
      <c r="DE36" s="19">
        <v>12.7</v>
      </c>
      <c r="DF36" s="19">
        <v>10.399999999999999</v>
      </c>
      <c r="DG36" s="18">
        <v>12.7</v>
      </c>
      <c r="DH36" s="19">
        <v>10.35</v>
      </c>
      <c r="DI36" s="18">
        <f t="shared" si="3"/>
        <v>12.7</v>
      </c>
      <c r="DJ36" s="19">
        <v>9.75</v>
      </c>
      <c r="DK36" s="19">
        <v>12.3</v>
      </c>
      <c r="DL36" s="19">
        <v>8.9499999999999993</v>
      </c>
      <c r="DM36" s="19">
        <v>10.45</v>
      </c>
      <c r="DN36" s="19">
        <v>8.5500000000000007</v>
      </c>
      <c r="DO36" s="19">
        <v>13.75</v>
      </c>
      <c r="DP36" s="19">
        <v>11.65</v>
      </c>
      <c r="DQ36" s="19">
        <v>10.5</v>
      </c>
      <c r="DR36" s="19">
        <v>8.3000000000000007</v>
      </c>
      <c r="DS36" s="21">
        <v>25.7</v>
      </c>
      <c r="DT36" s="21">
        <v>31.4</v>
      </c>
      <c r="DU36" s="21">
        <v>28</v>
      </c>
      <c r="DV36" s="21">
        <v>29.8</v>
      </c>
      <c r="DW36" s="21">
        <v>29.8</v>
      </c>
      <c r="DX36" s="21">
        <v>33.799999999999997</v>
      </c>
      <c r="DY36" s="21">
        <v>24.1</v>
      </c>
      <c r="DZ36" s="21">
        <v>35.299999999999997</v>
      </c>
      <c r="EA36" s="21">
        <v>34.200000000000003</v>
      </c>
      <c r="EB36" s="19">
        <v>34.299999999999997</v>
      </c>
      <c r="EC36" s="18">
        <v>15</v>
      </c>
      <c r="ED36" s="18">
        <v>17.5</v>
      </c>
      <c r="EE36" s="18">
        <v>31.5</v>
      </c>
      <c r="EF36" s="18">
        <v>53.5</v>
      </c>
      <c r="EG36" s="18">
        <v>53.5</v>
      </c>
      <c r="EH36" s="18">
        <v>91.5</v>
      </c>
      <c r="EI36" s="18">
        <v>92.5</v>
      </c>
      <c r="EJ36" s="18">
        <v>101.5</v>
      </c>
      <c r="EK36" s="18">
        <v>103.5</v>
      </c>
      <c r="EL36" s="18">
        <v>103</v>
      </c>
      <c r="EM36" s="19">
        <v>6520.6025267249752</v>
      </c>
      <c r="EN36" s="19">
        <v>14328.235294117647</v>
      </c>
      <c r="EO36" s="19">
        <v>16187.6</v>
      </c>
      <c r="EP36" s="19">
        <v>19820</v>
      </c>
      <c r="EQ36" s="19">
        <v>16821.580547112462</v>
      </c>
      <c r="ER36" s="19">
        <v>9594.8919449901769</v>
      </c>
      <c r="ES36" s="19">
        <v>7640.4255319148933</v>
      </c>
      <c r="ET36" s="19">
        <v>5605.4347826086951</v>
      </c>
      <c r="EU36" s="19">
        <v>1390.4502577068947</v>
      </c>
      <c r="EV36" s="19">
        <v>11.183506758727997</v>
      </c>
      <c r="EW36" s="19">
        <v>4.3003</v>
      </c>
      <c r="EX36" s="19">
        <v>4.1323999999999996</v>
      </c>
      <c r="EY36" s="19">
        <v>4.9892000000000003</v>
      </c>
      <c r="EZ36" s="19">
        <v>5.05</v>
      </c>
      <c r="FA36" s="19">
        <v>4.8036000000000003</v>
      </c>
      <c r="FB36" s="19">
        <v>3.9950000000000001</v>
      </c>
      <c r="FC36" s="19">
        <v>4.2398999999999996</v>
      </c>
      <c r="FD36" s="19">
        <v>3.9807000000000001</v>
      </c>
      <c r="FE36" s="19">
        <v>3.5779999999999998</v>
      </c>
      <c r="FF36" s="19">
        <v>3.0766</v>
      </c>
      <c r="FG36" s="19">
        <v>3.028</v>
      </c>
      <c r="FH36" s="21">
        <v>349.8</v>
      </c>
      <c r="FI36" s="21">
        <v>67.5</v>
      </c>
      <c r="FJ36" s="18">
        <f t="shared" si="41"/>
        <v>282.3</v>
      </c>
      <c r="FK36" s="19">
        <v>11</v>
      </c>
      <c r="FL36" s="19">
        <v>467.8</v>
      </c>
      <c r="FM36" s="18">
        <v>31.5</v>
      </c>
      <c r="FN36" s="18">
        <f t="shared" si="42"/>
        <v>436.3</v>
      </c>
      <c r="FO36" s="19">
        <v>115</v>
      </c>
      <c r="FP36" s="19">
        <v>178.5</v>
      </c>
      <c r="FQ36" s="19">
        <v>31.5</v>
      </c>
      <c r="FR36" s="19">
        <f t="shared" si="43"/>
        <v>147</v>
      </c>
      <c r="FS36" s="19">
        <v>258</v>
      </c>
      <c r="FT36" s="19">
        <v>15.6</v>
      </c>
      <c r="FU36" s="19">
        <f t="shared" si="44"/>
        <v>242.4</v>
      </c>
      <c r="FV36" s="19">
        <v>111.85</v>
      </c>
      <c r="FW36" s="19">
        <v>124.61999999999999</v>
      </c>
      <c r="FX36" s="18">
        <f t="shared" si="45"/>
        <v>1221.7647058823529</v>
      </c>
      <c r="FY36" s="18">
        <f t="shared" si="46"/>
        <v>1090.8613445378151</v>
      </c>
      <c r="FZ36" s="23">
        <f t="shared" si="112"/>
        <v>2767.6470588235293</v>
      </c>
      <c r="GA36" s="18">
        <f t="shared" si="113"/>
        <v>4277.4509803921565</v>
      </c>
      <c r="GB36" s="18">
        <f t="shared" si="114"/>
        <v>1441.1764705882354</v>
      </c>
      <c r="GC36" s="18">
        <f t="shared" si="115"/>
        <v>2376.4705882352941</v>
      </c>
      <c r="GD36" s="18">
        <f t="shared" si="47"/>
        <v>10862.745098039215</v>
      </c>
      <c r="GE36" s="18">
        <f t="shared" si="48"/>
        <v>1096.5686274509803</v>
      </c>
      <c r="GF36" s="19">
        <v>2.63</v>
      </c>
      <c r="GG36" s="19">
        <f t="shared" si="116"/>
        <v>72.789117647058816</v>
      </c>
      <c r="GH36" s="19">
        <v>0.67</v>
      </c>
      <c r="GI36" s="19">
        <f t="shared" si="117"/>
        <v>28.658921568627449</v>
      </c>
      <c r="GJ36" s="19">
        <v>1.0900000000000001</v>
      </c>
      <c r="GK36" s="19">
        <f t="shared" si="118"/>
        <v>15.708823529411765</v>
      </c>
      <c r="GL36" s="19">
        <v>3.41</v>
      </c>
      <c r="GM36" s="19">
        <f t="shared" si="119"/>
        <v>37.392990196078429</v>
      </c>
      <c r="GN36" s="18">
        <f t="shared" si="49"/>
        <v>154.54985294117645</v>
      </c>
      <c r="GO36" s="18">
        <f t="shared" si="50"/>
        <v>137.99094012605039</v>
      </c>
      <c r="GP36" s="25">
        <v>-9999</v>
      </c>
      <c r="GQ36" s="25">
        <v>-9999</v>
      </c>
      <c r="GR36" s="25">
        <v>-9999</v>
      </c>
      <c r="GS36" s="25">
        <v>-9999</v>
      </c>
      <c r="GT36" s="19">
        <v>19.2</v>
      </c>
      <c r="GU36" s="18">
        <v>3.71</v>
      </c>
      <c r="GV36" s="18">
        <f t="shared" si="51"/>
        <v>3.2</v>
      </c>
      <c r="GW36" s="19">
        <f t="shared" si="52"/>
        <v>2398.5584861726079</v>
      </c>
      <c r="GX36" s="19">
        <v>1.24</v>
      </c>
      <c r="GY36" s="19">
        <f t="shared" si="53"/>
        <v>0.38749999999999996</v>
      </c>
      <c r="GZ36" s="19">
        <f t="shared" si="54"/>
        <v>929.44141339188548</v>
      </c>
      <c r="HA36" s="19">
        <f t="shared" si="55"/>
        <v>1040.9743829989118</v>
      </c>
      <c r="HB36" s="19">
        <v>1.64</v>
      </c>
      <c r="HC36" s="19">
        <f t="shared" si="120"/>
        <v>0.51249999999999996</v>
      </c>
      <c r="HD36" s="19">
        <f t="shared" si="121"/>
        <v>1229.2612241634615</v>
      </c>
      <c r="HE36" s="19">
        <f t="shared" si="56"/>
        <v>1376.7725710630771</v>
      </c>
      <c r="HF36" s="23">
        <v>-9999</v>
      </c>
      <c r="HG36" s="19">
        <v>2893.1714285714302</v>
      </c>
      <c r="HH36" s="19">
        <f t="shared" si="101"/>
        <v>1121.1039285714292</v>
      </c>
      <c r="HI36" s="19">
        <v>2.7</v>
      </c>
      <c r="HJ36" s="19">
        <v>3.61</v>
      </c>
      <c r="HK36" s="17">
        <f t="shared" si="122"/>
        <v>49.70148981537708</v>
      </c>
      <c r="HL36" s="18">
        <v>15</v>
      </c>
      <c r="HM36" s="18">
        <v>17.5</v>
      </c>
      <c r="HN36" s="19">
        <v>29.061034482758597</v>
      </c>
      <c r="HO36" s="19">
        <v>14.264326018808768</v>
      </c>
      <c r="HP36" s="19">
        <v>0.23089803603723399</v>
      </c>
      <c r="HQ36" s="19">
        <v>0.19693444905069099</v>
      </c>
      <c r="HR36" s="19">
        <v>0.16674650356020901</v>
      </c>
      <c r="HS36" s="19">
        <v>0.115905139781915</v>
      </c>
      <c r="HT36" s="19">
        <v>5.0188004601063797E-2</v>
      </c>
      <c r="HU36" s="19">
        <v>0.29292977933507902</v>
      </c>
      <c r="HV36" s="19">
        <v>0.338373889856383</v>
      </c>
      <c r="HW36" s="19">
        <v>9.0264041972350301E-2</v>
      </c>
      <c r="HX36" s="19">
        <v>0.60255553254255301</v>
      </c>
      <c r="HY36" s="19">
        <v>0.527633014670157</v>
      </c>
      <c r="HZ36" s="19">
        <v>0.483381949020942</v>
      </c>
      <c r="IA36" s="19">
        <v>0.453935371152074</v>
      </c>
      <c r="IB36" s="19">
        <v>0.21938179566489399</v>
      </c>
      <c r="IC36" s="19">
        <v>0.113946332893617</v>
      </c>
      <c r="ID36" s="19">
        <v>2.4744514467277501</v>
      </c>
      <c r="IE36" s="19">
        <v>0.28483059156481499</v>
      </c>
      <c r="IF36" s="19">
        <v>0.25148551267123298</v>
      </c>
      <c r="IG36" s="19">
        <v>0.25877632970967701</v>
      </c>
      <c r="IH36" s="19">
        <v>0.22275797467592601</v>
      </c>
      <c r="II36" s="19">
        <v>3.49389523842593E-2</v>
      </c>
      <c r="IJ36" s="19">
        <v>0.326099407930876</v>
      </c>
      <c r="IK36" s="19">
        <v>0.35889830903703701</v>
      </c>
      <c r="IL36" s="19">
        <v>8.6981941899543405E-2</v>
      </c>
      <c r="IM36" s="19">
        <v>0.80016175653703703</v>
      </c>
      <c r="IN36" s="19">
        <v>0.21326875517511501</v>
      </c>
      <c r="IO36" s="19">
        <v>0.20416099737787999</v>
      </c>
      <c r="IP36" s="19">
        <v>0.137391003319635</v>
      </c>
      <c r="IQ36" s="19">
        <v>0.11214851225463</v>
      </c>
      <c r="IR36" s="19">
        <v>8.4868507546296296E-2</v>
      </c>
      <c r="IS36" s="19">
        <v>0.427521104414746</v>
      </c>
      <c r="IT36" s="19">
        <v>38.361285613636397</v>
      </c>
      <c r="IU36" s="19">
        <v>62.165078095454497</v>
      </c>
      <c r="IV36" s="19">
        <v>77</v>
      </c>
      <c r="IW36" s="19">
        <f t="shared" si="57"/>
        <v>14.834921904545503</v>
      </c>
      <c r="IX36" s="19">
        <v>0.23128873770370401</v>
      </c>
      <c r="IY36" s="19">
        <v>0.322588813333333</v>
      </c>
      <c r="IZ36" s="19">
        <v>0.197936507888889</v>
      </c>
      <c r="JA36" s="19">
        <v>0.29236205592592601</v>
      </c>
      <c r="JB36" s="19">
        <v>0.68604686303703699</v>
      </c>
      <c r="JC36" s="19">
        <v>0.46928949355555599</v>
      </c>
      <c r="JD36" s="19">
        <v>0.25830687822222198</v>
      </c>
      <c r="JE36" s="19">
        <v>0.62532501888888903</v>
      </c>
      <c r="JF36" s="19">
        <v>0.41702947848148098</v>
      </c>
      <c r="JG36" s="19">
        <v>0.21647770222222201</v>
      </c>
      <c r="JH36" s="19">
        <v>0.310287225925926</v>
      </c>
      <c r="JI36" s="19">
        <v>0.21049886618518501</v>
      </c>
      <c r="JJ36" s="19">
        <v>0.41500210227777801</v>
      </c>
      <c r="JK36" s="19">
        <v>0.40089544104444402</v>
      </c>
      <c r="JL36" s="19">
        <v>0.23525757155555599</v>
      </c>
      <c r="JM36" s="19">
        <v>0.232085523359259</v>
      </c>
      <c r="JN36" s="19">
        <v>0.336782147559259</v>
      </c>
      <c r="JO36" s="19">
        <v>0.359876006785185</v>
      </c>
      <c r="JP36" s="19">
        <v>0.14753962713333299</v>
      </c>
      <c r="JQ36" s="19">
        <v>0.185925325462963</v>
      </c>
      <c r="JR36" s="19">
        <v>0.19951631061851899</v>
      </c>
      <c r="JS36" s="19">
        <v>0.18668497415185201</v>
      </c>
      <c r="JT36" s="19">
        <v>0.49603178261111103</v>
      </c>
      <c r="JU36" s="19">
        <v>0.55111349030000001</v>
      </c>
      <c r="JV36" s="19">
        <v>0.48524250858888901</v>
      </c>
      <c r="JW36" s="19">
        <v>0.49431653831481498</v>
      </c>
      <c r="JX36" s="19">
        <v>0.102009047977778</v>
      </c>
      <c r="JY36" s="19">
        <v>0.1926878725</v>
      </c>
      <c r="JZ36" s="19">
        <v>1.42845364815926</v>
      </c>
      <c r="KA36" s="19">
        <v>1.35976021528518</v>
      </c>
      <c r="KB36" s="19">
        <v>0.59939257727036999</v>
      </c>
      <c r="KC36" s="19">
        <v>0.51707931956296305</v>
      </c>
      <c r="KD36" s="19">
        <v>0.66586569325185196</v>
      </c>
      <c r="KE36" s="19">
        <v>0.58867276089259302</v>
      </c>
      <c r="KF36" s="19">
        <v>0.56779453036296301</v>
      </c>
      <c r="KG36" s="19">
        <v>0.54094396799629596</v>
      </c>
      <c r="KH36" s="19">
        <v>0.48171934948148198</v>
      </c>
      <c r="KI36" s="19">
        <v>0.46005132255185199</v>
      </c>
      <c r="KJ36" s="19">
        <v>-0.25492193929629597</v>
      </c>
      <c r="KK36" s="19">
        <v>-0.31084312044444401</v>
      </c>
      <c r="KL36" s="19">
        <v>0.66586569325185196</v>
      </c>
      <c r="KM36" s="19">
        <v>0.58867276089259302</v>
      </c>
      <c r="KN36" s="19">
        <v>0.21447767131707299</v>
      </c>
      <c r="KO36" s="19">
        <v>0.23408412143902399</v>
      </c>
      <c r="KP36" s="19">
        <v>0.18251865575609799</v>
      </c>
      <c r="KQ36" s="19">
        <v>0.231425219097561</v>
      </c>
      <c r="KR36" s="19">
        <v>0.58886936760975594</v>
      </c>
      <c r="KS36" s="19">
        <v>0.43997175868292698</v>
      </c>
      <c r="KT36" s="19">
        <v>0.23424773907317101</v>
      </c>
      <c r="KU36" s="19">
        <v>0.60066209051219499</v>
      </c>
      <c r="KV36" s="19">
        <v>0.45031358887804901</v>
      </c>
      <c r="KW36" s="19">
        <v>0.20312357382926799</v>
      </c>
      <c r="KX36" s="19">
        <v>0.233989226390244</v>
      </c>
      <c r="KY36" s="19">
        <v>0.189671326536585</v>
      </c>
      <c r="KZ36" s="19">
        <v>40.214878048780498</v>
      </c>
      <c r="LA36" s="19">
        <v>37.057073170731698</v>
      </c>
      <c r="LB36" s="19">
        <v>12.6675609756097</v>
      </c>
      <c r="LC36" s="19">
        <v>38.203414634146299</v>
      </c>
      <c r="LD36" s="19">
        <v>35.997804878048797</v>
      </c>
      <c r="LE36" s="19">
        <v>39.94</v>
      </c>
      <c r="LF36" s="19">
        <v>40.030487804878</v>
      </c>
      <c r="LG36" s="19">
        <v>-4.3653539317073199E-2</v>
      </c>
      <c r="LH36" s="19">
        <v>-9.3459544853658497E-2</v>
      </c>
      <c r="LI36" s="19">
        <v>49.453414634146299</v>
      </c>
      <c r="LJ36" s="19">
        <v>1667.91163414634</v>
      </c>
      <c r="LK36" s="19">
        <v>83</v>
      </c>
      <c r="LL36" s="19">
        <f t="shared" si="58"/>
        <v>33.546585365853701</v>
      </c>
      <c r="LM36" s="18">
        <v>31.5</v>
      </c>
      <c r="LN36" s="19">
        <v>0.43834927250731698</v>
      </c>
      <c r="LO36" s="19">
        <v>0.43402583960487801</v>
      </c>
      <c r="LP36" s="19">
        <v>0.315824344382927</v>
      </c>
      <c r="LQ36" s="19">
        <v>0.31038251623414598</v>
      </c>
      <c r="LR36" s="19">
        <v>0.43995863617560999</v>
      </c>
      <c r="LS36" s="19">
        <v>0.42998567083170702</v>
      </c>
      <c r="LT36" s="19">
        <v>0.31749270789024397</v>
      </c>
      <c r="LU36" s="19">
        <v>0.30572422388048798</v>
      </c>
      <c r="LV36" s="19">
        <v>0.14266234695365901</v>
      </c>
      <c r="LW36" s="19">
        <v>0.143486985260976</v>
      </c>
      <c r="LX36" s="19">
        <v>0.51986937099268304</v>
      </c>
      <c r="LY36" s="19">
        <v>0.52534279670487805</v>
      </c>
      <c r="LZ36" s="19">
        <v>0.49429415012195099</v>
      </c>
      <c r="MA36" s="19">
        <v>0.46442181938780502</v>
      </c>
      <c r="MB36" s="19">
        <v>0.105358677939024</v>
      </c>
      <c r="MC36" s="19">
        <v>0.117865867202439</v>
      </c>
      <c r="MD36" s="19">
        <v>1.57417301232439</v>
      </c>
      <c r="ME36" s="19">
        <v>1.55565017638049</v>
      </c>
      <c r="MF36" s="19">
        <v>0.32552658871707302</v>
      </c>
      <c r="MG36" s="19">
        <v>0.33236323687804897</v>
      </c>
      <c r="MH36" s="19">
        <v>0.40919739547073197</v>
      </c>
      <c r="MI36" s="19">
        <v>0.41340086068292697</v>
      </c>
      <c r="MJ36" s="19">
        <v>0.40876849268048798</v>
      </c>
      <c r="MK36" s="19">
        <v>0.40926531788292703</v>
      </c>
      <c r="ML36" s="19">
        <v>0.32488842842682902</v>
      </c>
      <c r="MM36" s="19">
        <v>0.327492589887805</v>
      </c>
      <c r="MN36" s="19">
        <v>-0.48051706353658502</v>
      </c>
      <c r="MO36" s="19">
        <v>-0.46660819621951199</v>
      </c>
      <c r="MP36" s="19">
        <v>0.40919739547073197</v>
      </c>
      <c r="MQ36" s="19">
        <v>0.41340086068292697</v>
      </c>
      <c r="MR36" s="18">
        <v>53.5</v>
      </c>
      <c r="MS36" s="19">
        <v>0.15372063</v>
      </c>
      <c r="MT36" s="19">
        <v>0.13778500799999999</v>
      </c>
      <c r="MU36" s="19">
        <v>0.124350944</v>
      </c>
      <c r="MV36" s="19">
        <v>0.15310410199999999</v>
      </c>
      <c r="MW36" s="19">
        <v>0.52737964699999995</v>
      </c>
      <c r="MX36" s="19">
        <v>0.32025766100000003</v>
      </c>
      <c r="MY36" s="19">
        <v>0.157215245</v>
      </c>
      <c r="MZ36" s="19">
        <v>0.55204976800000005</v>
      </c>
      <c r="NA36" s="19">
        <v>0.37235089199999999</v>
      </c>
      <c r="NB36" s="19">
        <v>0.152729384</v>
      </c>
      <c r="NC36" s="19">
        <v>0.13422325900000001</v>
      </c>
      <c r="ND36" s="19">
        <v>0.14016590300000001</v>
      </c>
      <c r="NE36" s="19">
        <v>35.479999999999997</v>
      </c>
      <c r="NF36" s="19">
        <v>35.294146339999998</v>
      </c>
      <c r="NG36" s="19">
        <v>15.52609756</v>
      </c>
      <c r="NH36" s="19">
        <v>32.782195119999997</v>
      </c>
      <c r="NI36" s="19">
        <v>31.042926829999999</v>
      </c>
      <c r="NJ36" s="19">
        <v>36.610731710000003</v>
      </c>
      <c r="NK36" s="19">
        <v>36.700000000000003</v>
      </c>
      <c r="NL36" s="19">
        <v>-9.6963018999999998E-2</v>
      </c>
      <c r="NM36" s="19">
        <v>-0.13006045399999999</v>
      </c>
      <c r="NN36" s="19">
        <v>55.3</v>
      </c>
      <c r="NO36" s="19">
        <v>1800.6344630000001</v>
      </c>
      <c r="NP36" s="19">
        <v>99.9</v>
      </c>
      <c r="NQ36" s="19">
        <f t="shared" si="59"/>
        <v>44.600000000000009</v>
      </c>
      <c r="NR36" s="18">
        <v>53.5</v>
      </c>
      <c r="NS36" s="19">
        <v>0.55586688799999995</v>
      </c>
      <c r="NT36" s="19">
        <v>0.54755318399999997</v>
      </c>
      <c r="NU36" s="19">
        <v>0.406005742</v>
      </c>
      <c r="NV36" s="19">
        <v>0.35139065400000002</v>
      </c>
      <c r="NW36" s="19">
        <v>0.60902476699999997</v>
      </c>
      <c r="NX36" s="19">
        <v>0.584391565</v>
      </c>
      <c r="NY36" s="19">
        <v>0.470992784</v>
      </c>
      <c r="NZ36" s="19">
        <v>0.39787164899999999</v>
      </c>
      <c r="OA36" s="19">
        <v>0.194063069</v>
      </c>
      <c r="OB36" s="19">
        <v>0.24357532600000001</v>
      </c>
      <c r="OC36" s="19">
        <v>0.59448739100000003</v>
      </c>
      <c r="OD36" s="19">
        <v>0.61646586599999997</v>
      </c>
      <c r="OE36" s="19">
        <v>0.56582419799999994</v>
      </c>
      <c r="OF36" s="19">
        <v>0.54651331999999997</v>
      </c>
      <c r="OG36" s="19">
        <v>5.7026858999999999E-2</v>
      </c>
      <c r="OH36" s="19">
        <v>0.103171867</v>
      </c>
      <c r="OI36" s="19">
        <v>2.5292291859999998</v>
      </c>
      <c r="OJ36" s="19">
        <v>2.4648637249999998</v>
      </c>
      <c r="OK36" s="19">
        <v>0.31908609599999999</v>
      </c>
      <c r="OL36" s="19">
        <v>0.41668337</v>
      </c>
      <c r="OM36" s="19">
        <v>0.42954071399999999</v>
      </c>
      <c r="ON36" s="19">
        <v>0.52897722300000005</v>
      </c>
      <c r="OO36" s="19">
        <v>0.455218022</v>
      </c>
      <c r="OP36" s="19">
        <v>0.55169337100000004</v>
      </c>
      <c r="OQ36" s="19">
        <v>0.34972065699999999</v>
      </c>
      <c r="OR36" s="19">
        <v>0.444974865</v>
      </c>
      <c r="OS36" s="19">
        <v>-0.63949855</v>
      </c>
      <c r="OT36" s="19">
        <v>-0.56750636499999996</v>
      </c>
      <c r="OU36" s="19">
        <v>0.42954071399999999</v>
      </c>
      <c r="OV36" s="19">
        <v>0.52897722300000005</v>
      </c>
      <c r="OW36" s="19">
        <v>0.13053095051281999</v>
      </c>
      <c r="OX36" s="19">
        <v>8.3809226692307698E-2</v>
      </c>
      <c r="OY36" s="19">
        <v>9.93867888205128E-2</v>
      </c>
      <c r="OZ36" s="19">
        <v>0.111784070076923</v>
      </c>
      <c r="PA36" s="19">
        <v>0.518906992435897</v>
      </c>
      <c r="PB36" s="19">
        <v>0.294584232</v>
      </c>
      <c r="PC36" s="19">
        <v>0.116802836512821</v>
      </c>
      <c r="PD36" s="19">
        <v>0.60037498738461503</v>
      </c>
      <c r="PE36" s="19">
        <v>0.38167735048717899</v>
      </c>
      <c r="PF36" s="19">
        <v>0.12392030910256401</v>
      </c>
      <c r="PG36" s="19">
        <v>7.9523997410256397E-2</v>
      </c>
      <c r="PH36" s="19">
        <v>0.11202877174358999</v>
      </c>
      <c r="PI36" s="19">
        <v>34.5</v>
      </c>
      <c r="PJ36" s="19">
        <v>30.811794871794799</v>
      </c>
      <c r="PK36" s="19">
        <v>19.496153846153799</v>
      </c>
      <c r="PL36" s="19">
        <v>28.873076923076901</v>
      </c>
      <c r="PM36" s="19">
        <v>28.19</v>
      </c>
      <c r="PN36" s="19">
        <v>34.03</v>
      </c>
      <c r="PO36" s="19">
        <v>34.291282051282003</v>
      </c>
      <c r="PP36" s="19">
        <v>-0.129553667435898</v>
      </c>
      <c r="PQ36" s="19">
        <v>-0.139537362051282</v>
      </c>
      <c r="PR36" s="19">
        <v>54.303076923076901</v>
      </c>
      <c r="PS36" s="19">
        <v>52.584102564102601</v>
      </c>
      <c r="PT36" s="19">
        <v>1777.9797948717901</v>
      </c>
      <c r="PU36" s="19">
        <v>1738.96612820513</v>
      </c>
      <c r="PV36" s="19">
        <v>120.7</v>
      </c>
      <c r="PW36" s="19">
        <f t="shared" si="60"/>
        <v>66.396923076923102</v>
      </c>
      <c r="PX36" s="19">
        <f t="shared" si="61"/>
        <v>68.115897435897409</v>
      </c>
      <c r="PY36" s="19">
        <f t="shared" si="62"/>
        <v>67.256410256410248</v>
      </c>
      <c r="PZ36" s="18">
        <v>53.5</v>
      </c>
      <c r="QA36" s="19">
        <v>0.67339721910769201</v>
      </c>
      <c r="QB36" s="19">
        <v>0.64298146433333303</v>
      </c>
      <c r="QC36" s="19">
        <v>0.53098890054359005</v>
      </c>
      <c r="QD36" s="19">
        <v>0.44738827386666702</v>
      </c>
      <c r="QE36" s="19">
        <v>0.76563783728974399</v>
      </c>
      <c r="QF36" s="19">
        <v>0.71991443123076904</v>
      </c>
      <c r="QG36" s="19">
        <f t="shared" si="63"/>
        <v>0.74277613426025657</v>
      </c>
      <c r="QH36" s="19">
        <v>0.65511648242307696</v>
      </c>
      <c r="QI36" s="19">
        <v>0.55517393668974402</v>
      </c>
      <c r="QJ36" s="19">
        <v>0.22220462534359001</v>
      </c>
      <c r="QK36" s="19">
        <v>0.27465466370512798</v>
      </c>
      <c r="QL36" s="19">
        <v>0.68469631106923101</v>
      </c>
      <c r="QM36" s="19">
        <v>0.67621188290256395</v>
      </c>
      <c r="QN36" s="19">
        <v>0.65687018371282102</v>
      </c>
      <c r="QO36" s="19">
        <v>0.59516306577179501</v>
      </c>
      <c r="QP36" s="19">
        <v>2.07205281E-2</v>
      </c>
      <c r="QQ36" s="19">
        <v>5.8490428858974298E-2</v>
      </c>
      <c r="QR36" s="19">
        <v>4.1515635868589698</v>
      </c>
      <c r="QS36" s="19">
        <v>3.65945373366154</v>
      </c>
      <c r="QT36" s="19">
        <v>0.29010731751794899</v>
      </c>
      <c r="QU36" s="19">
        <v>0.38080202248461498</v>
      </c>
      <c r="QV36" s="19">
        <v>0.41883983548461501</v>
      </c>
      <c r="QW36" s="19">
        <v>0.51149611885128199</v>
      </c>
      <c r="QX36" s="19">
        <v>0.45125886956153799</v>
      </c>
      <c r="QY36" s="19">
        <v>0.547032339041025</v>
      </c>
      <c r="QZ36" s="19">
        <v>0.32970398693846198</v>
      </c>
      <c r="RA36" s="19">
        <v>0.42619308536153799</v>
      </c>
      <c r="RB36" s="19">
        <v>-0.79141256297435902</v>
      </c>
      <c r="RC36" s="19">
        <v>-0.71278021566666705</v>
      </c>
      <c r="RD36" s="19">
        <v>0.41883983548461501</v>
      </c>
      <c r="RE36" s="19">
        <v>0.51149611885128199</v>
      </c>
      <c r="RF36" s="19">
        <v>9.4303223487804899E-2</v>
      </c>
      <c r="RG36" s="19">
        <v>6.6666666731707305E-2</v>
      </c>
      <c r="RH36" s="19">
        <v>7.4865314975609706E-2</v>
      </c>
      <c r="RI36" s="19">
        <v>7.62378415609756E-2</v>
      </c>
      <c r="RJ36" s="19">
        <v>0.46292782268292698</v>
      </c>
      <c r="RK36" s="19">
        <v>0.25679086234146298</v>
      </c>
      <c r="RL36" s="19">
        <v>8.5460408292682893E-2</v>
      </c>
      <c r="RM36" s="19">
        <v>0.494560193487805</v>
      </c>
      <c r="RN36" s="19">
        <v>0.29857100095122002</v>
      </c>
      <c r="RO36" s="19">
        <v>8.8071179634146304E-2</v>
      </c>
      <c r="RP36" s="19">
        <v>5.7209140682926797E-2</v>
      </c>
      <c r="RQ36" s="19">
        <v>7.9763681292682895E-2</v>
      </c>
      <c r="RR36" s="19">
        <v>41.48</v>
      </c>
      <c r="RS36" s="19">
        <v>36.5482926829268</v>
      </c>
      <c r="RT36" s="19">
        <v>19.960731707317098</v>
      </c>
      <c r="RU36" s="19">
        <v>29.6548780487805</v>
      </c>
      <c r="RV36" s="19">
        <v>27.990487804878001</v>
      </c>
      <c r="RW36" s="19">
        <v>39.036097560975598</v>
      </c>
      <c r="RX36" s="19">
        <v>39.115853658536601</v>
      </c>
      <c r="RY36" s="19">
        <v>-0.235769885365854</v>
      </c>
      <c r="RZ36" s="19">
        <v>-0.25292323414634099</v>
      </c>
      <c r="SA36" s="19">
        <v>62.273902439024397</v>
      </c>
      <c r="SB36" s="19">
        <v>60.306585365853699</v>
      </c>
      <c r="SC36" s="19">
        <v>1958.9218048780499</v>
      </c>
      <c r="SD36" s="19">
        <v>1914.2605853658499</v>
      </c>
      <c r="SE36" s="19">
        <v>142</v>
      </c>
      <c r="SF36" s="19">
        <f t="shared" si="64"/>
        <v>79.726097560975603</v>
      </c>
      <c r="SG36" s="19">
        <f t="shared" si="65"/>
        <v>81.693414634146308</v>
      </c>
      <c r="SH36" s="18">
        <v>91.5</v>
      </c>
      <c r="SI36" s="19">
        <v>0.704874834268293</v>
      </c>
      <c r="SJ36" s="19">
        <v>0.71481690507317097</v>
      </c>
      <c r="SK36" s="19">
        <v>0.55494049999999995</v>
      </c>
      <c r="SL36" s="19">
        <v>0.53992936668292701</v>
      </c>
      <c r="SM36" s="19">
        <v>0.79235070887804904</v>
      </c>
      <c r="SN36" s="19">
        <v>0.746143524926829</v>
      </c>
      <c r="SO36" s="19">
        <v>0.67850234785365804</v>
      </c>
      <c r="SP36" s="19">
        <v>0.58591214007317105</v>
      </c>
      <c r="SQ36" s="19">
        <v>0.24661470375609801</v>
      </c>
      <c r="SR36" s="19">
        <v>0.28517776629268299</v>
      </c>
      <c r="SS36" s="19">
        <v>0.72155981573170702</v>
      </c>
      <c r="ST36" s="19">
        <v>0.71912677092682897</v>
      </c>
      <c r="SU36" s="19">
        <v>0.69700014582926795</v>
      </c>
      <c r="SV36" s="19">
        <v>0.658791373170732</v>
      </c>
      <c r="SW36" s="19">
        <v>3.4731638317073203E-2</v>
      </c>
      <c r="SX36" s="19">
        <v>9.4091218048780508E-3</v>
      </c>
      <c r="SY36" s="19">
        <v>4.7995232760731703</v>
      </c>
      <c r="SZ36" s="19">
        <v>5.0924236946341503</v>
      </c>
      <c r="TA36" s="19">
        <v>0.31112901917073199</v>
      </c>
      <c r="TB36" s="19">
        <v>0.38150128741463402</v>
      </c>
      <c r="TC36" s="19">
        <v>0.447010854707317</v>
      </c>
      <c r="TD36" s="19">
        <v>0.51635834009756099</v>
      </c>
      <c r="TE36" s="19">
        <v>0.47788700602438999</v>
      </c>
      <c r="TF36" s="19">
        <v>0.52916507302438998</v>
      </c>
      <c r="TG36" s="19">
        <v>0.34961414173170702</v>
      </c>
      <c r="TH36" s="19">
        <v>0.39796989319512199</v>
      </c>
      <c r="TI36" s="19">
        <v>-0.808276659414634</v>
      </c>
      <c r="TJ36" s="19">
        <v>-0.73801436256097597</v>
      </c>
      <c r="TK36" s="19">
        <v>0.447010854707317</v>
      </c>
      <c r="TL36" s="19">
        <v>0.51635834009756099</v>
      </c>
      <c r="TM36" s="19">
        <v>6.9953652565217406E-2</v>
      </c>
      <c r="TN36" s="19">
        <v>5.2262644152173902E-2</v>
      </c>
      <c r="TO36" s="19">
        <v>5.9682786217391301E-2</v>
      </c>
      <c r="TP36" s="19">
        <v>6.6729298717391305E-2</v>
      </c>
      <c r="TQ36" s="19">
        <v>0.36019860432608702</v>
      </c>
      <c r="TR36" s="19">
        <v>0.18584449919565199</v>
      </c>
      <c r="TS36" s="19">
        <v>6.8260876347826099E-2</v>
      </c>
      <c r="TT36" s="19">
        <v>0.40766208250000002</v>
      </c>
      <c r="TU36" s="19">
        <v>0.21492177552173899</v>
      </c>
      <c r="TV36" s="19">
        <v>5.8400921913043503E-2</v>
      </c>
      <c r="TW36" s="19">
        <v>4.5619202478260901E-2</v>
      </c>
      <c r="TX36" s="19">
        <v>5.8954965804347899E-2</v>
      </c>
      <c r="TY36" s="19">
        <v>40.547282608695603</v>
      </c>
      <c r="TZ36" s="19">
        <v>37.0519565217391</v>
      </c>
      <c r="UA36" s="19">
        <v>25.701413043478301</v>
      </c>
      <c r="UB36" s="19">
        <v>34.455326086956497</v>
      </c>
      <c r="UC36" s="19">
        <v>32.988369565217397</v>
      </c>
      <c r="UD36" s="19">
        <v>39.131956521739099</v>
      </c>
      <c r="UE36" s="19">
        <v>39.234673913043402</v>
      </c>
      <c r="UF36" s="19">
        <v>-0.118717955141304</v>
      </c>
      <c r="UG36" s="19">
        <v>-0.144128344565217</v>
      </c>
      <c r="UH36" s="24">
        <v>73.194347826086926</v>
      </c>
      <c r="UI36" s="24">
        <v>70.293260869565231</v>
      </c>
      <c r="UJ36" s="24">
        <v>2206.7793913043483</v>
      </c>
      <c r="UK36" s="24">
        <v>2140.9749565217385</v>
      </c>
      <c r="UL36" s="19">
        <v>158</v>
      </c>
      <c r="UM36" s="19">
        <f t="shared" si="66"/>
        <v>84.805652173913074</v>
      </c>
      <c r="UN36" s="19">
        <f t="shared" si="67"/>
        <v>87.706739130434769</v>
      </c>
      <c r="UO36" s="19">
        <f t="shared" si="68"/>
        <v>86.256195652173915</v>
      </c>
      <c r="UP36" s="18">
        <v>92.5</v>
      </c>
      <c r="UQ36" s="19">
        <v>0.71284663516956603</v>
      </c>
      <c r="UR36" s="19">
        <v>0.68495436301086998</v>
      </c>
      <c r="US36" s="19">
        <v>0.51782316123043504</v>
      </c>
      <c r="UT36" s="19">
        <v>0.46857139486086902</v>
      </c>
      <c r="UU36" s="19">
        <v>0.79850192428260902</v>
      </c>
      <c r="UV36" s="19">
        <v>0.74490378332608698</v>
      </c>
      <c r="UW36" s="19">
        <f t="shared" si="69"/>
        <v>0.771702853804348</v>
      </c>
      <c r="UX36" s="19">
        <v>0.64986934686956499</v>
      </c>
      <c r="UY36" s="19">
        <v>0.55866915225434799</v>
      </c>
      <c r="UZ36" s="19">
        <v>0.309426297695652</v>
      </c>
      <c r="VA36" s="19">
        <v>0.317823511354348</v>
      </c>
      <c r="VB36" s="19">
        <v>0.74695710184565201</v>
      </c>
      <c r="VC36" s="19">
        <v>0.71345956595217397</v>
      </c>
      <c r="VD36" s="19">
        <v>0.74904424896956501</v>
      </c>
      <c r="VE36" s="19">
        <v>0.67200925558478297</v>
      </c>
      <c r="VF36" s="19">
        <v>7.4461033130434798E-2</v>
      </c>
      <c r="VG36" s="19">
        <v>5.6798743171739101E-2</v>
      </c>
      <c r="VH36" s="19">
        <v>4.9916885340652204</v>
      </c>
      <c r="VI36" s="19">
        <v>4.4123999703630403</v>
      </c>
      <c r="VJ36" s="19">
        <v>0.387597353026087</v>
      </c>
      <c r="VK36" s="19">
        <v>0.42580413883478202</v>
      </c>
      <c r="VL36" s="19">
        <v>0.53196648375434796</v>
      </c>
      <c r="VM36" s="19">
        <v>0.56062571869782696</v>
      </c>
      <c r="VN36" s="19">
        <v>0.56737712186086897</v>
      </c>
      <c r="VO36" s="19">
        <v>0.58859967999347795</v>
      </c>
      <c r="VP36" s="19">
        <v>0.43395095831086899</v>
      </c>
      <c r="VQ36" s="19">
        <v>0.46273357244130497</v>
      </c>
      <c r="VR36" s="19">
        <v>-0.78731762286956597</v>
      </c>
      <c r="VS36" s="19">
        <v>-0.71566836769565201</v>
      </c>
      <c r="VT36" s="19">
        <v>0.53196648375434796</v>
      </c>
      <c r="VU36" s="19">
        <v>0.56062571869782696</v>
      </c>
      <c r="VV36" s="19">
        <v>0.80166666666666697</v>
      </c>
      <c r="VW36" s="19">
        <v>0.75133333333333296</v>
      </c>
      <c r="VX36" s="19">
        <v>0.80349999999999999</v>
      </c>
      <c r="VY36" s="19">
        <v>8.7966666666666707E-2</v>
      </c>
      <c r="VZ36" s="19">
        <f t="shared" si="70"/>
        <v>0.93721413721413638</v>
      </c>
      <c r="WA36" s="19">
        <v>7.5561760413043494E-2</v>
      </c>
      <c r="WB36" s="19">
        <v>5.3124306000000003E-2</v>
      </c>
      <c r="WC36" s="19">
        <v>6.7569311652173905E-2</v>
      </c>
      <c r="WD36" s="19">
        <v>6.5076228086956497E-2</v>
      </c>
      <c r="WE36" s="19">
        <v>0.37566592195652199</v>
      </c>
      <c r="WF36" s="19">
        <v>0.214483889521739</v>
      </c>
      <c r="WG36" s="19">
        <v>6.8670076673913102E-2</v>
      </c>
      <c r="WH36" s="19">
        <v>0.39713936636956498</v>
      </c>
      <c r="WI36" s="19">
        <v>0.20949432400000001</v>
      </c>
      <c r="WJ36" s="19">
        <v>5.6033046978260899E-2</v>
      </c>
      <c r="WK36" s="19">
        <v>4.56478260869565E-2</v>
      </c>
      <c r="WL36" s="19">
        <v>6.2523953500000007E-2</v>
      </c>
      <c r="WM36" s="19">
        <v>42.06</v>
      </c>
      <c r="WN36" s="19">
        <v>37.817608695652197</v>
      </c>
      <c r="WO36" s="19">
        <v>25.724782608695701</v>
      </c>
      <c r="WP36" s="19">
        <v>36.0167391304348</v>
      </c>
      <c r="WQ36" s="19">
        <v>34.708478260869597</v>
      </c>
      <c r="WR36" s="19">
        <v>41.79</v>
      </c>
      <c r="WS36" s="19">
        <v>41.8415217391304</v>
      </c>
      <c r="WT36" s="19">
        <v>-0.14787226956521701</v>
      </c>
      <c r="WU36" s="19">
        <v>-0.165509743478261</v>
      </c>
      <c r="WV36" s="19">
        <v>72.522173913043503</v>
      </c>
      <c r="WW36" s="19">
        <v>71.181739130434806</v>
      </c>
      <c r="WX36" s="19">
        <v>2191.5608695652199</v>
      </c>
      <c r="WY36" s="19">
        <v>2161.1109782608701</v>
      </c>
      <c r="WZ36" s="19">
        <v>164.3</v>
      </c>
      <c r="XA36" s="19">
        <f t="shared" si="71"/>
        <v>91.777826086956509</v>
      </c>
      <c r="XB36" s="19">
        <f t="shared" si="72"/>
        <v>93.118260869565205</v>
      </c>
      <c r="XC36" s="18">
        <v>101.5</v>
      </c>
      <c r="XD36" s="19">
        <v>0.703844546919565</v>
      </c>
      <c r="XE36" s="19">
        <v>0.70075302304999998</v>
      </c>
      <c r="XF36" s="19">
        <v>0.50495017390434804</v>
      </c>
      <c r="XG36" s="19">
        <v>0.53108644735434796</v>
      </c>
      <c r="XH36" s="19">
        <v>0.79290096866304405</v>
      </c>
      <c r="XI36" s="19">
        <v>0.74868991552173902</v>
      </c>
      <c r="XJ36" s="19">
        <v>0.641017088795652</v>
      </c>
      <c r="XK36" s="19">
        <v>0.60052295297173897</v>
      </c>
      <c r="XL36" s="19">
        <v>0.30900882801086998</v>
      </c>
      <c r="XM36" s="19">
        <v>0.26998395714565199</v>
      </c>
      <c r="XN36" s="19">
        <v>0.72652870385217405</v>
      </c>
      <c r="XO36" s="19">
        <v>0.69197668393913003</v>
      </c>
      <c r="XP36" s="19">
        <v>0.75152565804347804</v>
      </c>
      <c r="XQ36" s="19">
        <v>0.66102048157826099</v>
      </c>
      <c r="XR36" s="19">
        <v>4.7356094236956497E-2</v>
      </c>
      <c r="XS36" s="19">
        <v>-1.78921108413043E-2</v>
      </c>
      <c r="XT36" s="19">
        <v>4.7913592854130398</v>
      </c>
      <c r="XU36" s="19">
        <v>4.81059371845652</v>
      </c>
      <c r="XV36" s="19">
        <v>0.38978020409782599</v>
      </c>
      <c r="XW36" s="19">
        <v>0.358126555341304</v>
      </c>
      <c r="XX36" s="19">
        <v>0.53342905526956497</v>
      </c>
      <c r="XY36" s="19">
        <v>0.48818728497608699</v>
      </c>
      <c r="XZ36" s="19">
        <v>0.57104130911304296</v>
      </c>
      <c r="YA36" s="19">
        <v>0.50727564724347796</v>
      </c>
      <c r="YB36" s="19">
        <v>0.43897172316087002</v>
      </c>
      <c r="YC36" s="19">
        <v>0.382656420584783</v>
      </c>
      <c r="YD36" s="19">
        <v>-0.78089532958695695</v>
      </c>
      <c r="YE36" s="19">
        <v>-0.74935602154347802</v>
      </c>
      <c r="YF36" s="19">
        <v>0.53342905526956497</v>
      </c>
      <c r="YG36" s="19">
        <v>0.48818728497608699</v>
      </c>
      <c r="YH36" s="19">
        <v>7.4508719289473696E-2</v>
      </c>
      <c r="YI36" s="19">
        <v>5.0750750710526302E-2</v>
      </c>
      <c r="YJ36" s="19">
        <v>5.9253990815789401E-2</v>
      </c>
      <c r="YK36" s="19">
        <v>6.13318483947368E-2</v>
      </c>
      <c r="YL36" s="19">
        <v>0.37308870771052599</v>
      </c>
      <c r="YM36" s="19">
        <v>0.32714285700000001</v>
      </c>
      <c r="YN36" s="19">
        <v>6.6993887236842103E-2</v>
      </c>
      <c r="YO36" s="19">
        <v>0.43262098197368398</v>
      </c>
      <c r="YP36" s="19">
        <v>0.22513157894736799</v>
      </c>
      <c r="YQ36" s="19">
        <v>6.1779575368421102E-2</v>
      </c>
      <c r="YR36" s="19">
        <v>4.4591815342105302E-2</v>
      </c>
      <c r="YS36" s="19">
        <v>6.7526315789473698E-2</v>
      </c>
      <c r="YT36" s="19">
        <v>42.747368421052599</v>
      </c>
      <c r="YU36" s="19">
        <v>39.4728947368421</v>
      </c>
      <c r="YV36" s="19">
        <v>18.27</v>
      </c>
      <c r="YW36" s="19">
        <v>34.386842105263099</v>
      </c>
      <c r="YX36" s="19">
        <v>34.137368421052599</v>
      </c>
      <c r="YY36" s="19">
        <v>42.039210526315799</v>
      </c>
      <c r="YZ36" s="19">
        <v>42.16</v>
      </c>
      <c r="ZA36" s="19">
        <v>-0.19495879210526301</v>
      </c>
      <c r="ZB36" s="19">
        <v>-0.18588639473684199</v>
      </c>
      <c r="ZC36" s="19">
        <v>78.576842105263196</v>
      </c>
      <c r="ZD36" s="19">
        <v>76.034473684210496</v>
      </c>
      <c r="ZE36" s="19">
        <v>2328.9904473684201</v>
      </c>
      <c r="ZF36" s="19">
        <v>2271.2727105263202</v>
      </c>
      <c r="ZG36" s="19">
        <v>172</v>
      </c>
      <c r="ZH36" s="19">
        <f t="shared" si="73"/>
        <v>93.423157894736804</v>
      </c>
      <c r="ZI36" s="19">
        <f t="shared" si="74"/>
        <v>95.965526315789504</v>
      </c>
      <c r="ZJ36" s="18">
        <v>103.5</v>
      </c>
      <c r="ZK36" s="19">
        <v>0.73154656454210498</v>
      </c>
      <c r="ZL36" s="19">
        <v>0.71388538499999998</v>
      </c>
      <c r="ZM36" s="19">
        <v>0.54075283842894695</v>
      </c>
      <c r="ZN36" s="19">
        <v>0.68445742706842105</v>
      </c>
      <c r="ZO36" s="19">
        <v>0.81291614204736895</v>
      </c>
      <c r="ZP36" s="19">
        <v>0.75724548702894801</v>
      </c>
      <c r="ZQ36" s="19">
        <v>0.66894869882631602</v>
      </c>
      <c r="ZR36" s="19">
        <v>0.73164148428421105</v>
      </c>
      <c r="ZS36" s="19">
        <v>0.31563531520263199</v>
      </c>
      <c r="ZT36" s="19">
        <v>6.1133096476315797E-2</v>
      </c>
      <c r="ZU36" s="19">
        <v>0.72977206156315799</v>
      </c>
      <c r="ZV36" s="19">
        <v>0.72257699633947403</v>
      </c>
      <c r="ZW36" s="19">
        <v>0.74992768840789503</v>
      </c>
      <c r="ZX36" s="19">
        <v>0.66357914159210496</v>
      </c>
      <c r="ZY36" s="19">
        <v>-2.2827043499999999E-3</v>
      </c>
      <c r="ZZ36" s="19">
        <v>1.7526260505263201E-2</v>
      </c>
      <c r="AAA36" s="19">
        <v>5.47078531285789</v>
      </c>
      <c r="AAB36" s="19">
        <v>5.1271466518947397</v>
      </c>
      <c r="AAC36" s="19">
        <v>0.388260270981579</v>
      </c>
      <c r="AAD36" s="19">
        <v>7.7272280015789493E-2</v>
      </c>
      <c r="AAE36" s="19">
        <v>0.53460915181052604</v>
      </c>
      <c r="AAF36" s="19">
        <v>0.122225181771053</v>
      </c>
      <c r="AAG36" s="19">
        <v>0.56740332235263102</v>
      </c>
      <c r="AAH36" s="19">
        <v>0.12569261115526301</v>
      </c>
      <c r="AAI36" s="19">
        <v>0.43142980335789499</v>
      </c>
      <c r="AAJ36" s="19">
        <v>8.1194779502631598E-2</v>
      </c>
      <c r="AAK36" s="19">
        <v>-0.80142858818421103</v>
      </c>
      <c r="AAL36" s="19">
        <v>-0.84486670078947401</v>
      </c>
      <c r="AAM36" s="19">
        <v>0.53460915181052604</v>
      </c>
      <c r="AAN36" s="19">
        <v>0.122225181771053</v>
      </c>
      <c r="AAO36" s="19">
        <v>7.2440984923076907E-2</v>
      </c>
      <c r="AAP36" s="19">
        <v>5.3214753256410299E-2</v>
      </c>
      <c r="AAQ36" s="19">
        <v>5.9216978256410299E-2</v>
      </c>
      <c r="AAR36" s="19">
        <v>6.4758913128205101E-2</v>
      </c>
      <c r="AAS36" s="19">
        <v>0.403417257871795</v>
      </c>
      <c r="AAT36" s="19">
        <v>0.237332842564103</v>
      </c>
      <c r="AAU36" s="19">
        <v>6.4867431538461501E-2</v>
      </c>
      <c r="AAV36" s="19">
        <v>0.40331569389743599</v>
      </c>
      <c r="AAW36" s="19">
        <v>0.204920736307692</v>
      </c>
      <c r="AAX36" s="19">
        <v>6.2179487179487201E-2</v>
      </c>
      <c r="AAY36" s="19">
        <v>4.4458147179487199E-2</v>
      </c>
      <c r="AAZ36" s="19">
        <v>6.2672975179487195E-2</v>
      </c>
      <c r="ABA36" s="19">
        <v>41.67</v>
      </c>
      <c r="ABB36" s="19">
        <v>36.691538461538499</v>
      </c>
      <c r="ABC36" s="19">
        <v>42.033076923076898</v>
      </c>
      <c r="ABD36" s="19">
        <v>32.695384615384597</v>
      </c>
      <c r="ABE36" s="19">
        <v>33.251025641025599</v>
      </c>
      <c r="ABF36" s="19">
        <v>40.899487179487203</v>
      </c>
      <c r="ABG36" s="19">
        <v>41.140512820512903</v>
      </c>
      <c r="ABH36" s="19">
        <v>-0.208100197435897</v>
      </c>
      <c r="ABI36" s="19">
        <v>-0.18242632051282101</v>
      </c>
      <c r="ABJ36" s="19">
        <v>83.391538461538403</v>
      </c>
      <c r="ABK36" s="19">
        <v>80.222051282051297</v>
      </c>
      <c r="ABL36" s="19">
        <v>2438.30771794872</v>
      </c>
      <c r="ABM36" s="19">
        <v>2366.4042307692298</v>
      </c>
      <c r="ABN36" s="19">
        <v>178</v>
      </c>
      <c r="ABO36" s="19">
        <f t="shared" si="75"/>
        <v>94.608461538461597</v>
      </c>
      <c r="ABP36" s="19">
        <f t="shared" si="76"/>
        <v>97.777948717948703</v>
      </c>
      <c r="ABQ36" s="18">
        <v>103</v>
      </c>
      <c r="ABR36" s="19">
        <v>0.72259785036153801</v>
      </c>
      <c r="ABS36" s="19">
        <v>0.72142254713589704</v>
      </c>
      <c r="ABT36" s="19">
        <v>0.51869987976410303</v>
      </c>
      <c r="ABU36" s="19">
        <v>0.57021415302051304</v>
      </c>
      <c r="ABV36" s="19">
        <v>0.80110203365640997</v>
      </c>
      <c r="ABW36" s="19">
        <v>0.76505934794102504</v>
      </c>
      <c r="ABX36" s="19">
        <v>0.64301780997948699</v>
      </c>
      <c r="ABY36" s="19">
        <v>0.63241023749743597</v>
      </c>
      <c r="ABZ36" s="19">
        <v>0.32612704035640999</v>
      </c>
      <c r="ACA36" s="19">
        <v>0.25714126632307699</v>
      </c>
      <c r="ACB36" s="19">
        <v>0.73062067937435904</v>
      </c>
      <c r="ACC36" s="19">
        <v>0.74189846089487199</v>
      </c>
      <c r="ACD36" s="19">
        <v>0.73238846207435904</v>
      </c>
      <c r="ACE36" s="19">
        <v>0.69302856673589797</v>
      </c>
      <c r="ACF36" s="19">
        <v>1.7428969535897398E-2</v>
      </c>
      <c r="ACG36" s="19">
        <v>4.4887206505128202E-2</v>
      </c>
      <c r="ACH36" s="19">
        <v>5.2262730547846203</v>
      </c>
      <c r="ACI36" s="19">
        <v>5.2507792081282103</v>
      </c>
      <c r="ACJ36" s="19">
        <v>0.40708259953846199</v>
      </c>
      <c r="ACK36" s="19">
        <v>0.33510562373846198</v>
      </c>
      <c r="ACL36" s="19">
        <v>0.5525331564</v>
      </c>
      <c r="ACM36" s="19">
        <v>0.46793338564358999</v>
      </c>
      <c r="ACN36" s="19">
        <v>0.58584279202307699</v>
      </c>
      <c r="ACO36" s="19">
        <v>0.48380051126410301</v>
      </c>
      <c r="ACP36" s="19">
        <v>0.451271387905128</v>
      </c>
      <c r="ACQ36" s="19">
        <v>0.35510226266923101</v>
      </c>
      <c r="ACR36" s="19">
        <v>-0.78249403323076905</v>
      </c>
      <c r="ACS36" s="19">
        <v>-0.77437210594871797</v>
      </c>
      <c r="ACT36" s="19">
        <v>0.5525331564</v>
      </c>
      <c r="ACU36" s="19">
        <v>0.46793338564358999</v>
      </c>
      <c r="ACV36" s="17">
        <v>5.16</v>
      </c>
      <c r="ACW36" s="18">
        <v>1.02</v>
      </c>
      <c r="ACX36" s="17">
        <v>78.900000000000006</v>
      </c>
      <c r="ACY36" s="17">
        <v>28.7</v>
      </c>
      <c r="ACZ36" s="17">
        <v>5.3</v>
      </c>
      <c r="ADA36" s="17">
        <v>10.9</v>
      </c>
    </row>
    <row r="37" spans="1:781" x14ac:dyDescent="0.25">
      <c r="A37" s="19">
        <v>36</v>
      </c>
      <c r="B37" s="19">
        <v>9</v>
      </c>
      <c r="C37" s="19" t="s">
        <v>10</v>
      </c>
      <c r="D37" s="19">
        <v>70</v>
      </c>
      <c r="E37" s="19">
        <v>4</v>
      </c>
      <c r="F37" s="19">
        <v>2</v>
      </c>
      <c r="G37" s="23">
        <v>-9999</v>
      </c>
      <c r="H37" s="23">
        <v>-9999</v>
      </c>
      <c r="I37" s="23">
        <v>-9999</v>
      </c>
      <c r="J37" s="23">
        <v>-9999</v>
      </c>
      <c r="K37" s="23">
        <v>-9999</v>
      </c>
      <c r="L37" s="19">
        <v>175</v>
      </c>
      <c r="M37" s="19">
        <f t="shared" si="16"/>
        <v>156.24999999999997</v>
      </c>
      <c r="N37" s="19">
        <v>53.839999999999996</v>
      </c>
      <c r="O37" s="19">
        <v>24.72</v>
      </c>
      <c r="P37" s="19">
        <v>21.439999999999998</v>
      </c>
      <c r="Q37" s="19">
        <v>51.839999999999996</v>
      </c>
      <c r="R37" s="19">
        <v>27.439999999999998</v>
      </c>
      <c r="S37" s="19">
        <v>20.720000000000006</v>
      </c>
      <c r="T37" s="19">
        <f t="shared" si="17"/>
        <v>0.9664179104477616</v>
      </c>
      <c r="U37" s="19">
        <v>58.56</v>
      </c>
      <c r="V37" s="19">
        <v>26.72</v>
      </c>
      <c r="W37" s="19">
        <v>14.720000000000006</v>
      </c>
      <c r="X37" s="19">
        <v>60.56</v>
      </c>
      <c r="Y37" s="19">
        <v>16.72</v>
      </c>
      <c r="Z37" s="19">
        <v>22.720000000000006</v>
      </c>
      <c r="AA37" s="19" t="s">
        <v>75</v>
      </c>
      <c r="AB37" s="19">
        <v>8.6999999999999993</v>
      </c>
      <c r="AC37" s="19">
        <v>7.2</v>
      </c>
      <c r="AD37" s="19">
        <v>0.95</v>
      </c>
      <c r="AE37" s="19" t="s">
        <v>40</v>
      </c>
      <c r="AF37" s="19">
        <v>2</v>
      </c>
      <c r="AG37" s="19">
        <v>0.9</v>
      </c>
      <c r="AH37" s="19">
        <v>3.6</v>
      </c>
      <c r="AI37" s="19">
        <v>6</v>
      </c>
      <c r="AJ37" s="19">
        <v>319</v>
      </c>
      <c r="AK37" s="19">
        <v>48</v>
      </c>
      <c r="AL37" s="19">
        <v>0.65</v>
      </c>
      <c r="AM37" s="19">
        <v>9.3000000000000007</v>
      </c>
      <c r="AN37" s="19">
        <v>5.5</v>
      </c>
      <c r="AO37" s="19">
        <v>1.27</v>
      </c>
      <c r="AP37" s="19">
        <v>5448</v>
      </c>
      <c r="AQ37" s="19">
        <v>196</v>
      </c>
      <c r="AR37" s="19">
        <v>368</v>
      </c>
      <c r="AS37" s="19">
        <v>31.3</v>
      </c>
      <c r="AT37" s="19">
        <v>0</v>
      </c>
      <c r="AU37" s="19">
        <v>3</v>
      </c>
      <c r="AV37" s="19">
        <v>87</v>
      </c>
      <c r="AW37" s="19">
        <v>5</v>
      </c>
      <c r="AX37" s="19">
        <v>5</v>
      </c>
      <c r="AY37" s="19">
        <v>61</v>
      </c>
      <c r="AZ37" s="19">
        <v>3.0472295646102441</v>
      </c>
      <c r="BA37" s="19">
        <v>1.7290066881347534</v>
      </c>
      <c r="BB37" s="19">
        <v>2.5722990859597425</v>
      </c>
      <c r="BC37" s="19">
        <v>5.6988602279544089</v>
      </c>
      <c r="BD37" s="19">
        <v>11.255432882050258</v>
      </c>
      <c r="BE37" s="19">
        <v>15.764061722249876</v>
      </c>
      <c r="BF37" s="19">
        <v>13.243973191957588</v>
      </c>
      <c r="BG37" s="17">
        <f t="shared" si="18"/>
        <v>19.104945010979989</v>
      </c>
      <c r="BH37" s="17">
        <f t="shared" si="19"/>
        <v>29.394141354818959</v>
      </c>
      <c r="BI37" s="17">
        <f t="shared" si="20"/>
        <v>52.189582266636592</v>
      </c>
      <c r="BJ37" s="17">
        <f t="shared" si="21"/>
        <v>97.211313794837622</v>
      </c>
      <c r="BK37" s="17">
        <f t="shared" si="22"/>
        <v>160.26756068383713</v>
      </c>
      <c r="BL37" s="19">
        <f t="shared" si="108"/>
        <v>22.795440911817636</v>
      </c>
      <c r="BM37" s="19">
        <f t="shared" si="109"/>
        <v>45.02173152820103</v>
      </c>
      <c r="BN37" s="19">
        <f t="shared" si="110"/>
        <v>63.056246888999503</v>
      </c>
      <c r="BO37" s="19">
        <f t="shared" si="23"/>
        <v>130.87341932901816</v>
      </c>
      <c r="BP37" s="19">
        <v>1.3316044087576682</v>
      </c>
      <c r="BQ37" s="19">
        <v>0.54991330195689869</v>
      </c>
      <c r="BR37" s="19">
        <v>0.35462764097697413</v>
      </c>
      <c r="BS37" s="19">
        <v>0.29994001199760051</v>
      </c>
      <c r="BT37" s="19">
        <v>0.13988110106409551</v>
      </c>
      <c r="BU37" s="19">
        <v>0.79143852663016434</v>
      </c>
      <c r="BV37" s="19">
        <v>0.57517255176552973</v>
      </c>
      <c r="BW37" s="17">
        <f t="shared" si="24"/>
        <v>7.5260708428582674</v>
      </c>
      <c r="BX37" s="17">
        <f t="shared" si="25"/>
        <v>8.9445814067661633</v>
      </c>
      <c r="BY37" s="17">
        <f t="shared" si="26"/>
        <v>10.144341454756566</v>
      </c>
      <c r="BZ37" s="17">
        <f t="shared" si="27"/>
        <v>13.869619965533605</v>
      </c>
      <c r="CA37" s="19">
        <f t="shared" si="28"/>
        <v>1.199760047990402</v>
      </c>
      <c r="CB37" s="19">
        <f t="shared" si="29"/>
        <v>0.55952440425638206</v>
      </c>
      <c r="CC37" s="19">
        <f t="shared" si="30"/>
        <v>3.1657541065206574</v>
      </c>
      <c r="CD37" s="19">
        <f t="shared" ref="CD37:CE37" si="125">SUM(CA37:CC37)</f>
        <v>4.9250385587674419</v>
      </c>
      <c r="CE37" s="19">
        <f t="shared" si="125"/>
        <v>8.6503170695444815</v>
      </c>
      <c r="CF37" s="19">
        <v>1.2711651509822641</v>
      </c>
      <c r="CG37" s="19">
        <v>0.21400487732045984</v>
      </c>
      <c r="CH37" s="19">
        <v>0.89469716009047495</v>
      </c>
      <c r="CI37" s="19">
        <v>1.6904941058439931</v>
      </c>
      <c r="CJ37" s="19">
        <v>1.2067497871914274</v>
      </c>
      <c r="CK37" s="19">
        <v>2.970545436298861</v>
      </c>
      <c r="CL37" s="19">
        <v>2.9245046400802606</v>
      </c>
      <c r="CM37" s="17">
        <f t="shared" si="32"/>
        <v>5.9406801132108962</v>
      </c>
      <c r="CN37" s="17">
        <f t="shared" si="33"/>
        <v>9.5194687535727951</v>
      </c>
      <c r="CO37" s="17">
        <f t="shared" si="34"/>
        <v>16.281445176948768</v>
      </c>
      <c r="CP37" s="17">
        <f t="shared" si="35"/>
        <v>21.10844432571448</v>
      </c>
      <c r="CQ37" s="17">
        <f t="shared" si="36"/>
        <v>32.990626070909926</v>
      </c>
      <c r="CR37" s="19">
        <f t="shared" si="37"/>
        <v>6.7619764233759723</v>
      </c>
      <c r="CS37" s="19">
        <f t="shared" si="38"/>
        <v>4.8269991487657098</v>
      </c>
      <c r="CT37" s="19">
        <f t="shared" si="39"/>
        <v>11.882181745195444</v>
      </c>
      <c r="CU37" s="19">
        <f t="shared" si="40"/>
        <v>23.471157317337124</v>
      </c>
      <c r="CV37" s="25">
        <v>-9999</v>
      </c>
      <c r="CW37" s="23">
        <v>-9999</v>
      </c>
      <c r="CX37" s="25">
        <v>-9999</v>
      </c>
      <c r="CY37" s="23">
        <v>-9999</v>
      </c>
      <c r="CZ37" s="25">
        <v>-9999</v>
      </c>
      <c r="DA37" s="23">
        <v>-9999</v>
      </c>
      <c r="DB37" s="23">
        <v>-9999</v>
      </c>
      <c r="DC37" s="23">
        <v>-9999</v>
      </c>
      <c r="DD37" s="23">
        <v>-9999</v>
      </c>
      <c r="DE37" s="23">
        <v>-9999</v>
      </c>
      <c r="DF37" s="23">
        <v>-9999</v>
      </c>
      <c r="DG37" s="23">
        <v>-9999</v>
      </c>
      <c r="DH37" s="23">
        <v>-9999</v>
      </c>
      <c r="DI37" s="23">
        <v>-9999</v>
      </c>
      <c r="DJ37" s="23">
        <v>-9999</v>
      </c>
      <c r="DK37" s="23">
        <v>-9999</v>
      </c>
      <c r="DL37" s="23">
        <v>-9999</v>
      </c>
      <c r="DM37" s="23">
        <v>-9999</v>
      </c>
      <c r="DN37" s="23">
        <v>-9999</v>
      </c>
      <c r="DO37" s="23">
        <v>-9999</v>
      </c>
      <c r="DP37" s="23">
        <v>-9999</v>
      </c>
      <c r="DQ37" s="23">
        <v>-9999</v>
      </c>
      <c r="DR37" s="23">
        <v>-9999</v>
      </c>
      <c r="DS37" s="25">
        <v>-9999</v>
      </c>
      <c r="DT37" s="25">
        <v>-9999</v>
      </c>
      <c r="DU37" s="25">
        <v>-9999</v>
      </c>
      <c r="DV37" s="25">
        <v>-9999</v>
      </c>
      <c r="DW37" s="25">
        <v>-9999</v>
      </c>
      <c r="DX37" s="25">
        <v>-9999</v>
      </c>
      <c r="DY37" s="25">
        <v>-9999</v>
      </c>
      <c r="DZ37" s="25">
        <v>-9999</v>
      </c>
      <c r="EA37" s="25">
        <v>-9999</v>
      </c>
      <c r="EB37" s="23">
        <v>-9999</v>
      </c>
      <c r="EC37" s="23">
        <v>-9999</v>
      </c>
      <c r="ED37" s="23">
        <v>-9999</v>
      </c>
      <c r="EE37" s="23">
        <v>-9999</v>
      </c>
      <c r="EF37" s="23">
        <v>-9999</v>
      </c>
      <c r="EG37" s="23">
        <v>-9999</v>
      </c>
      <c r="EH37" s="23">
        <v>-9999</v>
      </c>
      <c r="EI37" s="23">
        <v>-9999</v>
      </c>
      <c r="EJ37" s="23">
        <v>-9999</v>
      </c>
      <c r="EK37" s="23">
        <v>-9999</v>
      </c>
      <c r="EL37" s="23">
        <v>-9999</v>
      </c>
      <c r="EM37" s="23">
        <v>-9999</v>
      </c>
      <c r="EN37" s="23">
        <v>-9999</v>
      </c>
      <c r="EO37" s="23">
        <v>-9999</v>
      </c>
      <c r="EP37" s="23">
        <v>-9999</v>
      </c>
      <c r="EQ37" s="23">
        <v>-9999</v>
      </c>
      <c r="ER37" s="23">
        <v>-9999</v>
      </c>
      <c r="ES37" s="23">
        <v>-9999</v>
      </c>
      <c r="ET37" s="23">
        <v>-9999</v>
      </c>
      <c r="EU37" s="23">
        <v>-9999</v>
      </c>
      <c r="EV37" s="23">
        <v>-9999</v>
      </c>
      <c r="EW37" s="23">
        <v>-9999</v>
      </c>
      <c r="EX37" s="23">
        <v>-9999</v>
      </c>
      <c r="EY37" s="23">
        <v>-9999</v>
      </c>
      <c r="EZ37" s="23">
        <v>-9999</v>
      </c>
      <c r="FA37" s="23">
        <v>-9999</v>
      </c>
      <c r="FB37" s="23">
        <v>-9999</v>
      </c>
      <c r="FC37" s="23">
        <v>-9999</v>
      </c>
      <c r="FD37" s="23">
        <v>-9999</v>
      </c>
      <c r="FE37" s="23">
        <v>-9999</v>
      </c>
      <c r="FF37" s="23">
        <v>-9999</v>
      </c>
      <c r="FG37" s="23">
        <v>-9999</v>
      </c>
      <c r="FH37" s="21">
        <v>317.2</v>
      </c>
      <c r="FI37" s="21">
        <v>67.5</v>
      </c>
      <c r="FJ37" s="18">
        <f t="shared" si="41"/>
        <v>249.7</v>
      </c>
      <c r="FK37" s="19">
        <v>9</v>
      </c>
      <c r="FL37" s="19">
        <v>409.1</v>
      </c>
      <c r="FM37" s="18">
        <v>31.5</v>
      </c>
      <c r="FN37" s="18">
        <f t="shared" si="42"/>
        <v>377.6</v>
      </c>
      <c r="FO37" s="19">
        <v>109</v>
      </c>
      <c r="FP37" s="19">
        <v>160.30000000000001</v>
      </c>
      <c r="FQ37" s="19">
        <v>31.5</v>
      </c>
      <c r="FR37" s="19">
        <f t="shared" si="43"/>
        <v>128.80000000000001</v>
      </c>
      <c r="FS37" s="19">
        <v>241.9</v>
      </c>
      <c r="FT37" s="19">
        <v>15.6</v>
      </c>
      <c r="FU37" s="19">
        <f t="shared" si="44"/>
        <v>226.3</v>
      </c>
      <c r="FV37" s="19">
        <v>107.35</v>
      </c>
      <c r="FW37" s="19">
        <v>112.52</v>
      </c>
      <c r="FX37" s="18">
        <f t="shared" si="45"/>
        <v>1103.1372549019609</v>
      </c>
      <c r="FY37" s="18">
        <f t="shared" si="46"/>
        <v>984.9439775910364</v>
      </c>
      <c r="FZ37" s="23">
        <f t="shared" si="112"/>
        <v>2448.0392156862745</v>
      </c>
      <c r="GA37" s="18">
        <f t="shared" si="113"/>
        <v>3701.9607843137255</v>
      </c>
      <c r="GB37" s="18">
        <f t="shared" si="114"/>
        <v>1262.7450980392157</v>
      </c>
      <c r="GC37" s="18">
        <f t="shared" si="115"/>
        <v>2218.627450980392</v>
      </c>
      <c r="GD37" s="18">
        <f t="shared" si="47"/>
        <v>9631.3725490196084</v>
      </c>
      <c r="GE37" s="18">
        <f t="shared" si="48"/>
        <v>1052.4509803921569</v>
      </c>
      <c r="GF37" s="19">
        <v>2.7</v>
      </c>
      <c r="GG37" s="19">
        <f t="shared" si="116"/>
        <v>66.097058823529423</v>
      </c>
      <c r="GH37" s="19">
        <v>0.7</v>
      </c>
      <c r="GI37" s="19">
        <f t="shared" si="117"/>
        <v>25.913725490196075</v>
      </c>
      <c r="GJ37" s="19">
        <v>1.0900000000000001</v>
      </c>
      <c r="GK37" s="19">
        <f t="shared" si="118"/>
        <v>13.763921568627451</v>
      </c>
      <c r="GL37" s="19">
        <v>3.54</v>
      </c>
      <c r="GM37" s="19">
        <f t="shared" si="119"/>
        <v>37.256764705882354</v>
      </c>
      <c r="GN37" s="18">
        <f t="shared" si="49"/>
        <v>143.03147058823529</v>
      </c>
      <c r="GO37" s="18">
        <f t="shared" si="50"/>
        <v>127.70667016806722</v>
      </c>
      <c r="GP37" s="25">
        <v>-9999</v>
      </c>
      <c r="GQ37" s="25">
        <v>-9999</v>
      </c>
      <c r="GR37" s="25">
        <v>-9999</v>
      </c>
      <c r="GS37" s="25">
        <v>-9999</v>
      </c>
      <c r="GT37" s="19">
        <v>19.2</v>
      </c>
      <c r="GU37" s="18">
        <v>3.87</v>
      </c>
      <c r="GV37" s="18">
        <f t="shared" si="51"/>
        <v>3.3600000000000003</v>
      </c>
      <c r="GW37" s="19">
        <f t="shared" si="52"/>
        <v>2518.4864104812386</v>
      </c>
      <c r="GX37" s="19">
        <v>1.34</v>
      </c>
      <c r="GY37" s="19">
        <f t="shared" si="53"/>
        <v>0.39880952380952378</v>
      </c>
      <c r="GZ37" s="19">
        <f t="shared" si="54"/>
        <v>1004.3963660847796</v>
      </c>
      <c r="HA37" s="19">
        <f t="shared" si="55"/>
        <v>1124.9239300149534</v>
      </c>
      <c r="HB37" s="19">
        <v>1.68</v>
      </c>
      <c r="HC37" s="19">
        <f t="shared" si="120"/>
        <v>0.49999999999999994</v>
      </c>
      <c r="HD37" s="19">
        <f t="shared" si="121"/>
        <v>1259.2432052406191</v>
      </c>
      <c r="HE37" s="19">
        <f t="shared" si="56"/>
        <v>1410.3523898694934</v>
      </c>
      <c r="HF37" s="23">
        <v>-9999</v>
      </c>
      <c r="HG37" s="19">
        <v>3056.8888888888901</v>
      </c>
      <c r="HH37" s="19">
        <f t="shared" si="101"/>
        <v>1219.1164021164025</v>
      </c>
      <c r="HI37" s="19">
        <v>2.7</v>
      </c>
      <c r="HJ37" s="19">
        <v>3.74</v>
      </c>
      <c r="HK37" s="17">
        <f t="shared" si="122"/>
        <v>52.747179381119061</v>
      </c>
      <c r="HL37" s="23">
        <v>-9999</v>
      </c>
      <c r="HM37" s="23">
        <v>-9999</v>
      </c>
      <c r="HN37" s="19">
        <v>28.448714733542328</v>
      </c>
      <c r="HO37" s="19">
        <v>13.77601880877743</v>
      </c>
      <c r="HP37" s="19">
        <v>0.229527604398964</v>
      </c>
      <c r="HQ37" s="19">
        <v>0.194583293363636</v>
      </c>
      <c r="HR37" s="19">
        <v>0.166415870199005</v>
      </c>
      <c r="HS37" s="19">
        <v>0.117970788740933</v>
      </c>
      <c r="HT37" s="19">
        <v>4.81063933989637E-2</v>
      </c>
      <c r="HU37" s="19">
        <v>0.28810780422885601</v>
      </c>
      <c r="HV37" s="19">
        <v>0.33065497311917103</v>
      </c>
      <c r="HW37" s="19">
        <v>8.7973413759090902E-2</v>
      </c>
      <c r="HX37" s="19">
        <v>0.59715084945077801</v>
      </c>
      <c r="HY37" s="19">
        <v>0.72230754148756204</v>
      </c>
      <c r="HZ37" s="19">
        <v>0.58794367334328401</v>
      </c>
      <c r="IA37" s="19">
        <v>0.42440513938181801</v>
      </c>
      <c r="IB37" s="19">
        <v>0.214252741549223</v>
      </c>
      <c r="IC37" s="19">
        <v>0.109293081523316</v>
      </c>
      <c r="ID37" s="19">
        <v>1.5102462947064701</v>
      </c>
      <c r="IE37" s="19">
        <v>0.27745017604186001</v>
      </c>
      <c r="IF37" s="19">
        <v>0.24387782472935801</v>
      </c>
      <c r="IG37" s="19">
        <v>0.24687679614746599</v>
      </c>
      <c r="IH37" s="19">
        <v>0.211223438106977</v>
      </c>
      <c r="II37" s="19">
        <v>3.4698623930232597E-2</v>
      </c>
      <c r="IJ37" s="19">
        <v>0.31807070717972302</v>
      </c>
      <c r="IK37" s="19">
        <v>0.34894604291162801</v>
      </c>
      <c r="IL37" s="19">
        <v>8.3438836050458695E-2</v>
      </c>
      <c r="IM37" s="19">
        <v>0.77056866529302304</v>
      </c>
      <c r="IN37" s="19">
        <v>0.251005578603687</v>
      </c>
      <c r="IO37" s="19">
        <v>0.23152795317972399</v>
      </c>
      <c r="IP37" s="19">
        <v>0.142751892220183</v>
      </c>
      <c r="IQ37" s="19">
        <v>0.117742653609302</v>
      </c>
      <c r="IR37" s="19">
        <v>8.34906240930232E-2</v>
      </c>
      <c r="IS37" s="19">
        <v>0.433626947009217</v>
      </c>
      <c r="IT37" s="19">
        <v>38.8650102636364</v>
      </c>
      <c r="IU37" s="19">
        <v>63.134747522727203</v>
      </c>
      <c r="IV37" s="19">
        <v>77</v>
      </c>
      <c r="IW37" s="19">
        <f t="shared" si="57"/>
        <v>13.865252477272797</v>
      </c>
      <c r="IX37" s="19">
        <v>0.22280219784615399</v>
      </c>
      <c r="IY37" s="19">
        <v>0.31852040815384602</v>
      </c>
      <c r="IZ37" s="19">
        <v>0.19113814749999999</v>
      </c>
      <c r="JA37" s="19">
        <v>0.288543956038462</v>
      </c>
      <c r="JB37" s="19">
        <v>0.63027080069230801</v>
      </c>
      <c r="JC37" s="19">
        <v>0.430361067576923</v>
      </c>
      <c r="JD37" s="19">
        <v>0.27503139711538499</v>
      </c>
      <c r="JE37" s="19">
        <v>0.632833594923077</v>
      </c>
      <c r="JF37" s="19">
        <v>0.43076138138461501</v>
      </c>
      <c r="JG37" s="19">
        <v>0.23432888538461499</v>
      </c>
      <c r="JH37" s="19">
        <v>0.33978021980769202</v>
      </c>
      <c r="JI37" s="19">
        <v>0.223618524307692</v>
      </c>
      <c r="JJ37" s="19">
        <v>0.39381097597307702</v>
      </c>
      <c r="JK37" s="19">
        <v>0.37081037151153901</v>
      </c>
      <c r="JL37" s="19">
        <v>0.22058416021538499</v>
      </c>
      <c r="JM37" s="19">
        <v>0.19657535106923099</v>
      </c>
      <c r="JN37" s="19">
        <v>0.30145960030000002</v>
      </c>
      <c r="JO37" s="19">
        <v>0.32784349293076898</v>
      </c>
      <c r="JP37" s="19">
        <v>0.118487885688462</v>
      </c>
      <c r="JQ37" s="19">
        <v>0.149051035415385</v>
      </c>
      <c r="JR37" s="19">
        <v>0.18985698214999999</v>
      </c>
      <c r="JS37" s="19">
        <v>0.18798512069230799</v>
      </c>
      <c r="JT37" s="19">
        <v>0.47763641443076899</v>
      </c>
      <c r="JU37" s="19">
        <v>0.53360284550000003</v>
      </c>
      <c r="JV37" s="19">
        <v>0.45931730766538498</v>
      </c>
      <c r="JW37" s="19">
        <v>0.47661483328461501</v>
      </c>
      <c r="JX37" s="19">
        <v>0.103139793080769</v>
      </c>
      <c r="JY37" s="19">
        <v>0.202971235634615</v>
      </c>
      <c r="JZ37" s="19">
        <v>1.3038894676499999</v>
      </c>
      <c r="KA37" s="19">
        <v>1.1871048055615401</v>
      </c>
      <c r="KB37" s="19">
        <v>0.63328350928461496</v>
      </c>
      <c r="KC37" s="19">
        <v>0.57417429449230795</v>
      </c>
      <c r="KD37" s="19">
        <v>0.69151414961153901</v>
      </c>
      <c r="KE37" s="19">
        <v>0.63943397028846205</v>
      </c>
      <c r="KF37" s="19">
        <v>0.56481643831153805</v>
      </c>
      <c r="KG37" s="19">
        <v>0.58237377681538405</v>
      </c>
      <c r="KH37" s="19">
        <v>0.48242337925384599</v>
      </c>
      <c r="KI37" s="19">
        <v>0.50625755271923101</v>
      </c>
      <c r="KJ37" s="19">
        <v>-0.21086689276923101</v>
      </c>
      <c r="KK37" s="19">
        <v>-0.25785889661538502</v>
      </c>
      <c r="KL37" s="19">
        <v>0.69151414961153901</v>
      </c>
      <c r="KM37" s="19">
        <v>0.63943397028846205</v>
      </c>
      <c r="KN37" s="19">
        <v>0.20860488799999999</v>
      </c>
      <c r="KO37" s="19">
        <v>0.246608357595238</v>
      </c>
      <c r="KP37" s="19">
        <v>0.181710179</v>
      </c>
      <c r="KQ37" s="19">
        <v>0.23329677826190501</v>
      </c>
      <c r="KR37" s="19">
        <v>0.512585754666667</v>
      </c>
      <c r="KS37" s="19">
        <v>0.41132080204761901</v>
      </c>
      <c r="KT37" s="19">
        <v>0.25085339750000002</v>
      </c>
      <c r="KU37" s="19">
        <v>0.58697604785714297</v>
      </c>
      <c r="KV37" s="19">
        <v>0.44874999999999998</v>
      </c>
      <c r="KW37" s="19">
        <v>0.21431046433333301</v>
      </c>
      <c r="KX37" s="19">
        <v>0.25972100497619</v>
      </c>
      <c r="KY37" s="19">
        <v>0.20163811452381</v>
      </c>
      <c r="KZ37" s="19">
        <v>40.26</v>
      </c>
      <c r="LA37" s="19">
        <v>37.024999999999999</v>
      </c>
      <c r="LB37" s="19">
        <v>12.465238095238099</v>
      </c>
      <c r="LC37" s="19">
        <v>43.713333333333303</v>
      </c>
      <c r="LD37" s="19">
        <v>42.437142857142902</v>
      </c>
      <c r="LE37" s="19">
        <v>39.965714285714299</v>
      </c>
      <c r="LF37" s="19">
        <v>40.036666666666598</v>
      </c>
      <c r="LG37" s="19">
        <v>0.102964033333333</v>
      </c>
      <c r="LH37" s="19">
        <v>6.0817466523809503E-2</v>
      </c>
      <c r="LI37" s="19">
        <v>55.907857142857097</v>
      </c>
      <c r="LJ37" s="19">
        <v>1814.4139761904801</v>
      </c>
      <c r="LK37" s="19">
        <v>83</v>
      </c>
      <c r="LL37" s="19">
        <f t="shared" si="58"/>
        <v>27.092142857142903</v>
      </c>
      <c r="LM37" s="23">
        <v>-9999</v>
      </c>
      <c r="LN37" s="19">
        <v>0.40088708163095199</v>
      </c>
      <c r="LO37" s="19">
        <v>0.37194574320714302</v>
      </c>
      <c r="LP37" s="19">
        <v>0.28285376228095199</v>
      </c>
      <c r="LQ37" s="19">
        <v>0.27582394805952398</v>
      </c>
      <c r="LR37" s="19">
        <v>0.38650697107619097</v>
      </c>
      <c r="LS37" s="19">
        <v>0.348405484166667</v>
      </c>
      <c r="LT37" s="19">
        <v>0.26704828491666699</v>
      </c>
      <c r="LU37" s="19">
        <v>0.25048641053333298</v>
      </c>
      <c r="LV37" s="19">
        <v>0.133316869195238</v>
      </c>
      <c r="LW37" s="19">
        <v>0.107737088861905</v>
      </c>
      <c r="LX37" s="19">
        <v>0.48835256434523799</v>
      </c>
      <c r="LY37" s="19">
        <v>0.47421408981190499</v>
      </c>
      <c r="LZ37" s="19">
        <v>0.46476258140714299</v>
      </c>
      <c r="MA37" s="19">
        <v>0.41896169530952398</v>
      </c>
      <c r="MB37" s="19">
        <v>0.10874373437142899</v>
      </c>
      <c r="MC37" s="19">
        <v>0.124252958647619</v>
      </c>
      <c r="MD37" s="19">
        <v>1.3443348028357101</v>
      </c>
      <c r="ME37" s="19">
        <v>1.20339440899524</v>
      </c>
      <c r="MF37" s="19">
        <v>0.346130829240476</v>
      </c>
      <c r="MG37" s="19">
        <v>0.30004620448571401</v>
      </c>
      <c r="MH37" s="19">
        <v>0.42280022933095202</v>
      </c>
      <c r="MI37" s="19">
        <v>0.36254998195238097</v>
      </c>
      <c r="MJ37" s="19">
        <v>0.41098846348333301</v>
      </c>
      <c r="MK37" s="19">
        <v>0.34434661040238101</v>
      </c>
      <c r="ML37" s="19">
        <v>0.332643923895238</v>
      </c>
      <c r="MM37" s="19">
        <v>0.27972175956904799</v>
      </c>
      <c r="MN37" s="19">
        <v>-0.42073990797618999</v>
      </c>
      <c r="MO37" s="19">
        <v>-0.39957971773809497</v>
      </c>
      <c r="MP37" s="19">
        <v>0.42280022933095202</v>
      </c>
      <c r="MQ37" s="19">
        <v>0.36254998195238097</v>
      </c>
      <c r="MR37" s="23">
        <v>-9999</v>
      </c>
      <c r="MS37" s="19">
        <v>0.14719959299999999</v>
      </c>
      <c r="MT37" s="19">
        <v>0.13649439899999999</v>
      </c>
      <c r="MU37" s="19">
        <v>0.121097684</v>
      </c>
      <c r="MV37" s="19">
        <v>0.15304087699999999</v>
      </c>
      <c r="MW37" s="19">
        <v>0.49238061799999999</v>
      </c>
      <c r="MX37" s="19">
        <v>0.298948718</v>
      </c>
      <c r="MY37" s="19">
        <v>0.16792992100000001</v>
      </c>
      <c r="MZ37" s="19">
        <v>0.49764946999999998</v>
      </c>
      <c r="NA37" s="19">
        <v>0.35206145</v>
      </c>
      <c r="NB37" s="19">
        <v>0.14961180099999999</v>
      </c>
      <c r="NC37" s="19">
        <v>0.15214903399999999</v>
      </c>
      <c r="ND37" s="19">
        <v>0.14261421299999999</v>
      </c>
      <c r="NE37" s="19">
        <v>35.520000000000003</v>
      </c>
      <c r="NF37" s="19">
        <v>35.19</v>
      </c>
      <c r="NG37" s="19">
        <v>14.446249999999999</v>
      </c>
      <c r="NH37" s="19">
        <v>34.072499999999998</v>
      </c>
      <c r="NI37" s="19">
        <v>31.713750000000001</v>
      </c>
      <c r="NJ37" s="19">
        <v>36.53</v>
      </c>
      <c r="NK37" s="19">
        <v>36.61</v>
      </c>
      <c r="NL37" s="19">
        <v>-6.2016394000000002E-2</v>
      </c>
      <c r="NM37" s="19">
        <v>-0.112984134</v>
      </c>
      <c r="NN37" s="19">
        <v>60.028750000000002</v>
      </c>
      <c r="NO37" s="19">
        <v>1907.9558750000001</v>
      </c>
      <c r="NP37" s="19">
        <v>99.9</v>
      </c>
      <c r="NQ37" s="19">
        <f t="shared" si="59"/>
        <v>39.871250000000003</v>
      </c>
      <c r="NR37" s="23">
        <v>-9999</v>
      </c>
      <c r="NS37" s="19">
        <v>0.495202472</v>
      </c>
      <c r="NT37" s="19">
        <v>0.52319916499999997</v>
      </c>
      <c r="NU37" s="19">
        <v>0.35419594500000001</v>
      </c>
      <c r="NV37" s="19">
        <v>0.32185732900000003</v>
      </c>
      <c r="NW37" s="19">
        <v>0.53168806599999996</v>
      </c>
      <c r="NX37" s="19">
        <v>0.56371936499999997</v>
      </c>
      <c r="NY37" s="19">
        <v>0.39669083500000002</v>
      </c>
      <c r="NZ37" s="19">
        <v>0.37239834999999999</v>
      </c>
      <c r="OA37" s="19">
        <v>0.17120590799999999</v>
      </c>
      <c r="OB37" s="19">
        <v>0.24286902399999999</v>
      </c>
      <c r="OC37" s="19">
        <v>0.55429745699999999</v>
      </c>
      <c r="OD37" s="19">
        <v>0.60286362999999998</v>
      </c>
      <c r="OE37" s="19">
        <v>0.53745190600000003</v>
      </c>
      <c r="OF37" s="19">
        <v>0.53788832900000005</v>
      </c>
      <c r="OG37" s="19">
        <v>8.104074E-2</v>
      </c>
      <c r="OH37" s="19">
        <v>0.116224009</v>
      </c>
      <c r="OI37" s="19">
        <v>1.971600453</v>
      </c>
      <c r="OJ37" s="19">
        <v>2.2361990519999999</v>
      </c>
      <c r="OK37" s="19">
        <v>0.321844931</v>
      </c>
      <c r="OL37" s="19">
        <v>0.428891729</v>
      </c>
      <c r="OM37" s="19">
        <v>0.42075485499999998</v>
      </c>
      <c r="ON37" s="19">
        <v>0.53672782100000005</v>
      </c>
      <c r="OO37" s="19">
        <v>0.44139798600000002</v>
      </c>
      <c r="OP37" s="19">
        <v>0.56247890899999997</v>
      </c>
      <c r="OQ37" s="19">
        <v>0.346013179</v>
      </c>
      <c r="OR37" s="19">
        <v>0.46073586700000002</v>
      </c>
      <c r="OS37" s="19">
        <v>-0.56788132700000005</v>
      </c>
      <c r="OT37" s="19">
        <v>-0.54066768700000001</v>
      </c>
      <c r="OU37" s="19">
        <v>0.42075485499999998</v>
      </c>
      <c r="OV37" s="19">
        <v>0.53672782100000005</v>
      </c>
      <c r="OW37" s="19">
        <v>0.12164724158974401</v>
      </c>
      <c r="OX37" s="19">
        <v>8.6167888923076905E-2</v>
      </c>
      <c r="OY37" s="19">
        <v>9.4204248512820499E-2</v>
      </c>
      <c r="OZ37" s="19">
        <v>0.106871897692308</v>
      </c>
      <c r="PA37" s="19">
        <v>0.43502271658974401</v>
      </c>
      <c r="PB37" s="19">
        <v>0.26085683100000001</v>
      </c>
      <c r="PC37" s="19">
        <v>0.116774574871795</v>
      </c>
      <c r="PD37" s="19">
        <v>0.53892520525640997</v>
      </c>
      <c r="PE37" s="19">
        <v>0.35052617523076901</v>
      </c>
      <c r="PF37" s="19">
        <v>0.11747349730769201</v>
      </c>
      <c r="PG37" s="19">
        <v>8.3242603538461496E-2</v>
      </c>
      <c r="PH37" s="19">
        <v>0.107156718102564</v>
      </c>
      <c r="PI37" s="19">
        <v>34.5</v>
      </c>
      <c r="PJ37" s="19">
        <v>30.725641025641</v>
      </c>
      <c r="PK37" s="19">
        <v>14.761794871794899</v>
      </c>
      <c r="PL37" s="19">
        <v>30.176923076923099</v>
      </c>
      <c r="PM37" s="19">
        <v>28.455384615384599</v>
      </c>
      <c r="PN37" s="19">
        <v>33.953589743589802</v>
      </c>
      <c r="PO37" s="19">
        <v>34.214871794871797</v>
      </c>
      <c r="PP37" s="19">
        <v>-9.4888529230769306E-2</v>
      </c>
      <c r="PQ37" s="19">
        <v>-0.13177611974358999</v>
      </c>
      <c r="PR37" s="19">
        <v>59.771025641025602</v>
      </c>
      <c r="PS37" s="19">
        <v>57.252307692307703</v>
      </c>
      <c r="PT37" s="19">
        <v>1902.10153846154</v>
      </c>
      <c r="PU37" s="19">
        <v>1844.9304615384599</v>
      </c>
      <c r="PV37" s="19">
        <v>120.7</v>
      </c>
      <c r="PW37" s="19">
        <f t="shared" si="60"/>
        <v>60.928974358974401</v>
      </c>
      <c r="PX37" s="19">
        <f t="shared" si="61"/>
        <v>63.4476923076923</v>
      </c>
      <c r="PY37" s="19">
        <f t="shared" si="62"/>
        <v>62.188333333333347</v>
      </c>
      <c r="PZ37" s="23">
        <v>-9999</v>
      </c>
      <c r="QA37" s="19">
        <v>0.64312781963333299</v>
      </c>
      <c r="QB37" s="19">
        <v>0.60238418754871803</v>
      </c>
      <c r="QC37" s="19">
        <v>0.49999666648205099</v>
      </c>
      <c r="QD37" s="19">
        <v>0.41633552162051302</v>
      </c>
      <c r="QE37" s="19">
        <v>0.73224799320512801</v>
      </c>
      <c r="QF37" s="19">
        <v>0.66625874673589702</v>
      </c>
      <c r="QG37" s="19">
        <f t="shared" si="63"/>
        <v>0.69925336997051257</v>
      </c>
      <c r="QH37" s="19">
        <v>0.616339643546154</v>
      </c>
      <c r="QI37" s="19">
        <v>0.50086347896410299</v>
      </c>
      <c r="QJ37" s="19">
        <v>0.211503175830769</v>
      </c>
      <c r="QK37" s="19">
        <v>0.24866860635128199</v>
      </c>
      <c r="QL37" s="19">
        <v>0.66779777534871798</v>
      </c>
      <c r="QM37" s="19">
        <v>0.64058824299487105</v>
      </c>
      <c r="QN37" s="19">
        <v>0.64137627530769203</v>
      </c>
      <c r="QO37" s="19">
        <v>0.55929195852820501</v>
      </c>
      <c r="QP37" s="19">
        <v>4.29715285076923E-2</v>
      </c>
      <c r="QQ37" s="19">
        <v>6.3253738253846101E-2</v>
      </c>
      <c r="QR37" s="19">
        <v>3.6295485570641</v>
      </c>
      <c r="QS37" s="19">
        <v>3.0784610961102601</v>
      </c>
      <c r="QT37" s="19">
        <v>0.288959290046154</v>
      </c>
      <c r="QU37" s="19">
        <v>0.37158869540512801</v>
      </c>
      <c r="QV37" s="19">
        <v>0.4127943744</v>
      </c>
      <c r="QW37" s="19">
        <v>0.49233320247692303</v>
      </c>
      <c r="QX37" s="19">
        <v>0.44560496589487197</v>
      </c>
      <c r="QY37" s="19">
        <v>0.52281151429999995</v>
      </c>
      <c r="QZ37" s="19">
        <v>0.32864596868461499</v>
      </c>
      <c r="RA37" s="19">
        <v>0.409714307253846</v>
      </c>
      <c r="RB37" s="19">
        <v>-0.76223716392307705</v>
      </c>
      <c r="RC37" s="19">
        <v>-0.66586727492307696</v>
      </c>
      <c r="RD37" s="19">
        <v>0.4127943744</v>
      </c>
      <c r="RE37" s="19">
        <v>0.49233320247692303</v>
      </c>
      <c r="RF37" s="19">
        <v>9.1019382619047601E-2</v>
      </c>
      <c r="RG37" s="19">
        <v>6.6240981238095298E-2</v>
      </c>
      <c r="RH37" s="19">
        <v>7.3374450166666702E-2</v>
      </c>
      <c r="RI37" s="19">
        <v>7.5608359523809496E-2</v>
      </c>
      <c r="RJ37" s="19">
        <v>0.43916448454761903</v>
      </c>
      <c r="RK37" s="19">
        <v>0.24423507635714301</v>
      </c>
      <c r="RL37" s="19">
        <v>8.3456404404761902E-2</v>
      </c>
      <c r="RM37" s="19">
        <v>0.47464019619047598</v>
      </c>
      <c r="RN37" s="19">
        <v>0.286975362761905</v>
      </c>
      <c r="RO37" s="19">
        <v>8.6501457690476194E-2</v>
      </c>
      <c r="RP37" s="19">
        <v>5.7791987523809499E-2</v>
      </c>
      <c r="RQ37" s="19">
        <v>7.9338014071428598E-2</v>
      </c>
      <c r="RR37" s="19">
        <v>41.48</v>
      </c>
      <c r="RS37" s="19">
        <v>36.5683333333333</v>
      </c>
      <c r="RT37" s="19">
        <v>18.915952380952401</v>
      </c>
      <c r="RU37" s="19">
        <v>29.706666666666699</v>
      </c>
      <c r="RV37" s="19">
        <v>28.860238095238099</v>
      </c>
      <c r="RW37" s="19">
        <v>38.870952380952403</v>
      </c>
      <c r="RX37" s="19">
        <v>38.9561904761905</v>
      </c>
      <c r="RY37" s="19">
        <v>-0.230446542857143</v>
      </c>
      <c r="RZ37" s="19">
        <v>-0.230430423809524</v>
      </c>
      <c r="SA37" s="19">
        <v>66.173571428571407</v>
      </c>
      <c r="SB37" s="19">
        <v>63.337857142857096</v>
      </c>
      <c r="SC37" s="19">
        <v>2047.4336904761899</v>
      </c>
      <c r="SD37" s="19">
        <v>1983.07826190476</v>
      </c>
      <c r="SE37" s="19">
        <v>142</v>
      </c>
      <c r="SF37" s="19">
        <f t="shared" si="64"/>
        <v>75.826428571428593</v>
      </c>
      <c r="SG37" s="19">
        <f t="shared" si="65"/>
        <v>78.662142857142896</v>
      </c>
      <c r="SH37" s="23">
        <v>-9999</v>
      </c>
      <c r="SI37" s="19">
        <v>0.70053789509523801</v>
      </c>
      <c r="SJ37" s="19">
        <v>0.70406077704761905</v>
      </c>
      <c r="SK37" s="19">
        <v>0.54936651878571396</v>
      </c>
      <c r="SL37" s="19">
        <v>0.52453163876190501</v>
      </c>
      <c r="SM37" s="19">
        <v>0.78271543300000002</v>
      </c>
      <c r="SN37" s="19">
        <v>0.73554777695238105</v>
      </c>
      <c r="SO37" s="19">
        <v>0.66478814249999996</v>
      </c>
      <c r="SP37" s="19">
        <v>0.57085391714285705</v>
      </c>
      <c r="SQ37" s="19">
        <v>0.24616647397619101</v>
      </c>
      <c r="SR37" s="19">
        <v>0.28437302845238099</v>
      </c>
      <c r="SS37" s="19">
        <v>0.71327454916666699</v>
      </c>
      <c r="ST37" s="19">
        <v>0.71149925683333304</v>
      </c>
      <c r="SU37" s="19">
        <v>0.69129374485714301</v>
      </c>
      <c r="SV37" s="19">
        <v>0.65411192630952397</v>
      </c>
      <c r="SW37" s="19">
        <v>2.5659593190476199E-2</v>
      </c>
      <c r="SX37" s="19">
        <v>1.5678037023809498E-2</v>
      </c>
      <c r="SY37" s="19">
        <v>4.70663070264286</v>
      </c>
      <c r="SZ37" s="19">
        <v>4.8200646460952399</v>
      </c>
      <c r="TA37" s="19">
        <v>0.31466744083333298</v>
      </c>
      <c r="TB37" s="19">
        <v>0.38569808957142898</v>
      </c>
      <c r="TC37" s="19">
        <v>0.44976882626190501</v>
      </c>
      <c r="TD37" s="19">
        <v>0.51921612607142897</v>
      </c>
      <c r="TE37" s="19">
        <v>0.47917586742857099</v>
      </c>
      <c r="TF37" s="19">
        <v>0.53273672821428597</v>
      </c>
      <c r="TG37" s="19">
        <v>0.351274465571429</v>
      </c>
      <c r="TH37" s="19">
        <v>0.40319375861904799</v>
      </c>
      <c r="TI37" s="19">
        <v>-0.79820219064285702</v>
      </c>
      <c r="TJ37" s="19">
        <v>-0.72595774704761895</v>
      </c>
      <c r="TK37" s="19">
        <v>0.44976882626190501</v>
      </c>
      <c r="TL37" s="19">
        <v>0.51921612607142897</v>
      </c>
      <c r="TM37" s="19">
        <v>6.7704935765957402E-2</v>
      </c>
      <c r="TN37" s="19">
        <v>5.0353886234042598E-2</v>
      </c>
      <c r="TO37" s="19">
        <v>5.9483282680851103E-2</v>
      </c>
      <c r="TP37" s="19">
        <v>6.46808510638298E-2</v>
      </c>
      <c r="TQ37" s="19">
        <v>0.33821688117021298</v>
      </c>
      <c r="TR37" s="19">
        <v>0.174809313510638</v>
      </c>
      <c r="TS37" s="19">
        <v>6.7461708872340403E-2</v>
      </c>
      <c r="TT37" s="19">
        <v>0.39821928682978702</v>
      </c>
      <c r="TU37" s="19">
        <v>0.213934389702128</v>
      </c>
      <c r="TV37" s="19">
        <v>5.7492354765957397E-2</v>
      </c>
      <c r="TW37" s="19">
        <v>4.5926467744680899E-2</v>
      </c>
      <c r="TX37" s="19">
        <v>5.7677340212765903E-2</v>
      </c>
      <c r="TY37" s="19">
        <v>40.549999999999997</v>
      </c>
      <c r="TZ37" s="19">
        <v>37.065319148936197</v>
      </c>
      <c r="UA37" s="19">
        <v>25.8353191489362</v>
      </c>
      <c r="UB37" s="19">
        <v>34.9146808510638</v>
      </c>
      <c r="UC37" s="19">
        <v>34.0702127659574</v>
      </c>
      <c r="UD37" s="19">
        <v>39.069042553191402</v>
      </c>
      <c r="UE37" s="19">
        <v>39.1637234042553</v>
      </c>
      <c r="UF37" s="19">
        <v>-0.105798810851064</v>
      </c>
      <c r="UG37" s="19">
        <v>-0.117960114297872</v>
      </c>
      <c r="UH37" s="24">
        <v>76.375319148936171</v>
      </c>
      <c r="UI37" s="24">
        <v>72.271276595744709</v>
      </c>
      <c r="UJ37" s="24">
        <v>2279.0109787234042</v>
      </c>
      <c r="UK37" s="24">
        <v>2185.8500851063836</v>
      </c>
      <c r="UL37" s="19">
        <v>158</v>
      </c>
      <c r="UM37" s="19">
        <f t="shared" si="66"/>
        <v>81.624680851063829</v>
      </c>
      <c r="UN37" s="19">
        <f t="shared" si="67"/>
        <v>85.728723404255291</v>
      </c>
      <c r="UO37" s="19">
        <f t="shared" si="68"/>
        <v>83.676702127659553</v>
      </c>
      <c r="UP37" s="23">
        <v>-9999</v>
      </c>
      <c r="UQ37" s="19">
        <v>0.70956345202340498</v>
      </c>
      <c r="UR37" s="19">
        <v>0.67535250515957501</v>
      </c>
      <c r="US37" s="19">
        <v>0.52030833498510598</v>
      </c>
      <c r="UT37" s="19">
        <v>0.456591135357447</v>
      </c>
      <c r="UU37" s="19">
        <v>0.79308523776595696</v>
      </c>
      <c r="UV37" s="19">
        <v>0.73781572798723405</v>
      </c>
      <c r="UW37" s="19">
        <f t="shared" si="69"/>
        <v>0.76545048287659556</v>
      </c>
      <c r="UX37" s="19">
        <v>0.64683912220851003</v>
      </c>
      <c r="UY37" s="19">
        <v>0.55024239816383003</v>
      </c>
      <c r="UZ37" s="19">
        <v>0.300638048485107</v>
      </c>
      <c r="VA37" s="19">
        <v>0.31627940220851097</v>
      </c>
      <c r="VB37" s="19">
        <v>0.74647999792127595</v>
      </c>
      <c r="VC37" s="19">
        <v>0.69774015401914902</v>
      </c>
      <c r="VD37" s="19">
        <v>0.74718592816383</v>
      </c>
      <c r="VE37" s="19">
        <v>0.66280475132553196</v>
      </c>
      <c r="VF37" s="19">
        <v>7.8330337980850998E-2</v>
      </c>
      <c r="VG37" s="19">
        <v>4.22969512723404E-2</v>
      </c>
      <c r="VH37" s="19">
        <v>4.9278207241765903</v>
      </c>
      <c r="VI37" s="19">
        <v>4.2494007688319098</v>
      </c>
      <c r="VJ37" s="19">
        <v>0.37931235868723401</v>
      </c>
      <c r="VK37" s="19">
        <v>0.42669329562765901</v>
      </c>
      <c r="VL37" s="19">
        <v>0.52241588851702103</v>
      </c>
      <c r="VM37" s="19">
        <v>0.56015158808723398</v>
      </c>
      <c r="VN37" s="19">
        <v>0.55650438230425503</v>
      </c>
      <c r="VO37" s="19">
        <v>0.59007348491276601</v>
      </c>
      <c r="VP37" s="19">
        <v>0.42357003891063799</v>
      </c>
      <c r="VQ37" s="19">
        <v>0.466260492195745</v>
      </c>
      <c r="VR37" s="19">
        <v>-0.78493670570212803</v>
      </c>
      <c r="VS37" s="19">
        <v>-0.70890135244680796</v>
      </c>
      <c r="VT37" s="19">
        <v>0.52241588851702103</v>
      </c>
      <c r="VU37" s="19">
        <v>0.56015158808723398</v>
      </c>
      <c r="VV37" s="19">
        <v>0.77400000000000002</v>
      </c>
      <c r="VW37" s="19">
        <v>0.71375</v>
      </c>
      <c r="VX37" s="19">
        <v>0.73980000000000001</v>
      </c>
      <c r="VY37" s="19">
        <v>9.3825000000000006E-2</v>
      </c>
      <c r="VZ37" s="19">
        <f t="shared" si="70"/>
        <v>0.92215762273901802</v>
      </c>
      <c r="WA37" s="19">
        <v>7.2069316999999994E-2</v>
      </c>
      <c r="WB37" s="19">
        <v>5.2140604826086998E-2</v>
      </c>
      <c r="WC37" s="19">
        <v>6.5595656608695596E-2</v>
      </c>
      <c r="WD37" s="19">
        <v>6.4398644869565203E-2</v>
      </c>
      <c r="WE37" s="19">
        <v>0.34650498365217403</v>
      </c>
      <c r="WF37" s="19">
        <v>0.20226033771739099</v>
      </c>
      <c r="WG37" s="19">
        <v>6.8611556652173902E-2</v>
      </c>
      <c r="WH37" s="19">
        <v>0.395498399065217</v>
      </c>
      <c r="WI37" s="19">
        <v>0.20650603486956501</v>
      </c>
      <c r="WJ37" s="19">
        <v>5.6427507173913101E-2</v>
      </c>
      <c r="WK37" s="19">
        <v>4.6441304347826097E-2</v>
      </c>
      <c r="WL37" s="19">
        <v>6.5662394086956496E-2</v>
      </c>
      <c r="WM37" s="19">
        <v>42.1078260869565</v>
      </c>
      <c r="WN37" s="19">
        <v>37.556086956521703</v>
      </c>
      <c r="WO37" s="19">
        <v>22.781739130434801</v>
      </c>
      <c r="WP37" s="19">
        <v>36.278913043478298</v>
      </c>
      <c r="WQ37" s="19">
        <v>35.819130434782601</v>
      </c>
      <c r="WR37" s="19">
        <v>41.648260869565199</v>
      </c>
      <c r="WS37" s="19">
        <v>41.6928260869566</v>
      </c>
      <c r="WT37" s="19">
        <v>-0.13786145630434801</v>
      </c>
      <c r="WU37" s="19">
        <v>-0.13681616739130401</v>
      </c>
      <c r="WV37" s="19">
        <v>76.482608695652203</v>
      </c>
      <c r="WW37" s="19">
        <v>74.489347826086899</v>
      </c>
      <c r="WX37" s="19">
        <v>2281.4970652173902</v>
      </c>
      <c r="WY37" s="19">
        <v>2236.22304347826</v>
      </c>
      <c r="WZ37" s="19">
        <v>164.3</v>
      </c>
      <c r="XA37" s="19">
        <f t="shared" si="71"/>
        <v>87.817391304347808</v>
      </c>
      <c r="XB37" s="19">
        <f t="shared" si="72"/>
        <v>89.810652173913113</v>
      </c>
      <c r="XC37" s="23">
        <v>-9999</v>
      </c>
      <c r="XD37" s="19">
        <v>0.70349893816956499</v>
      </c>
      <c r="XE37" s="19">
        <v>0.68112551351956496</v>
      </c>
      <c r="XF37" s="19">
        <v>0.50037868088912996</v>
      </c>
      <c r="XG37" s="19">
        <v>0.51489376638478301</v>
      </c>
      <c r="XH37" s="19">
        <v>0.78928131424782599</v>
      </c>
      <c r="XI37" s="19">
        <v>0.734036257126087</v>
      </c>
      <c r="XJ37" s="19">
        <v>0.63220270428695702</v>
      </c>
      <c r="XK37" s="19">
        <v>0.58835277846521705</v>
      </c>
      <c r="XL37" s="19">
        <v>0.31372462951304297</v>
      </c>
      <c r="XM37" s="19">
        <v>0.257531555984783</v>
      </c>
      <c r="XN37" s="19">
        <v>0.71439132940652195</v>
      </c>
      <c r="XO37" s="19">
        <v>0.67645121045869605</v>
      </c>
      <c r="XP37" s="19">
        <v>0.74947899203913104</v>
      </c>
      <c r="XQ37" s="19">
        <v>0.64959985764347805</v>
      </c>
      <c r="XR37" s="19">
        <v>2.2440798856521699E-2</v>
      </c>
      <c r="XS37" s="19">
        <v>-8.2807382630434804E-3</v>
      </c>
      <c r="XT37" s="19">
        <v>4.7796150269673898</v>
      </c>
      <c r="XU37" s="19">
        <v>4.4004779615152199</v>
      </c>
      <c r="XV37" s="19">
        <v>0.39775527967826102</v>
      </c>
      <c r="XW37" s="19">
        <v>0.34764647556521699</v>
      </c>
      <c r="XX37" s="19">
        <v>0.54101101695869602</v>
      </c>
      <c r="XY37" s="19">
        <v>0.47418146821956503</v>
      </c>
      <c r="XZ37" s="19">
        <v>0.57767670938043503</v>
      </c>
      <c r="YA37" s="19">
        <v>0.49475271885217398</v>
      </c>
      <c r="YB37" s="19">
        <v>0.44588662864565198</v>
      </c>
      <c r="YC37" s="19">
        <v>0.37355957823478297</v>
      </c>
      <c r="YD37" s="19">
        <v>-0.77390497576087003</v>
      </c>
      <c r="YE37" s="19">
        <v>-0.73987970973913098</v>
      </c>
      <c r="YF37" s="19">
        <v>0.54101101695869602</v>
      </c>
      <c r="YG37" s="19">
        <v>0.47418146821956503</v>
      </c>
      <c r="YH37" s="19">
        <v>7.2051538743589799E-2</v>
      </c>
      <c r="YI37" s="19">
        <v>4.9359616076923102E-2</v>
      </c>
      <c r="YJ37" s="19">
        <v>5.6797823435897399E-2</v>
      </c>
      <c r="YK37" s="19">
        <v>5.9418534282051301E-2</v>
      </c>
      <c r="YL37" s="19">
        <v>0.36372456969230799</v>
      </c>
      <c r="YM37" s="19">
        <v>0.32714285700000001</v>
      </c>
      <c r="YN37" s="19">
        <v>6.6088734153846196E-2</v>
      </c>
      <c r="YO37" s="19">
        <v>0.42679892815384601</v>
      </c>
      <c r="YP37" s="19">
        <v>0.22056356841025601</v>
      </c>
      <c r="YQ37" s="19">
        <v>5.96691814871795E-2</v>
      </c>
      <c r="YR37" s="19">
        <v>4.4088176307692302E-2</v>
      </c>
      <c r="YS37" s="19">
        <v>6.5923076923076904E-2</v>
      </c>
      <c r="YT37" s="19">
        <v>42.75</v>
      </c>
      <c r="YU37" s="19">
        <v>39.411794871794903</v>
      </c>
      <c r="YV37" s="19">
        <v>17.025897435897399</v>
      </c>
      <c r="YW37" s="19">
        <v>32.990512820512798</v>
      </c>
      <c r="YX37" s="19">
        <v>32.138974358974401</v>
      </c>
      <c r="YY37" s="19">
        <v>42.016153846153799</v>
      </c>
      <c r="YZ37" s="19">
        <v>42.118461538461503</v>
      </c>
      <c r="ZA37" s="19">
        <v>-0.228766346153846</v>
      </c>
      <c r="ZB37" s="19">
        <v>-0.22945234871794901</v>
      </c>
      <c r="ZC37" s="19">
        <v>82.876410256410296</v>
      </c>
      <c r="ZD37" s="19">
        <v>78.1082051282051</v>
      </c>
      <c r="ZE37" s="19">
        <v>2426.5282051282102</v>
      </c>
      <c r="ZF37" s="19">
        <v>2318.3274871794902</v>
      </c>
      <c r="ZG37" s="19">
        <v>172</v>
      </c>
      <c r="ZH37" s="19">
        <f t="shared" si="73"/>
        <v>89.123589743589704</v>
      </c>
      <c r="ZI37" s="19">
        <f t="shared" si="74"/>
        <v>93.8917948717949</v>
      </c>
      <c r="ZJ37" s="23">
        <v>-9999</v>
      </c>
      <c r="ZK37" s="19">
        <v>0.73139922871538499</v>
      </c>
      <c r="ZL37" s="19">
        <v>0.715853540374359</v>
      </c>
      <c r="ZM37" s="19">
        <v>0.53875150306410302</v>
      </c>
      <c r="ZN37" s="19">
        <v>0.69278199446410205</v>
      </c>
      <c r="ZO37" s="19">
        <v>0.81242620395384602</v>
      </c>
      <c r="ZP37" s="19">
        <v>0.75823757983589701</v>
      </c>
      <c r="ZQ37" s="19">
        <v>0.66657503074102498</v>
      </c>
      <c r="ZR37" s="19">
        <v>0.73800458172820504</v>
      </c>
      <c r="ZS37" s="19">
        <v>0.31840063017179498</v>
      </c>
      <c r="ZT37" s="19">
        <v>4.8213308520512803E-2</v>
      </c>
      <c r="ZU37" s="19">
        <v>0.73215825476410301</v>
      </c>
      <c r="ZV37" s="19">
        <v>0.726930945033333</v>
      </c>
      <c r="ZW37" s="19">
        <v>0.75430726389743596</v>
      </c>
      <c r="ZX37" s="19">
        <v>0.66561838254102601</v>
      </c>
      <c r="ZY37" s="19">
        <v>1.4547354153846199E-3</v>
      </c>
      <c r="ZZ37" s="19">
        <v>2.4355863974359002E-2</v>
      </c>
      <c r="AAA37" s="19">
        <v>5.4903245286743596</v>
      </c>
      <c r="AAB37" s="19">
        <v>5.1393060978692304</v>
      </c>
      <c r="AAC37" s="19">
        <v>0.39203765690256398</v>
      </c>
      <c r="AAD37" s="19">
        <v>6.0772960233333402E-2</v>
      </c>
      <c r="AAE37" s="19">
        <v>0.53866261174615404</v>
      </c>
      <c r="AAF37" s="19">
        <v>9.4641879341025706E-2</v>
      </c>
      <c r="AAG37" s="19">
        <v>0.571574759228205</v>
      </c>
      <c r="AAH37" s="19">
        <v>9.6735038571794801E-2</v>
      </c>
      <c r="AAI37" s="19">
        <v>0.43539237476410197</v>
      </c>
      <c r="AAJ37" s="19">
        <v>6.3359407958974406E-2</v>
      </c>
      <c r="AAK37" s="19">
        <v>-0.79957515633333298</v>
      </c>
      <c r="AAL37" s="19">
        <v>-0.84911907741025605</v>
      </c>
      <c r="AAM37" s="19">
        <v>0.53866261174615404</v>
      </c>
      <c r="AAN37" s="19">
        <v>9.4641879341025706E-2</v>
      </c>
      <c r="AAO37" s="19">
        <v>6.9833437789473707E-2</v>
      </c>
      <c r="AAP37" s="19">
        <v>5.0044781684210497E-2</v>
      </c>
      <c r="AAQ37" s="19">
        <v>5.7622143000000001E-2</v>
      </c>
      <c r="AAR37" s="19">
        <v>6.1758230236842099E-2</v>
      </c>
      <c r="AAS37" s="19">
        <v>0.39302607784210503</v>
      </c>
      <c r="AAT37" s="19">
        <v>0.22730798281579001</v>
      </c>
      <c r="AAU37" s="19">
        <v>6.4277435342105296E-2</v>
      </c>
      <c r="AAV37" s="19">
        <v>0.395306186815789</v>
      </c>
      <c r="AAW37" s="19">
        <v>0.19792531121052601</v>
      </c>
      <c r="AAX37" s="19">
        <v>6.3149999999999998E-2</v>
      </c>
      <c r="AAY37" s="19">
        <v>4.6801497736842099E-2</v>
      </c>
      <c r="AAZ37" s="19">
        <v>6.3184001710526294E-2</v>
      </c>
      <c r="ABA37" s="19">
        <v>41.67</v>
      </c>
      <c r="ABB37" s="19">
        <v>36.592631578947397</v>
      </c>
      <c r="ABC37" s="19">
        <v>33.814473684210498</v>
      </c>
      <c r="ABD37" s="19">
        <v>33.956052631578899</v>
      </c>
      <c r="ABE37" s="19">
        <v>33.907631578947402</v>
      </c>
      <c r="ABF37" s="19">
        <v>40.851578947368402</v>
      </c>
      <c r="ABG37" s="19">
        <v>41.115263157894702</v>
      </c>
      <c r="ABH37" s="19">
        <v>-0.17585709736842101</v>
      </c>
      <c r="ABI37" s="19">
        <v>-0.16704418684210501</v>
      </c>
      <c r="ABJ37" s="19">
        <v>88.576315789473696</v>
      </c>
      <c r="ABK37" s="19">
        <v>84.82</v>
      </c>
      <c r="ABL37" s="19">
        <v>2556.02236842105</v>
      </c>
      <c r="ABM37" s="19">
        <v>2470.71860526316</v>
      </c>
      <c r="ABN37" s="19">
        <v>178</v>
      </c>
      <c r="ABO37" s="19">
        <f t="shared" si="75"/>
        <v>89.423684210526304</v>
      </c>
      <c r="ABP37" s="19">
        <f t="shared" si="76"/>
        <v>93.18</v>
      </c>
      <c r="ABQ37" s="23">
        <v>-9999</v>
      </c>
      <c r="ABR37" s="19">
        <v>0.71991620798157896</v>
      </c>
      <c r="ABS37" s="19">
        <v>0.72714831231315802</v>
      </c>
      <c r="ABT37" s="19">
        <v>0.50930310633684195</v>
      </c>
      <c r="ABU37" s="19">
        <v>0.57098234098420997</v>
      </c>
      <c r="ABV37" s="19">
        <v>0.78807321158684196</v>
      </c>
      <c r="ABW37" s="19">
        <v>0.77293436951315797</v>
      </c>
      <c r="ABX37" s="19">
        <v>0.61732330762631604</v>
      </c>
      <c r="ABY37" s="19">
        <v>0.63760111763684202</v>
      </c>
      <c r="ABZ37" s="19">
        <v>0.33264943368684202</v>
      </c>
      <c r="ACA37" s="19">
        <v>0.26647706902368401</v>
      </c>
      <c r="ACB37" s="19">
        <v>0.72419082299473703</v>
      </c>
      <c r="ACC37" s="19">
        <v>0.74329597349999998</v>
      </c>
      <c r="ACD37" s="19">
        <v>0.72427880359473695</v>
      </c>
      <c r="ACE37" s="19">
        <v>0.69678182839210501</v>
      </c>
      <c r="ACF37" s="19">
        <v>9.7428771421052707E-3</v>
      </c>
      <c r="ACG37" s="19">
        <v>3.5200084294736797E-2</v>
      </c>
      <c r="ACH37" s="19">
        <v>5.1680052563157899</v>
      </c>
      <c r="ACI37" s="19">
        <v>5.3781149372894701</v>
      </c>
      <c r="ACJ37" s="19">
        <v>0.42241428371315798</v>
      </c>
      <c r="ACK37" s="19">
        <v>0.34425763310000002</v>
      </c>
      <c r="ACL37" s="19">
        <v>0.56619550542631603</v>
      </c>
      <c r="ACM37" s="19">
        <v>0.47976600942368403</v>
      </c>
      <c r="ACN37" s="19">
        <v>0.59598282385000001</v>
      </c>
      <c r="ACO37" s="19">
        <v>0.49672506018684198</v>
      </c>
      <c r="ACP37" s="19">
        <v>0.46208244684736799</v>
      </c>
      <c r="ACQ37" s="19">
        <v>0.36580495394210499</v>
      </c>
      <c r="ACR37" s="19">
        <v>-0.76268155002631599</v>
      </c>
      <c r="ACS37" s="19">
        <v>-0.77811318252631601</v>
      </c>
      <c r="ACT37" s="19">
        <v>0.56619550542631603</v>
      </c>
      <c r="ACU37" s="19">
        <v>0.47976600942368403</v>
      </c>
      <c r="ACV37" s="17">
        <v>5.41</v>
      </c>
      <c r="ACW37" s="18">
        <v>0.94</v>
      </c>
      <c r="ACX37" s="17">
        <v>76.900000000000006</v>
      </c>
      <c r="ACY37" s="17">
        <v>25</v>
      </c>
      <c r="ACZ37" s="17">
        <v>5.3</v>
      </c>
      <c r="ADA37" s="17">
        <v>14.6</v>
      </c>
    </row>
    <row r="38" spans="1:781" x14ac:dyDescent="0.25">
      <c r="A38" s="19">
        <v>37</v>
      </c>
      <c r="B38" s="19">
        <v>10</v>
      </c>
      <c r="C38" s="19" t="s">
        <v>9</v>
      </c>
      <c r="D38" s="19">
        <v>100</v>
      </c>
      <c r="E38" s="19">
        <v>3</v>
      </c>
      <c r="F38" s="19">
        <v>2</v>
      </c>
      <c r="G38" s="19" t="s">
        <v>14</v>
      </c>
      <c r="H38" s="23">
        <v>-9999</v>
      </c>
      <c r="I38" s="23">
        <v>-9999</v>
      </c>
      <c r="J38" s="23">
        <v>-9999</v>
      </c>
      <c r="K38" s="23">
        <v>-9999</v>
      </c>
      <c r="L38" s="19">
        <v>0</v>
      </c>
      <c r="M38" s="19">
        <f t="shared" si="16"/>
        <v>0</v>
      </c>
      <c r="N38" s="19">
        <v>54.559999999999995</v>
      </c>
      <c r="O38" s="19">
        <v>22.72</v>
      </c>
      <c r="P38" s="19">
        <v>22.720000000000006</v>
      </c>
      <c r="Q38" s="19">
        <v>58.56</v>
      </c>
      <c r="R38" s="19">
        <v>20.72</v>
      </c>
      <c r="S38" s="19">
        <v>20.720000000000006</v>
      </c>
      <c r="T38" s="19">
        <f t="shared" si="17"/>
        <v>0.9119718309859155</v>
      </c>
      <c r="U38" s="19">
        <v>60.56</v>
      </c>
      <c r="V38" s="19">
        <v>24.72</v>
      </c>
      <c r="W38" s="19">
        <v>14.720000000000006</v>
      </c>
      <c r="X38" s="19">
        <v>58.56</v>
      </c>
      <c r="Y38" s="19">
        <v>22.72</v>
      </c>
      <c r="Z38" s="19">
        <v>18.720000000000006</v>
      </c>
      <c r="AA38" s="19" t="s">
        <v>76</v>
      </c>
      <c r="AB38" s="19">
        <v>8.8000000000000007</v>
      </c>
      <c r="AC38" s="19">
        <v>7.2</v>
      </c>
      <c r="AD38" s="19">
        <v>1.9</v>
      </c>
      <c r="AE38" s="19" t="s">
        <v>40</v>
      </c>
      <c r="AF38" s="19">
        <v>2</v>
      </c>
      <c r="AG38" s="19">
        <v>1.1000000000000001</v>
      </c>
      <c r="AH38" s="19">
        <v>2.1</v>
      </c>
      <c r="AI38" s="19">
        <v>4</v>
      </c>
      <c r="AJ38" s="19">
        <v>440</v>
      </c>
      <c r="AK38" s="19">
        <v>132</v>
      </c>
      <c r="AL38" s="19">
        <v>0.96</v>
      </c>
      <c r="AM38" s="19">
        <v>9.1</v>
      </c>
      <c r="AN38" s="19">
        <v>8</v>
      </c>
      <c r="AO38" s="19">
        <v>1.29</v>
      </c>
      <c r="AP38" s="19">
        <v>5152</v>
      </c>
      <c r="AQ38" s="19">
        <v>198</v>
      </c>
      <c r="AR38" s="19">
        <v>722</v>
      </c>
      <c r="AS38" s="19">
        <v>31.7</v>
      </c>
      <c r="AT38" s="19">
        <v>0</v>
      </c>
      <c r="AU38" s="19">
        <v>4</v>
      </c>
      <c r="AV38" s="19">
        <v>81</v>
      </c>
      <c r="AW38" s="19">
        <v>5</v>
      </c>
      <c r="AX38" s="19">
        <v>10</v>
      </c>
      <c r="AY38" s="19">
        <v>83</v>
      </c>
      <c r="AZ38" s="19">
        <v>1.9992042967972947</v>
      </c>
      <c r="BA38" s="19">
        <v>0.78132775953020805</v>
      </c>
      <c r="BB38" s="19">
        <v>0.61530765382691344</v>
      </c>
      <c r="BC38" s="19">
        <v>0.84953275698365893</v>
      </c>
      <c r="BD38" s="19">
        <v>2.0145606861474024</v>
      </c>
      <c r="BE38" s="19">
        <v>2.6228370271208288</v>
      </c>
      <c r="BF38" s="19">
        <v>6.0536436741421511</v>
      </c>
      <c r="BG38" s="17">
        <f t="shared" si="18"/>
        <v>11.122128225310011</v>
      </c>
      <c r="BH38" s="17">
        <f t="shared" si="19"/>
        <v>13.583358840617665</v>
      </c>
      <c r="BI38" s="17">
        <f t="shared" si="20"/>
        <v>16.981489868552302</v>
      </c>
      <c r="BJ38" s="17">
        <f t="shared" si="21"/>
        <v>25.039732613141911</v>
      </c>
      <c r="BK38" s="17">
        <f t="shared" si="22"/>
        <v>35.53108072162523</v>
      </c>
      <c r="BL38" s="19">
        <f t="shared" si="108"/>
        <v>3.3981310279346357</v>
      </c>
      <c r="BM38" s="19">
        <f t="shared" si="109"/>
        <v>8.0582427445896094</v>
      </c>
      <c r="BN38" s="19">
        <f t="shared" si="110"/>
        <v>10.491348108483315</v>
      </c>
      <c r="BO38" s="19">
        <f t="shared" si="23"/>
        <v>21.94772188100756</v>
      </c>
      <c r="BP38" s="19">
        <v>2.7302566142828724</v>
      </c>
      <c r="BQ38" s="19">
        <v>1.2043396038618495</v>
      </c>
      <c r="BR38" s="19">
        <v>1.0655327663831915</v>
      </c>
      <c r="BS38" s="19">
        <v>0.6246564389585727</v>
      </c>
      <c r="BT38" s="19">
        <v>0.63329011668495072</v>
      </c>
      <c r="BU38" s="19">
        <v>1.1800287570033217</v>
      </c>
      <c r="BV38" s="19">
        <v>0.76919234803456371</v>
      </c>
      <c r="BW38" s="17">
        <f t="shared" si="24"/>
        <v>15.738384872578887</v>
      </c>
      <c r="BX38" s="17">
        <f t="shared" si="25"/>
        <v>20.000515938111654</v>
      </c>
      <c r="BY38" s="17">
        <f t="shared" si="26"/>
        <v>22.499141693945944</v>
      </c>
      <c r="BZ38" s="17">
        <f t="shared" si="27"/>
        <v>29.752417188699035</v>
      </c>
      <c r="CA38" s="19">
        <f t="shared" si="28"/>
        <v>2.4986257558342908</v>
      </c>
      <c r="CB38" s="19">
        <f t="shared" si="29"/>
        <v>2.5331604667398029</v>
      </c>
      <c r="CC38" s="19">
        <f t="shared" si="30"/>
        <v>4.7201150280132866</v>
      </c>
      <c r="CD38" s="19">
        <f t="shared" ref="CD38:CE38" si="126">SUM(CA38:CC38)</f>
        <v>9.7519012505873803</v>
      </c>
      <c r="CE38" s="19">
        <f t="shared" si="126"/>
        <v>17.005176745340471</v>
      </c>
      <c r="CF38" s="19">
        <v>5.2235057759919634</v>
      </c>
      <c r="CG38" s="19">
        <v>2.7401340282948627</v>
      </c>
      <c r="CH38" s="19">
        <v>1.9311038471209456</v>
      </c>
      <c r="CI38" s="19">
        <v>5.3022322548281906</v>
      </c>
      <c r="CJ38" s="19">
        <v>2.1432487663858844</v>
      </c>
      <c r="CK38" s="19">
        <v>2.918756268806419</v>
      </c>
      <c r="CL38" s="19">
        <v>1.095587496230777</v>
      </c>
      <c r="CM38" s="17">
        <f t="shared" si="32"/>
        <v>31.854559217147305</v>
      </c>
      <c r="CN38" s="17">
        <f t="shared" si="33"/>
        <v>39.578974605631089</v>
      </c>
      <c r="CO38" s="17">
        <f t="shared" si="34"/>
        <v>60.787903624943851</v>
      </c>
      <c r="CP38" s="17">
        <f t="shared" si="35"/>
        <v>69.360898690487389</v>
      </c>
      <c r="CQ38" s="17">
        <f t="shared" si="36"/>
        <v>81.035923765713065</v>
      </c>
      <c r="CR38" s="19">
        <f t="shared" si="37"/>
        <v>21.208929019312762</v>
      </c>
      <c r="CS38" s="19">
        <f t="shared" si="38"/>
        <v>8.5729950655435374</v>
      </c>
      <c r="CT38" s="19">
        <f t="shared" si="39"/>
        <v>11.675025075225676</v>
      </c>
      <c r="CU38" s="19">
        <f t="shared" si="40"/>
        <v>41.456949160081976</v>
      </c>
      <c r="CV38" s="21">
        <v>13.9</v>
      </c>
      <c r="CW38" s="19">
        <v>21.8</v>
      </c>
      <c r="CX38" s="21">
        <v>6.9</v>
      </c>
      <c r="CY38" s="19">
        <v>26.6</v>
      </c>
      <c r="CZ38" s="22">
        <v>14.85</v>
      </c>
      <c r="DA38" s="19">
        <v>16.8</v>
      </c>
      <c r="DB38" s="18">
        <v>14.7</v>
      </c>
      <c r="DC38" s="18">
        <v>18.25</v>
      </c>
      <c r="DD38" s="18">
        <v>14.1</v>
      </c>
      <c r="DE38" s="19">
        <v>13.600000000000001</v>
      </c>
      <c r="DF38" s="19">
        <v>12.65</v>
      </c>
      <c r="DG38" s="18">
        <v>14.15</v>
      </c>
      <c r="DH38" s="19">
        <v>14.75</v>
      </c>
      <c r="DI38" s="18">
        <f t="shared" si="3"/>
        <v>13.875</v>
      </c>
      <c r="DJ38" s="19">
        <v>16.399999999999999</v>
      </c>
      <c r="DK38" s="19">
        <v>19.05</v>
      </c>
      <c r="DL38" s="19">
        <v>17.649999999999999</v>
      </c>
      <c r="DM38" s="19">
        <v>19.149999999999999</v>
      </c>
      <c r="DN38" s="19">
        <v>18.75</v>
      </c>
      <c r="DO38" s="19">
        <v>16.649999999999999</v>
      </c>
      <c r="DP38" s="19">
        <v>19.05</v>
      </c>
      <c r="DQ38" s="19">
        <v>21.4</v>
      </c>
      <c r="DR38" s="19">
        <v>17.850000000000001</v>
      </c>
      <c r="DS38" s="21">
        <v>26.3</v>
      </c>
      <c r="DT38" s="21">
        <v>28.8</v>
      </c>
      <c r="DU38" s="21">
        <v>27.8</v>
      </c>
      <c r="DV38" s="21">
        <v>27.4</v>
      </c>
      <c r="DW38" s="21">
        <v>23.3</v>
      </c>
      <c r="DX38" s="21">
        <v>22.1</v>
      </c>
      <c r="DY38" s="21">
        <v>16.3</v>
      </c>
      <c r="DZ38" s="21">
        <v>21.9</v>
      </c>
      <c r="EA38" s="21">
        <v>18.899999999999999</v>
      </c>
      <c r="EB38" s="19">
        <v>21.1</v>
      </c>
      <c r="EC38" s="18">
        <v>14.5</v>
      </c>
      <c r="ED38" s="18">
        <v>21</v>
      </c>
      <c r="EE38" s="18">
        <v>31.5</v>
      </c>
      <c r="EF38" s="18">
        <v>40</v>
      </c>
      <c r="EG38" s="18">
        <v>40</v>
      </c>
      <c r="EH38" s="18">
        <v>61.5</v>
      </c>
      <c r="EI38" s="18">
        <v>61.5</v>
      </c>
      <c r="EJ38" s="18">
        <v>69</v>
      </c>
      <c r="EK38" s="18">
        <v>72</v>
      </c>
      <c r="EL38" s="18">
        <v>74</v>
      </c>
      <c r="EM38" s="19">
        <v>3830.9192200557104</v>
      </c>
      <c r="EN38" s="19">
        <v>5276.0806916426509</v>
      </c>
      <c r="EO38" s="19">
        <v>2532.0398009950245</v>
      </c>
      <c r="EP38" s="19">
        <v>106.57640232108318</v>
      </c>
      <c r="EQ38" s="19">
        <v>20.64896755162242</v>
      </c>
      <c r="ER38" s="19">
        <v>13.830845771144279</v>
      </c>
      <c r="ES38" s="19">
        <v>56.725146198830402</v>
      </c>
      <c r="ET38" s="19">
        <v>16.192345436702649</v>
      </c>
      <c r="EU38" s="19">
        <v>8.2734167241209509</v>
      </c>
      <c r="EV38" s="19">
        <v>7.2884861617255989</v>
      </c>
      <c r="EW38" s="19">
        <v>3.9984999999999999</v>
      </c>
      <c r="EX38" s="19">
        <v>4.0461</v>
      </c>
      <c r="EY38" s="19">
        <v>3.8422999999999998</v>
      </c>
      <c r="EZ38" s="19">
        <v>3.87</v>
      </c>
      <c r="FA38" s="19">
        <v>3.2879</v>
      </c>
      <c r="FB38" s="19">
        <v>2.4460000000000002</v>
      </c>
      <c r="FC38" s="19">
        <v>2.4064000000000001</v>
      </c>
      <c r="FD38" s="19">
        <v>2.4276</v>
      </c>
      <c r="FE38" s="19">
        <v>2.2513000000000001</v>
      </c>
      <c r="FF38" s="19">
        <v>2.4140999999999999</v>
      </c>
      <c r="FG38" s="19">
        <v>2.4460000000000002</v>
      </c>
      <c r="FH38" s="21">
        <v>172.9</v>
      </c>
      <c r="FI38" s="21">
        <v>67.5</v>
      </c>
      <c r="FJ38" s="18">
        <f t="shared" si="41"/>
        <v>105.4</v>
      </c>
      <c r="FK38" s="19">
        <v>11</v>
      </c>
      <c r="FL38" s="19">
        <v>167.2</v>
      </c>
      <c r="FM38" s="18">
        <v>31.5</v>
      </c>
      <c r="FN38" s="18">
        <f t="shared" si="42"/>
        <v>135.69999999999999</v>
      </c>
      <c r="FO38" s="19">
        <v>59</v>
      </c>
      <c r="FP38" s="19">
        <v>96.2</v>
      </c>
      <c r="FQ38" s="19">
        <v>31.5</v>
      </c>
      <c r="FR38" s="19">
        <f t="shared" si="43"/>
        <v>64.7</v>
      </c>
      <c r="FS38" s="19">
        <v>154.80000000000001</v>
      </c>
      <c r="FT38" s="19">
        <v>15.6</v>
      </c>
      <c r="FU38" s="19">
        <f t="shared" si="44"/>
        <v>139.20000000000002</v>
      </c>
      <c r="FV38" s="19">
        <v>58.750000000000007</v>
      </c>
      <c r="FW38" s="19">
        <v>75.820000000000007</v>
      </c>
      <c r="FX38" s="18">
        <f t="shared" si="45"/>
        <v>743.33333333333348</v>
      </c>
      <c r="FY38" s="18">
        <f t="shared" si="46"/>
        <v>663.69047619047626</v>
      </c>
      <c r="FZ38" s="23">
        <f t="shared" si="112"/>
        <v>1033.3333333333333</v>
      </c>
      <c r="GA38" s="18">
        <f t="shared" si="113"/>
        <v>1330.3921568627452</v>
      </c>
      <c r="GB38" s="18">
        <f t="shared" si="114"/>
        <v>634.31372549019613</v>
      </c>
      <c r="GC38" s="18">
        <f t="shared" si="115"/>
        <v>1364.7058823529414</v>
      </c>
      <c r="GD38" s="18">
        <f t="shared" si="47"/>
        <v>4362.7450980392168</v>
      </c>
      <c r="GE38" s="18">
        <f t="shared" si="48"/>
        <v>575.98039215686288</v>
      </c>
      <c r="GF38" s="19">
        <v>1.53</v>
      </c>
      <c r="GG38" s="19">
        <f t="shared" si="116"/>
        <v>15.81</v>
      </c>
      <c r="GH38" s="19">
        <v>0.39</v>
      </c>
      <c r="GI38" s="19">
        <f t="shared" si="117"/>
        <v>5.1885294117647067</v>
      </c>
      <c r="GJ38" s="19">
        <v>0.63</v>
      </c>
      <c r="GK38" s="19">
        <f t="shared" si="118"/>
        <v>3.9961764705882357</v>
      </c>
      <c r="GL38" s="19">
        <v>2.85</v>
      </c>
      <c r="GM38" s="19">
        <f t="shared" si="119"/>
        <v>16.415441176470594</v>
      </c>
      <c r="GN38" s="18">
        <f t="shared" si="49"/>
        <v>41.41014705882354</v>
      </c>
      <c r="GO38" s="18">
        <f t="shared" si="50"/>
        <v>36.973345588235297</v>
      </c>
      <c r="GP38" s="25">
        <v>-9999</v>
      </c>
      <c r="GQ38" s="25">
        <v>-9999</v>
      </c>
      <c r="GR38" s="25">
        <v>-9999</v>
      </c>
      <c r="GS38" s="25">
        <v>-9999</v>
      </c>
      <c r="GT38" s="19">
        <v>19.2</v>
      </c>
      <c r="GU38" s="18">
        <v>2.66</v>
      </c>
      <c r="GV38" s="18">
        <f t="shared" si="51"/>
        <v>2.1500000000000004</v>
      </c>
      <c r="GW38" s="19">
        <f t="shared" si="52"/>
        <v>1611.5314828972212</v>
      </c>
      <c r="GX38" s="19">
        <v>0.85399999999999998</v>
      </c>
      <c r="GY38" s="19">
        <f t="shared" si="53"/>
        <v>0.39720930232558133</v>
      </c>
      <c r="GZ38" s="19">
        <f t="shared" si="54"/>
        <v>640.11529599731466</v>
      </c>
      <c r="HA38" s="19">
        <f t="shared" si="55"/>
        <v>716.92913151699247</v>
      </c>
      <c r="HB38" s="19">
        <v>1.03</v>
      </c>
      <c r="HC38" s="19">
        <f t="shared" si="120"/>
        <v>0.47906976744186042</v>
      </c>
      <c r="HD38" s="19">
        <f t="shared" si="121"/>
        <v>772.03601273680817</v>
      </c>
      <c r="HE38" s="19">
        <f t="shared" si="56"/>
        <v>864.68033426522527</v>
      </c>
      <c r="HF38" s="23">
        <v>-9999</v>
      </c>
      <c r="HG38" s="19">
        <v>1930.9857142857099</v>
      </c>
      <c r="HH38" s="19">
        <f t="shared" si="101"/>
        <v>767.00548837209112</v>
      </c>
      <c r="HI38" s="19">
        <v>2.6</v>
      </c>
      <c r="HJ38" s="19">
        <v>3.46</v>
      </c>
      <c r="HK38" s="17">
        <f t="shared" si="122"/>
        <v>29.917939565576795</v>
      </c>
      <c r="HL38" s="18">
        <v>14.5</v>
      </c>
      <c r="HM38" s="18">
        <v>21</v>
      </c>
      <c r="HN38" s="19">
        <v>28.78567398119122</v>
      </c>
      <c r="HO38" s="19">
        <v>13.802695924764897</v>
      </c>
      <c r="HP38" s="19">
        <v>0.23601536472165</v>
      </c>
      <c r="HQ38" s="19">
        <v>0.20183901505990801</v>
      </c>
      <c r="HR38" s="19">
        <v>0.173450647836735</v>
      </c>
      <c r="HS38" s="19">
        <v>0.124335777860825</v>
      </c>
      <c r="HT38" s="19">
        <v>4.8097216407216502E-2</v>
      </c>
      <c r="HU38" s="19">
        <v>0.29828201425510198</v>
      </c>
      <c r="HV38" s="19">
        <v>0.34013207601546402</v>
      </c>
      <c r="HW38" s="19">
        <v>9.1693883032258103E-2</v>
      </c>
      <c r="HX38" s="19">
        <v>0.62001056815463995</v>
      </c>
      <c r="HY38" s="19">
        <v>0.47057126090816298</v>
      </c>
      <c r="HZ38" s="19">
        <v>0.44246888314795901</v>
      </c>
      <c r="IA38" s="19">
        <v>0.40423984150230402</v>
      </c>
      <c r="IB38" s="19">
        <v>0.20881933863917501</v>
      </c>
      <c r="IC38" s="19">
        <v>0.110046014515464</v>
      </c>
      <c r="ID38" s="19">
        <v>1.59805600139286</v>
      </c>
      <c r="IE38" s="19">
        <v>0.29027008083731998</v>
      </c>
      <c r="IF38" s="19">
        <v>0.25546256008450702</v>
      </c>
      <c r="IG38" s="19">
        <v>0.265051755457547</v>
      </c>
      <c r="IH38" s="19">
        <v>0.22705719976555</v>
      </c>
      <c r="II38" s="19">
        <v>3.6346620545454497E-2</v>
      </c>
      <c r="IJ38" s="19">
        <v>0.33143611234434001</v>
      </c>
      <c r="IK38" s="19">
        <v>0.36288910703827698</v>
      </c>
      <c r="IL38" s="19">
        <v>8.6018590140845105E-2</v>
      </c>
      <c r="IM38" s="19">
        <v>0.82103670371770399</v>
      </c>
      <c r="IN38" s="19">
        <v>0.24085542045754699</v>
      </c>
      <c r="IO38" s="19">
        <v>0.22377493068867901</v>
      </c>
      <c r="IP38" s="19">
        <v>0.15391899782629101</v>
      </c>
      <c r="IQ38" s="19">
        <v>0.11892147415311</v>
      </c>
      <c r="IR38" s="19">
        <v>8.8040878933014405E-2</v>
      </c>
      <c r="IS38" s="19">
        <v>0.38985803332547198</v>
      </c>
      <c r="IT38" s="19">
        <v>38.405318337963003</v>
      </c>
      <c r="IU38" s="19">
        <v>62.4985485416667</v>
      </c>
      <c r="IV38" s="19">
        <v>77</v>
      </c>
      <c r="IW38" s="19">
        <f t="shared" si="57"/>
        <v>14.5014514583333</v>
      </c>
      <c r="IX38" s="19">
        <v>0.21226311950000001</v>
      </c>
      <c r="IY38" s="19">
        <v>0.294850583</v>
      </c>
      <c r="IZ38" s="19">
        <v>0.17899052474999999</v>
      </c>
      <c r="JA38" s="19">
        <v>0.271632653</v>
      </c>
      <c r="JB38" s="19">
        <v>0.64363702632142905</v>
      </c>
      <c r="JC38" s="19">
        <v>0.41812317785714298</v>
      </c>
      <c r="JD38" s="19">
        <v>0.26420189500000002</v>
      </c>
      <c r="JE38" s="19">
        <v>0.63540816321428595</v>
      </c>
      <c r="JF38" s="19">
        <v>0.42667274046428599</v>
      </c>
      <c r="JG38" s="19">
        <v>0.22678571428571401</v>
      </c>
      <c r="JH38" s="19">
        <v>0.32193513121428602</v>
      </c>
      <c r="JI38" s="19">
        <v>0.21363338185714301</v>
      </c>
      <c r="JJ38" s="19">
        <v>0.41209831248214301</v>
      </c>
      <c r="JK38" s="19">
        <v>0.40493617706785701</v>
      </c>
      <c r="JL38" s="19">
        <v>0.234938490185714</v>
      </c>
      <c r="JM38" s="19">
        <v>0.211864198928571</v>
      </c>
      <c r="JN38" s="19">
        <v>0.32712741961785702</v>
      </c>
      <c r="JO38" s="19">
        <v>0.370142755757143</v>
      </c>
      <c r="JP38" s="19">
        <v>0.13991105170000001</v>
      </c>
      <c r="JQ38" s="19">
        <v>0.172460791417857</v>
      </c>
      <c r="JR38" s="19">
        <v>0.196360526089286</v>
      </c>
      <c r="JS38" s="19">
        <v>0.21125985964285701</v>
      </c>
      <c r="JT38" s="19">
        <v>0.49633014763928601</v>
      </c>
      <c r="JU38" s="19">
        <v>0.56376995721071399</v>
      </c>
      <c r="JV38" s="19">
        <v>0.47349024823571401</v>
      </c>
      <c r="JW38" s="19">
        <v>0.50269873403214305</v>
      </c>
      <c r="JX38" s="19">
        <v>0.10590280372499999</v>
      </c>
      <c r="JY38" s="19">
        <v>0.20583945626785699</v>
      </c>
      <c r="JZ38" s="19">
        <v>1.4079466698500001</v>
      </c>
      <c r="KA38" s="19">
        <v>1.3688721883464301</v>
      </c>
      <c r="KB38" s="19">
        <v>0.60513162619285699</v>
      </c>
      <c r="KC38" s="19">
        <v>0.56924022973214305</v>
      </c>
      <c r="KD38" s="19">
        <v>0.66967119500000005</v>
      </c>
      <c r="KE38" s="19">
        <v>0.64263191024285704</v>
      </c>
      <c r="KF38" s="19">
        <v>0.56267584072499999</v>
      </c>
      <c r="KG38" s="19">
        <v>0.60157837307142903</v>
      </c>
      <c r="KH38" s="19">
        <v>0.47698073936785701</v>
      </c>
      <c r="KI38" s="19">
        <v>0.51951231450000002</v>
      </c>
      <c r="KJ38" s="19">
        <v>-0.24402502925</v>
      </c>
      <c r="KK38" s="19">
        <v>-0.293252148428571</v>
      </c>
      <c r="KL38" s="19">
        <v>0.66967119500000005</v>
      </c>
      <c r="KM38" s="19">
        <v>0.64263191024285704</v>
      </c>
      <c r="KN38" s="19">
        <v>0.20556831472340401</v>
      </c>
      <c r="KO38" s="19">
        <v>0.238310898808511</v>
      </c>
      <c r="KP38" s="19">
        <v>0.17590982568085101</v>
      </c>
      <c r="KQ38" s="19">
        <v>0.23035127070212799</v>
      </c>
      <c r="KR38" s="19">
        <v>0.50750090165957495</v>
      </c>
      <c r="KS38" s="19">
        <v>0.40364613663829801</v>
      </c>
      <c r="KT38" s="19">
        <v>0.24197226870212801</v>
      </c>
      <c r="KU38" s="19">
        <v>0.56506349004255296</v>
      </c>
      <c r="KV38" s="19">
        <v>0.43761144878723401</v>
      </c>
      <c r="KW38" s="19">
        <v>0.20540982872340399</v>
      </c>
      <c r="KX38" s="19">
        <v>0.24614932776595699</v>
      </c>
      <c r="KY38" s="19">
        <v>0.18852490914893599</v>
      </c>
      <c r="KZ38" s="19">
        <v>40.4</v>
      </c>
      <c r="LA38" s="19">
        <v>37.621489361702103</v>
      </c>
      <c r="LB38" s="19">
        <v>11.117659574468099</v>
      </c>
      <c r="LC38" s="19">
        <v>40.653829787234002</v>
      </c>
      <c r="LD38" s="19">
        <v>38.975106382978701</v>
      </c>
      <c r="LE38" s="19">
        <v>40.223617021276603</v>
      </c>
      <c r="LF38" s="19">
        <v>40.240425531914902</v>
      </c>
      <c r="LG38" s="19">
        <v>1.4155972297872301E-2</v>
      </c>
      <c r="LH38" s="19">
        <v>-2.7562721510638301E-2</v>
      </c>
      <c r="LI38" s="19">
        <v>53.060851063829801</v>
      </c>
      <c r="LJ38" s="19">
        <v>1749.76204255319</v>
      </c>
      <c r="LK38" s="19">
        <v>83</v>
      </c>
      <c r="LL38" s="19">
        <f t="shared" si="58"/>
        <v>29.939148936170199</v>
      </c>
      <c r="LM38" s="18">
        <v>31.5</v>
      </c>
      <c r="LN38" s="19">
        <v>0.39977470168297902</v>
      </c>
      <c r="LO38" s="19">
        <v>0.37382082927659599</v>
      </c>
      <c r="LP38" s="19">
        <v>0.28780835418510597</v>
      </c>
      <c r="LQ38" s="19">
        <v>0.27258761727446801</v>
      </c>
      <c r="LR38" s="19">
        <v>0.393023334355319</v>
      </c>
      <c r="LS38" s="19">
        <v>0.35935739572340403</v>
      </c>
      <c r="LT38" s="19">
        <v>0.28050979200638299</v>
      </c>
      <c r="LU38" s="19">
        <v>0.25689472302553201</v>
      </c>
      <c r="LV38" s="19">
        <v>0.126775616010638</v>
      </c>
      <c r="LW38" s="19">
        <v>0.11299725953617</v>
      </c>
      <c r="LX38" s="19">
        <v>0.499164016193617</v>
      </c>
      <c r="LY38" s="19">
        <v>0.48348893455744701</v>
      </c>
      <c r="LZ38" s="19">
        <v>0.46626531964893603</v>
      </c>
      <c r="MA38" s="19">
        <v>0.42154705094042599</v>
      </c>
      <c r="MB38" s="19">
        <v>0.124180114974468</v>
      </c>
      <c r="MC38" s="19">
        <v>0.13381689557021301</v>
      </c>
      <c r="MD38" s="19">
        <v>1.3396251396319101</v>
      </c>
      <c r="ME38" s="19">
        <v>1.20714841274894</v>
      </c>
      <c r="MF38" s="19">
        <v>0.32356524781489299</v>
      </c>
      <c r="MG38" s="19">
        <v>0.30893279207021301</v>
      </c>
      <c r="MH38" s="19">
        <v>0.39926604661489401</v>
      </c>
      <c r="MI38" s="19">
        <v>0.37465760608085102</v>
      </c>
      <c r="MJ38" s="19">
        <v>0.39315615410425497</v>
      </c>
      <c r="MK38" s="19">
        <v>0.36405305319787201</v>
      </c>
      <c r="ML38" s="19">
        <v>0.31666044966170198</v>
      </c>
      <c r="MM38" s="19">
        <v>0.29694488542978698</v>
      </c>
      <c r="MN38" s="19">
        <v>-0.436909853744681</v>
      </c>
      <c r="MO38" s="19">
        <v>-0.40786956265957502</v>
      </c>
      <c r="MP38" s="19">
        <v>0.39926604661489401</v>
      </c>
      <c r="MQ38" s="19">
        <v>0.37465760608085102</v>
      </c>
      <c r="MR38" s="18">
        <v>40</v>
      </c>
      <c r="MS38" s="19">
        <v>0.14842658</v>
      </c>
      <c r="MT38" s="19">
        <v>0.15934467499999999</v>
      </c>
      <c r="MU38" s="19">
        <v>0.124289635</v>
      </c>
      <c r="MV38" s="19">
        <v>0.164701973</v>
      </c>
      <c r="MW38" s="19">
        <v>0.41010501599999999</v>
      </c>
      <c r="MX38" s="19">
        <v>0.26831171399999998</v>
      </c>
      <c r="MY38" s="19">
        <v>0.17095466400000001</v>
      </c>
      <c r="MZ38" s="19">
        <v>0.42919053800000001</v>
      </c>
      <c r="NA38" s="19">
        <v>0.318038392</v>
      </c>
      <c r="NB38" s="19">
        <v>0.14705273399999999</v>
      </c>
      <c r="NC38" s="19">
        <v>0.16680829</v>
      </c>
      <c r="ND38" s="19">
        <v>0.13935304100000001</v>
      </c>
      <c r="NE38" s="19">
        <v>35.68</v>
      </c>
      <c r="NF38" s="19">
        <v>35.804509799999998</v>
      </c>
      <c r="NG38" s="19">
        <v>14.89117647</v>
      </c>
      <c r="NH38" s="19">
        <v>39.346666669999998</v>
      </c>
      <c r="NI38" s="19">
        <v>37.11803922</v>
      </c>
      <c r="NJ38" s="19">
        <v>36.489215690000002</v>
      </c>
      <c r="NK38" s="19">
        <v>36.580588239999997</v>
      </c>
      <c r="NL38" s="19">
        <v>7.9740722E-2</v>
      </c>
      <c r="NM38" s="19">
        <v>1.6002593999999998E-2</v>
      </c>
      <c r="NN38" s="19">
        <v>64.014313729999998</v>
      </c>
      <c r="NO38" s="19">
        <v>1998.442941</v>
      </c>
      <c r="NP38" s="19">
        <v>99.9</v>
      </c>
      <c r="NQ38" s="19">
        <f t="shared" si="59"/>
        <v>35.885686270000008</v>
      </c>
      <c r="NR38" s="18">
        <v>40</v>
      </c>
      <c r="NS38" s="19">
        <v>0.42934157499999998</v>
      </c>
      <c r="NT38" s="19">
        <v>0.42366151299999999</v>
      </c>
      <c r="NU38" s="19">
        <v>0.30051459000000003</v>
      </c>
      <c r="NV38" s="19">
        <v>0.23767199899999999</v>
      </c>
      <c r="NW38" s="19">
        <v>0.43951912700000001</v>
      </c>
      <c r="NX38" s="19">
        <v>0.43729027500000001</v>
      </c>
      <c r="NY38" s="19">
        <v>0.31196581299999998</v>
      </c>
      <c r="NZ38" s="19">
        <v>0.25327847799999997</v>
      </c>
      <c r="OA38" s="19">
        <v>0.14825000199999999</v>
      </c>
      <c r="OB38" s="19">
        <v>0.20705868599999999</v>
      </c>
      <c r="OC38" s="19">
        <v>0.50893427599999996</v>
      </c>
      <c r="OD38" s="19">
        <v>0.53200392100000005</v>
      </c>
      <c r="OE38" s="19">
        <v>0.488780506</v>
      </c>
      <c r="OF38" s="19">
        <v>0.46530929199999999</v>
      </c>
      <c r="OG38" s="19">
        <v>0.10187781</v>
      </c>
      <c r="OH38" s="19">
        <v>0.14017385399999999</v>
      </c>
      <c r="OI38" s="19">
        <v>1.514354033</v>
      </c>
      <c r="OJ38" s="19">
        <v>1.4926715370000001</v>
      </c>
      <c r="OK38" s="19">
        <v>0.33834082500000001</v>
      </c>
      <c r="OL38" s="19">
        <v>0.46818357900000002</v>
      </c>
      <c r="OM38" s="19">
        <v>0.423333919</v>
      </c>
      <c r="ON38" s="19">
        <v>0.55422377099999998</v>
      </c>
      <c r="OO38" s="19">
        <v>0.42896959000000001</v>
      </c>
      <c r="OP38" s="19">
        <v>0.56598869100000004</v>
      </c>
      <c r="OQ38" s="19">
        <v>0.34476006100000001</v>
      </c>
      <c r="OR38" s="19">
        <v>0.48226548000000002</v>
      </c>
      <c r="OS38" s="19">
        <v>-0.47421385900000002</v>
      </c>
      <c r="OT38" s="19">
        <v>-0.40244253699999999</v>
      </c>
      <c r="OU38" s="19">
        <v>0.423333919</v>
      </c>
      <c r="OV38" s="19">
        <v>0.55422377099999998</v>
      </c>
      <c r="OW38" s="19">
        <v>0.122044125394737</v>
      </c>
      <c r="OX38" s="19">
        <v>0.115834845763158</v>
      </c>
      <c r="OY38" s="19">
        <v>9.9049338842105206E-2</v>
      </c>
      <c r="OZ38" s="19">
        <v>0.122852768842105</v>
      </c>
      <c r="PA38" s="19">
        <v>0.28195948126315801</v>
      </c>
      <c r="PB38" s="19">
        <v>0.21835273536842101</v>
      </c>
      <c r="PC38" s="19">
        <v>0.12910294265789499</v>
      </c>
      <c r="PD38" s="19">
        <v>0.36935198663157898</v>
      </c>
      <c r="PE38" s="19">
        <v>0.27886787273684199</v>
      </c>
      <c r="PF38" s="19">
        <v>0.11017793981578899</v>
      </c>
      <c r="PG38" s="19">
        <v>0.11495816452631601</v>
      </c>
      <c r="PH38" s="19">
        <v>0.10671835997368399</v>
      </c>
      <c r="PI38" s="19">
        <v>34.54</v>
      </c>
      <c r="PJ38" s="19">
        <v>30.852368421052599</v>
      </c>
      <c r="PK38" s="19">
        <v>20.163684210526299</v>
      </c>
      <c r="PL38" s="19">
        <v>34.617368421052603</v>
      </c>
      <c r="PM38" s="19">
        <v>33.32</v>
      </c>
      <c r="PN38" s="19">
        <v>33.871578947368398</v>
      </c>
      <c r="PO38" s="19">
        <v>34.141578947368401</v>
      </c>
      <c r="PP38" s="19">
        <v>2.2114105684210499E-2</v>
      </c>
      <c r="PQ38" s="19">
        <v>-1.7204808947368401E-2</v>
      </c>
      <c r="PR38" s="19">
        <v>72.526052631578906</v>
      </c>
      <c r="PS38" s="19">
        <v>73.540000000000006</v>
      </c>
      <c r="PT38" s="19">
        <v>2191.64286842105</v>
      </c>
      <c r="PU38" s="19">
        <v>2214.66697368421</v>
      </c>
      <c r="PV38" s="19">
        <v>120.7</v>
      </c>
      <c r="PW38" s="19">
        <f t="shared" si="60"/>
        <v>48.173947368421096</v>
      </c>
      <c r="PX38" s="19">
        <f t="shared" si="61"/>
        <v>47.16</v>
      </c>
      <c r="PY38" s="19">
        <f t="shared" si="62"/>
        <v>47.666973684210546</v>
      </c>
      <c r="PZ38" s="18">
        <v>40</v>
      </c>
      <c r="QA38" s="19">
        <v>0.48056820673157902</v>
      </c>
      <c r="QB38" s="19">
        <v>0.38391794141052599</v>
      </c>
      <c r="QC38" s="19">
        <v>0.366854448026316</v>
      </c>
      <c r="QD38" s="19">
        <v>0.27583453021842103</v>
      </c>
      <c r="QE38" s="19">
        <v>0.52380451093157898</v>
      </c>
      <c r="QF38" s="19">
        <v>0.409153313568421</v>
      </c>
      <c r="QG38" s="19">
        <f t="shared" si="63"/>
        <v>0.46647891224999999</v>
      </c>
      <c r="QH38" s="19">
        <v>0.41609543708684199</v>
      </c>
      <c r="QI38" s="19">
        <v>0.30293705534210502</v>
      </c>
      <c r="QJ38" s="19">
        <v>0.13850665129473699</v>
      </c>
      <c r="QK38" s="19">
        <v>0.12212004241315801</v>
      </c>
      <c r="QL38" s="19">
        <v>0.55024520708421099</v>
      </c>
      <c r="QM38" s="19">
        <v>0.47155626942631601</v>
      </c>
      <c r="QN38" s="19">
        <v>0.53932351365526299</v>
      </c>
      <c r="QO38" s="19">
        <v>0.38664594631052601</v>
      </c>
      <c r="QP38" s="19">
        <v>9.4854117794736806E-2</v>
      </c>
      <c r="QQ38" s="19">
        <v>0.107393613573684</v>
      </c>
      <c r="QR38" s="19">
        <v>1.8634238561368399</v>
      </c>
      <c r="QS38" s="19">
        <v>1.29784883801053</v>
      </c>
      <c r="QT38" s="19">
        <v>0.26267587681315802</v>
      </c>
      <c r="QU38" s="19">
        <v>0.28256155761315799</v>
      </c>
      <c r="QV38" s="19">
        <v>0.35118854261052601</v>
      </c>
      <c r="QW38" s="19">
        <v>0.346002510271053</v>
      </c>
      <c r="QX38" s="19">
        <v>0.37182888834736799</v>
      </c>
      <c r="QY38" s="19">
        <v>0.35878906384736797</v>
      </c>
      <c r="QZ38" s="19">
        <v>0.28625631066578899</v>
      </c>
      <c r="RA38" s="19">
        <v>0.29742563667105298</v>
      </c>
      <c r="RB38" s="19">
        <v>-0.58705980078947395</v>
      </c>
      <c r="RC38" s="19">
        <v>-0.46151595823684199</v>
      </c>
      <c r="RD38" s="19">
        <v>0.35118854261052601</v>
      </c>
      <c r="RE38" s="19">
        <v>0.346002510271053</v>
      </c>
      <c r="RF38" s="19">
        <v>9.6655618468085097E-2</v>
      </c>
      <c r="RG38" s="19">
        <v>9.9041478659574494E-2</v>
      </c>
      <c r="RH38" s="19">
        <v>7.99944458510638E-2</v>
      </c>
      <c r="RI38" s="19">
        <v>9.72071803617022E-2</v>
      </c>
      <c r="RJ38" s="19">
        <v>0.27188759372340399</v>
      </c>
      <c r="RK38" s="19">
        <v>0.184427620382979</v>
      </c>
      <c r="RL38" s="19">
        <v>9.7481071106383002E-2</v>
      </c>
      <c r="RM38" s="19">
        <v>0.280975125595745</v>
      </c>
      <c r="RN38" s="19">
        <v>0.21203063134042599</v>
      </c>
      <c r="RO38" s="19">
        <v>8.20473295744681E-2</v>
      </c>
      <c r="RP38" s="19">
        <v>8.6645310659574495E-2</v>
      </c>
      <c r="RQ38" s="19">
        <v>7.6634157787234106E-2</v>
      </c>
      <c r="RR38" s="19">
        <v>41.48</v>
      </c>
      <c r="RS38" s="19">
        <v>37.3595744680851</v>
      </c>
      <c r="RT38" s="19">
        <v>17.564255319148899</v>
      </c>
      <c r="RU38" s="19">
        <v>36.752127659574498</v>
      </c>
      <c r="RV38" s="19">
        <v>38.0778723404255</v>
      </c>
      <c r="RW38" s="19">
        <v>38.804042553191501</v>
      </c>
      <c r="RX38" s="19">
        <v>38.923617021276598</v>
      </c>
      <c r="RY38" s="19">
        <v>-5.2088093829787199E-2</v>
      </c>
      <c r="RZ38" s="19">
        <v>-1.8227231191489401E-2</v>
      </c>
      <c r="SA38" s="19">
        <v>88.948510638297904</v>
      </c>
      <c r="SB38" s="19">
        <v>91.927659574468095</v>
      </c>
      <c r="SC38" s="19">
        <v>2564.2492978723399</v>
      </c>
      <c r="SD38" s="19">
        <v>2632.1680212766</v>
      </c>
      <c r="SE38" s="19">
        <v>142</v>
      </c>
      <c r="SF38" s="19">
        <f t="shared" si="64"/>
        <v>53.051489361702096</v>
      </c>
      <c r="SG38" s="19">
        <f t="shared" si="65"/>
        <v>50.072340425531905</v>
      </c>
      <c r="SH38" s="18">
        <v>61.5</v>
      </c>
      <c r="SI38" s="19">
        <v>0.48427494529787302</v>
      </c>
      <c r="SJ38" s="19">
        <v>0.46714562831914902</v>
      </c>
      <c r="SK38" s="19">
        <v>0.36987569295744699</v>
      </c>
      <c r="SL38" s="19">
        <v>0.307031917042553</v>
      </c>
      <c r="SM38" s="19">
        <v>0.528185573510638</v>
      </c>
      <c r="SN38" s="19">
        <v>0.45968667485106401</v>
      </c>
      <c r="SO38" s="19">
        <v>0.41960570131914898</v>
      </c>
      <c r="SP38" s="19">
        <v>0.298411369829787</v>
      </c>
      <c r="SQ38" s="19">
        <v>0.13953669823404299</v>
      </c>
      <c r="SR38" s="19">
        <v>0.18769990293617</v>
      </c>
      <c r="SS38" s="19">
        <v>0.57121811774468101</v>
      </c>
      <c r="ST38" s="19">
        <v>0.53987429493617001</v>
      </c>
      <c r="SU38" s="19">
        <v>0.54739417334042595</v>
      </c>
      <c r="SV38" s="19">
        <v>0.469657174319149</v>
      </c>
      <c r="SW38" s="19">
        <v>0.120331943340425</v>
      </c>
      <c r="SX38" s="19">
        <v>9.7856757638297806E-2</v>
      </c>
      <c r="SY38" s="19">
        <v>1.8863625853191499</v>
      </c>
      <c r="SZ38" s="19">
        <v>1.8033914764680901</v>
      </c>
      <c r="TA38" s="19">
        <v>0.26400406463829801</v>
      </c>
      <c r="TB38" s="19">
        <v>0.394696016042553</v>
      </c>
      <c r="TC38" s="19">
        <v>0.35338026217021301</v>
      </c>
      <c r="TD38" s="19">
        <v>0.479482699680851</v>
      </c>
      <c r="TE38" s="19">
        <v>0.37406666112766002</v>
      </c>
      <c r="TF38" s="19">
        <v>0.474269941276596</v>
      </c>
      <c r="TG38" s="19">
        <v>0.28755962455319201</v>
      </c>
      <c r="TH38" s="19">
        <v>0.38837108872340398</v>
      </c>
      <c r="TI38" s="19">
        <v>-0.59077923363829798</v>
      </c>
      <c r="TJ38" s="19">
        <v>-0.45726697863829802</v>
      </c>
      <c r="TK38" s="19">
        <v>0.35338026217021301</v>
      </c>
      <c r="TL38" s="19">
        <v>0.479482699680851</v>
      </c>
      <c r="TM38" s="19">
        <v>7.95815277560976E-2</v>
      </c>
      <c r="TN38" s="19">
        <v>7.8889994975609806E-2</v>
      </c>
      <c r="TO38" s="19">
        <v>6.95843702682927E-2</v>
      </c>
      <c r="TP38" s="19">
        <v>8.5868366170731805E-2</v>
      </c>
      <c r="TQ38" s="19">
        <v>0.170689049560976</v>
      </c>
      <c r="TR38" s="19">
        <v>0.13802730468292701</v>
      </c>
      <c r="TS38" s="19">
        <v>8.5582935414634104E-2</v>
      </c>
      <c r="TT38" s="19">
        <v>0.25234318846341502</v>
      </c>
      <c r="TU38" s="19">
        <v>0.174403000341463</v>
      </c>
      <c r="TV38" s="19">
        <v>6.1791104170731699E-2</v>
      </c>
      <c r="TW38" s="19">
        <v>7.1582529731707298E-2</v>
      </c>
      <c r="TX38" s="19">
        <v>6.4384425121951194E-2</v>
      </c>
      <c r="TY38" s="19">
        <v>40.75</v>
      </c>
      <c r="TZ38" s="19">
        <v>38.059512195121997</v>
      </c>
      <c r="UA38" s="19">
        <v>23.134756097560999</v>
      </c>
      <c r="UB38" s="19">
        <v>47.315853658536597</v>
      </c>
      <c r="UC38" s="19">
        <v>46.210487804877999</v>
      </c>
      <c r="UD38" s="19">
        <v>40.1740243902439</v>
      </c>
      <c r="UE38" s="19">
        <v>40.227560975609798</v>
      </c>
      <c r="UF38" s="19">
        <v>0.20913044056097599</v>
      </c>
      <c r="UG38" s="19">
        <v>0.16200104451219499</v>
      </c>
      <c r="UH38" s="24">
        <v>96.470731707317071</v>
      </c>
      <c r="UI38" s="24">
        <v>96.880487804878015</v>
      </c>
      <c r="UJ38" s="24">
        <v>2735.2783658536591</v>
      </c>
      <c r="UK38" s="24">
        <v>2744.4779512195123</v>
      </c>
      <c r="UL38" s="19">
        <v>158</v>
      </c>
      <c r="UM38" s="19">
        <f t="shared" si="66"/>
        <v>61.529268292682929</v>
      </c>
      <c r="UN38" s="19">
        <f t="shared" si="67"/>
        <v>61.119512195121985</v>
      </c>
      <c r="UO38" s="19">
        <f t="shared" si="68"/>
        <v>61.324390243902457</v>
      </c>
      <c r="UP38" s="18">
        <v>61.5</v>
      </c>
      <c r="UQ38" s="19">
        <v>0.49259845158292698</v>
      </c>
      <c r="UR38" s="19">
        <v>0.30046503003658498</v>
      </c>
      <c r="US38" s="19">
        <v>0.34146342069268298</v>
      </c>
      <c r="UT38" s="19">
        <v>0.22474004984878099</v>
      </c>
      <c r="UU38" s="19">
        <v>0.55750344481707304</v>
      </c>
      <c r="UV38" s="19">
        <v>0.33733875181219503</v>
      </c>
      <c r="UW38" s="19">
        <f t="shared" si="69"/>
        <v>0.44742109831463406</v>
      </c>
      <c r="UX38" s="19">
        <v>0.418033118446342</v>
      </c>
      <c r="UY38" s="19">
        <v>0.26463018750731698</v>
      </c>
      <c r="UZ38" s="19">
        <v>0.18202739879999999</v>
      </c>
      <c r="VA38" s="19">
        <v>8.6565403534146407E-2</v>
      </c>
      <c r="VB38" s="19">
        <v>0.59291185031219495</v>
      </c>
      <c r="VC38" s="19">
        <v>0.39071263625365799</v>
      </c>
      <c r="VD38" s="19">
        <v>0.60608624897073105</v>
      </c>
      <c r="VE38" s="19">
        <v>0.33391936112195097</v>
      </c>
      <c r="VF38" s="19">
        <v>0.14219380626585401</v>
      </c>
      <c r="VG38" s="19">
        <v>0.10582154739512201</v>
      </c>
      <c r="VH38" s="19">
        <v>1.9546221657829299</v>
      </c>
      <c r="VI38" s="19">
        <v>0.99654539414634102</v>
      </c>
      <c r="VJ38" s="19">
        <v>0.326289257617073</v>
      </c>
      <c r="VK38" s="19">
        <v>7.0182136990244004E-2</v>
      </c>
      <c r="VL38" s="19">
        <v>0.42885653090243903</v>
      </c>
      <c r="VM38" s="19">
        <v>4.8790833214633997E-2</v>
      </c>
      <c r="VN38" s="19">
        <v>0.464494340290244</v>
      </c>
      <c r="VO38" s="19">
        <v>-3.8946539470731699E-2</v>
      </c>
      <c r="VP38" s="19">
        <v>0.36833530667804898</v>
      </c>
      <c r="VQ38" s="19">
        <v>1.84308852146342E-2</v>
      </c>
      <c r="VR38" s="19">
        <v>-0.58881641239024396</v>
      </c>
      <c r="VS38" s="19">
        <v>-0.41186547646341498</v>
      </c>
      <c r="VT38" s="19">
        <v>0.42885653090243903</v>
      </c>
      <c r="VU38" s="19">
        <v>4.8790833214633997E-2</v>
      </c>
      <c r="VV38" s="19">
        <v>0.51149999999999995</v>
      </c>
      <c r="VW38" s="19">
        <v>0.41799999999999998</v>
      </c>
      <c r="VX38" s="19">
        <v>0.45165</v>
      </c>
      <c r="VY38" s="19">
        <v>0.145875</v>
      </c>
      <c r="VZ38" s="19">
        <f t="shared" si="70"/>
        <v>0.81720430107526887</v>
      </c>
      <c r="WA38" s="19">
        <v>7.9720573323529401E-2</v>
      </c>
      <c r="WB38" s="19">
        <v>7.5166736735294101E-2</v>
      </c>
      <c r="WC38" s="19">
        <v>7.1738214205882403E-2</v>
      </c>
      <c r="WD38" s="19">
        <v>8.0481283411764706E-2</v>
      </c>
      <c r="WE38" s="19">
        <v>0.19213264350000001</v>
      </c>
      <c r="WF38" s="19">
        <v>0.17344546376470599</v>
      </c>
      <c r="WG38" s="19">
        <v>8.3912967000000005E-2</v>
      </c>
      <c r="WH38" s="19">
        <v>0.24319425435294101</v>
      </c>
      <c r="WI38" s="19">
        <v>0.16881260247058799</v>
      </c>
      <c r="WJ38" s="19">
        <v>5.8956949676470603E-2</v>
      </c>
      <c r="WK38" s="19">
        <v>6.5082352941176494E-2</v>
      </c>
      <c r="WL38" s="19">
        <v>6.6604251911764695E-2</v>
      </c>
      <c r="WM38" s="19">
        <v>42.18</v>
      </c>
      <c r="WN38" s="19">
        <v>38.445</v>
      </c>
      <c r="WO38" s="19">
        <v>19.422058823529401</v>
      </c>
      <c r="WP38" s="19">
        <v>38.079117647058801</v>
      </c>
      <c r="WQ38" s="19">
        <v>36.1979411764706</v>
      </c>
      <c r="WR38" s="19">
        <v>41.632941176470602</v>
      </c>
      <c r="WS38" s="19">
        <v>41.652352941176503</v>
      </c>
      <c r="WT38" s="19">
        <v>-9.1308909411764699E-2</v>
      </c>
      <c r="WU38" s="19">
        <v>-0.12716319529411799</v>
      </c>
      <c r="WV38" s="19">
        <v>98.370588235294093</v>
      </c>
      <c r="WW38" s="19">
        <v>98.317647058823596</v>
      </c>
      <c r="WX38" s="19">
        <v>2778.0845294117598</v>
      </c>
      <c r="WY38" s="19">
        <v>2777.1601470588198</v>
      </c>
      <c r="WZ38" s="19">
        <v>164.3</v>
      </c>
      <c r="XA38" s="19">
        <f t="shared" si="71"/>
        <v>65.929411764705918</v>
      </c>
      <c r="XB38" s="19">
        <f t="shared" si="72"/>
        <v>65.982352941176416</v>
      </c>
      <c r="XC38" s="18">
        <v>69</v>
      </c>
      <c r="XD38" s="19">
        <v>0.48557827515882401</v>
      </c>
      <c r="XE38" s="19">
        <v>0.391749413597059</v>
      </c>
      <c r="XF38" s="19">
        <v>0.33558479822058801</v>
      </c>
      <c r="XG38" s="19">
        <v>0.36147215805882399</v>
      </c>
      <c r="XH38" s="19">
        <v>0.576500017620588</v>
      </c>
      <c r="XI38" s="19">
        <v>0.41958998384117602</v>
      </c>
      <c r="XJ38" s="19">
        <v>0.44341944712058801</v>
      </c>
      <c r="XK38" s="19">
        <v>0.39122232191176498</v>
      </c>
      <c r="XL38" s="19">
        <v>0.17959358977058801</v>
      </c>
      <c r="XM38" s="19">
        <v>3.89958656352941E-2</v>
      </c>
      <c r="XN38" s="19">
        <v>0.56907803381176503</v>
      </c>
      <c r="XO38" s="19">
        <v>0.43968830655000002</v>
      </c>
      <c r="XP38" s="19">
        <v>0.60863902690294103</v>
      </c>
      <c r="XQ38" s="19">
        <v>0.39601201252941198</v>
      </c>
      <c r="XR38" s="19">
        <v>0.115567391920588</v>
      </c>
      <c r="XS38" s="19">
        <v>5.7884498517647098E-2</v>
      </c>
      <c r="XT38" s="19">
        <v>1.9043103752499999</v>
      </c>
      <c r="XU38" s="19">
        <v>1.3911348242941199</v>
      </c>
      <c r="XV38" s="19">
        <v>0.310716945079412</v>
      </c>
      <c r="XW38" s="19">
        <v>-3.0357171523529399E-2</v>
      </c>
      <c r="XX38" s="19">
        <v>0.41411661042647102</v>
      </c>
      <c r="XY38" s="19">
        <v>-8.2985503352941206E-2</v>
      </c>
      <c r="XZ38" s="19">
        <v>0.46263139124411801</v>
      </c>
      <c r="YA38" s="19">
        <v>-8.3169484399999993E-2</v>
      </c>
      <c r="YB38" s="19">
        <v>0.36805806956470599</v>
      </c>
      <c r="YC38" s="19">
        <v>-2.82166406588235E-2</v>
      </c>
      <c r="YD38" s="19">
        <v>-0.61327582449999996</v>
      </c>
      <c r="YE38" s="19">
        <v>-0.55994193652941204</v>
      </c>
      <c r="YF38" s="19">
        <v>0.41411661042647102</v>
      </c>
      <c r="YG38" s="19">
        <v>-8.2985503352941206E-2</v>
      </c>
      <c r="YH38" s="19">
        <v>7.3524806794871805E-2</v>
      </c>
      <c r="YI38" s="19">
        <v>7.4618207948717902E-2</v>
      </c>
      <c r="YJ38" s="19">
        <v>6.1322861256410198E-2</v>
      </c>
      <c r="YK38" s="19">
        <v>7.4785483538461595E-2</v>
      </c>
      <c r="YL38" s="19">
        <v>0.16435777048718</v>
      </c>
      <c r="YM38" s="19">
        <v>0.32714285700000001</v>
      </c>
      <c r="YN38" s="19">
        <v>7.6383000230769299E-2</v>
      </c>
      <c r="YO38" s="19">
        <v>0.232615482897436</v>
      </c>
      <c r="YP38" s="19">
        <v>0.149457799128205</v>
      </c>
      <c r="YQ38" s="19">
        <v>5.4211713512820503E-2</v>
      </c>
      <c r="YR38" s="19">
        <v>6.2828220538461502E-2</v>
      </c>
      <c r="YS38" s="19">
        <v>6.37461538461538E-2</v>
      </c>
      <c r="YT38" s="19">
        <v>42.910256410256402</v>
      </c>
      <c r="YU38" s="19">
        <v>39.9166666666667</v>
      </c>
      <c r="YV38" s="19">
        <v>13.5194871794872</v>
      </c>
      <c r="YW38" s="19">
        <v>37.878205128205103</v>
      </c>
      <c r="YX38" s="19">
        <v>37.210256410256399</v>
      </c>
      <c r="YY38" s="19">
        <v>42.18</v>
      </c>
      <c r="YZ38" s="19">
        <v>42.253846153846098</v>
      </c>
      <c r="ZA38" s="19">
        <v>-0.11051552346153801</v>
      </c>
      <c r="ZB38" s="19">
        <v>-0.117792343076923</v>
      </c>
      <c r="ZC38" s="19">
        <v>105.78461538461499</v>
      </c>
      <c r="ZD38" s="19">
        <v>105.633333333333</v>
      </c>
      <c r="ZE38" s="19">
        <v>2946.6141282051299</v>
      </c>
      <c r="ZF38" s="19">
        <v>2943.1453589743601</v>
      </c>
      <c r="ZG38" s="19">
        <v>172</v>
      </c>
      <c r="ZH38" s="19">
        <f t="shared" si="73"/>
        <v>66.215384615385005</v>
      </c>
      <c r="ZI38" s="19">
        <f t="shared" si="74"/>
        <v>66.366666666667001</v>
      </c>
      <c r="ZJ38" s="18">
        <v>72</v>
      </c>
      <c r="ZK38" s="19">
        <v>0.50427040962051295</v>
      </c>
      <c r="ZL38" s="19">
        <v>0.360883004376923</v>
      </c>
      <c r="ZM38" s="19">
        <v>0.32300413341538498</v>
      </c>
      <c r="ZN38" s="19">
        <v>0.62808187862307696</v>
      </c>
      <c r="ZO38" s="19">
        <v>0.57366024268974403</v>
      </c>
      <c r="ZP38" s="19">
        <v>0.36247490612564098</v>
      </c>
      <c r="ZQ38" s="19">
        <v>0.40752698230256401</v>
      </c>
      <c r="ZR38" s="19">
        <v>0.62872348667435896</v>
      </c>
      <c r="ZS38" s="19">
        <v>0.21689912861025601</v>
      </c>
      <c r="ZT38" s="19">
        <v>-0.33789246179487198</v>
      </c>
      <c r="ZU38" s="19">
        <v>0.56925059733846195</v>
      </c>
      <c r="ZV38" s="19">
        <v>0.44307749374102601</v>
      </c>
      <c r="ZW38" s="19">
        <v>0.62138244295640999</v>
      </c>
      <c r="ZX38" s="19">
        <v>0.36826017160769198</v>
      </c>
      <c r="ZY38" s="19">
        <v>9.1185750076923103E-2</v>
      </c>
      <c r="ZZ38" s="19">
        <v>9.8776950710256398E-2</v>
      </c>
      <c r="AAA38" s="19">
        <v>2.0514891461358999</v>
      </c>
      <c r="AAB38" s="19">
        <v>1.2144097563076901</v>
      </c>
      <c r="AAC38" s="19">
        <v>0.37851161839743602</v>
      </c>
      <c r="AAD38" s="19">
        <v>-1.19066516146154</v>
      </c>
      <c r="AAE38" s="19">
        <v>0.48777685464102599</v>
      </c>
      <c r="AAF38" s="19">
        <v>-2.6252401206666698</v>
      </c>
      <c r="AAG38" s="19">
        <v>0.52930590794359</v>
      </c>
      <c r="AAH38" s="19">
        <v>-2.86023677066667</v>
      </c>
      <c r="AAI38" s="19">
        <v>0.428907458371795</v>
      </c>
      <c r="AAJ38" s="19">
        <v>-1.29531772217949</v>
      </c>
      <c r="AAK38" s="19">
        <v>-0.57769236161538495</v>
      </c>
      <c r="AAL38" s="19">
        <v>-0.77190940787179496</v>
      </c>
      <c r="AAM38" s="19">
        <v>0.48777685464102599</v>
      </c>
      <c r="AAN38" s="19">
        <v>-2.6252401206666698</v>
      </c>
      <c r="AAO38" s="19">
        <v>6.9645691571428595E-2</v>
      </c>
      <c r="AAP38" s="19">
        <v>7.1794651885714295E-2</v>
      </c>
      <c r="AAQ38" s="19">
        <v>5.9581673285714301E-2</v>
      </c>
      <c r="AAR38" s="19">
        <v>7.5284575914285695E-2</v>
      </c>
      <c r="AAS38" s="19">
        <v>0.230596745057143</v>
      </c>
      <c r="AAT38" s="19">
        <v>0.177782638428571</v>
      </c>
      <c r="AAU38" s="19">
        <v>7.6419276371428604E-2</v>
      </c>
      <c r="AAV38" s="19">
        <v>0.2244552058</v>
      </c>
      <c r="AAW38" s="19">
        <v>0.14556609365714299</v>
      </c>
      <c r="AAX38" s="19">
        <v>5.9225714285714298E-2</v>
      </c>
      <c r="AAY38" s="19">
        <v>6.6195247628571402E-2</v>
      </c>
      <c r="AAZ38" s="19">
        <v>6.1482426371428603E-2</v>
      </c>
      <c r="ABA38" s="19">
        <v>41.81</v>
      </c>
      <c r="ABB38" s="19">
        <v>36.65</v>
      </c>
      <c r="ABC38" s="19">
        <v>31.860857142857199</v>
      </c>
      <c r="ABD38" s="19">
        <v>43.0545714285714</v>
      </c>
      <c r="ABE38" s="19">
        <v>40.74</v>
      </c>
      <c r="ABF38" s="19">
        <v>40.911428571428601</v>
      </c>
      <c r="ABG38" s="19">
        <v>41.21</v>
      </c>
      <c r="ABH38" s="19">
        <v>5.9065017171428598E-2</v>
      </c>
      <c r="ABI38" s="19">
        <v>-9.4813625142857096E-3</v>
      </c>
      <c r="ABJ38" s="19">
        <v>111.448571428571</v>
      </c>
      <c r="ABK38" s="19">
        <v>109.217142857143</v>
      </c>
      <c r="ABL38" s="19">
        <v>3074.8220571428601</v>
      </c>
      <c r="ABM38" s="19">
        <v>3024.6098857142902</v>
      </c>
      <c r="ABN38" s="19">
        <v>178</v>
      </c>
      <c r="ABO38" s="19">
        <f t="shared" si="75"/>
        <v>66.551428571429</v>
      </c>
      <c r="ABP38" s="19">
        <f t="shared" si="76"/>
        <v>68.782857142856997</v>
      </c>
      <c r="ABQ38" s="18">
        <v>74</v>
      </c>
      <c r="ABR38" s="19">
        <v>0.49096785503714302</v>
      </c>
      <c r="ABS38" s="19">
        <v>0.50157192256857197</v>
      </c>
      <c r="ABT38" s="19">
        <v>0.31115193893999998</v>
      </c>
      <c r="ABU38" s="19">
        <v>0.40410706958571402</v>
      </c>
      <c r="ABV38" s="19">
        <v>0.54374563980285695</v>
      </c>
      <c r="ABW38" s="19">
        <v>0.51925030542285699</v>
      </c>
      <c r="ABX38" s="19">
        <v>0.37465626575428601</v>
      </c>
      <c r="ABY38" s="19">
        <v>0.42377353131142897</v>
      </c>
      <c r="ABZ38" s="19">
        <v>0.21240960980857099</v>
      </c>
      <c r="ACA38" s="19">
        <v>0.123476864445714</v>
      </c>
      <c r="ACB38" s="19">
        <v>0.56909986087714304</v>
      </c>
      <c r="ACC38" s="19">
        <v>0.58357749371428602</v>
      </c>
      <c r="ACD38" s="19">
        <v>0.58161319231714304</v>
      </c>
      <c r="ACE38" s="19">
        <v>0.53003419469142898</v>
      </c>
      <c r="ACF38" s="19">
        <v>0.109007357434286</v>
      </c>
      <c r="ACG38" s="19">
        <v>0.117316316085714</v>
      </c>
      <c r="ACH38" s="19">
        <v>1.9400000057428599</v>
      </c>
      <c r="ACI38" s="19">
        <v>2.06497740426857</v>
      </c>
      <c r="ACJ38" s="19">
        <v>0.39054132455142898</v>
      </c>
      <c r="ACK38" s="19">
        <v>0.22289114769999999</v>
      </c>
      <c r="ACL38" s="19">
        <v>0.49595951246285702</v>
      </c>
      <c r="ACM38" s="19">
        <v>0.29262699923428598</v>
      </c>
      <c r="ACN38" s="19">
        <v>0.52984913773428599</v>
      </c>
      <c r="ACO38" s="19">
        <v>0.29871695605142901</v>
      </c>
      <c r="ACP38" s="19">
        <v>0.43156852355999997</v>
      </c>
      <c r="ACQ38" s="19">
        <v>0.229837894285714</v>
      </c>
      <c r="ACR38" s="19">
        <v>-0.54416650528571398</v>
      </c>
      <c r="ACS38" s="19">
        <v>-0.59424668794285695</v>
      </c>
      <c r="ACT38" s="19">
        <v>0.49595951246285702</v>
      </c>
      <c r="ACU38" s="19">
        <v>0.29262699923428598</v>
      </c>
      <c r="ACV38" s="17">
        <v>5.0599999999999996</v>
      </c>
      <c r="ACW38" s="18">
        <v>0.98</v>
      </c>
      <c r="ACX38" s="17">
        <v>78.099999999999994</v>
      </c>
      <c r="ACY38" s="17">
        <v>25.2</v>
      </c>
      <c r="ACZ38" s="17">
        <v>4.9000000000000004</v>
      </c>
      <c r="ADA38" s="17">
        <v>12.9</v>
      </c>
    </row>
    <row r="39" spans="1:781" x14ac:dyDescent="0.25">
      <c r="A39" s="19">
        <v>38</v>
      </c>
      <c r="B39" s="19">
        <v>10</v>
      </c>
      <c r="C39" s="19" t="s">
        <v>9</v>
      </c>
      <c r="D39" s="19">
        <v>100</v>
      </c>
      <c r="E39" s="19">
        <v>3</v>
      </c>
      <c r="F39" s="19">
        <v>2</v>
      </c>
      <c r="G39" s="23">
        <v>-9999</v>
      </c>
      <c r="H39" s="23">
        <v>-9999</v>
      </c>
      <c r="I39" s="23">
        <v>-9999</v>
      </c>
      <c r="J39" s="23">
        <v>-9999</v>
      </c>
      <c r="K39" s="23">
        <v>-9999</v>
      </c>
      <c r="L39" s="19">
        <v>0</v>
      </c>
      <c r="M39" s="19">
        <f t="shared" si="16"/>
        <v>0</v>
      </c>
      <c r="N39" s="19">
        <v>51.839999999999996</v>
      </c>
      <c r="O39" s="19">
        <v>20.72</v>
      </c>
      <c r="P39" s="19">
        <v>27.439999999999998</v>
      </c>
      <c r="Q39" s="19">
        <v>47.12</v>
      </c>
      <c r="R39" s="19">
        <v>19.439999999999998</v>
      </c>
      <c r="S39" s="19">
        <v>33.44</v>
      </c>
      <c r="T39" s="19">
        <f t="shared" si="17"/>
        <v>1.2186588921282799</v>
      </c>
      <c r="U39" s="19">
        <v>41.12</v>
      </c>
      <c r="V39" s="19">
        <v>21.439999999999998</v>
      </c>
      <c r="W39" s="19">
        <v>37.44</v>
      </c>
      <c r="X39" s="19">
        <v>49.12</v>
      </c>
      <c r="Y39" s="19">
        <v>17.439999999999998</v>
      </c>
      <c r="Z39" s="19">
        <v>33.44</v>
      </c>
      <c r="AA39" s="19" t="s">
        <v>77</v>
      </c>
      <c r="AB39" s="19">
        <v>8.5</v>
      </c>
      <c r="AC39" s="19">
        <v>7.2</v>
      </c>
      <c r="AD39" s="19">
        <v>2.95</v>
      </c>
      <c r="AE39" s="19" t="s">
        <v>40</v>
      </c>
      <c r="AF39" s="19">
        <v>2</v>
      </c>
      <c r="AG39" s="19">
        <v>1.2</v>
      </c>
      <c r="AH39" s="19">
        <v>3.4</v>
      </c>
      <c r="AI39" s="19">
        <v>6</v>
      </c>
      <c r="AJ39" s="19">
        <v>573</v>
      </c>
      <c r="AK39" s="19">
        <v>193</v>
      </c>
      <c r="AL39" s="19">
        <v>0.72</v>
      </c>
      <c r="AM39" s="19">
        <v>8.6</v>
      </c>
      <c r="AN39" s="19">
        <v>10</v>
      </c>
      <c r="AO39" s="19">
        <v>1.32</v>
      </c>
      <c r="AP39" s="19">
        <v>5358</v>
      </c>
      <c r="AQ39" s="19">
        <v>197</v>
      </c>
      <c r="AR39" s="19">
        <v>756</v>
      </c>
      <c r="AS39" s="19">
        <v>33.200000000000003</v>
      </c>
      <c r="AT39" s="19">
        <v>0</v>
      </c>
      <c r="AU39" s="19">
        <v>4</v>
      </c>
      <c r="AV39" s="19">
        <v>81</v>
      </c>
      <c r="AW39" s="19">
        <v>5</v>
      </c>
      <c r="AX39" s="19">
        <v>10</v>
      </c>
      <c r="AY39" s="19">
        <v>63</v>
      </c>
      <c r="AZ39" s="19">
        <v>3.8688850260740004</v>
      </c>
      <c r="BA39" s="19">
        <v>1.5546365040609897</v>
      </c>
      <c r="BB39" s="19">
        <v>1.6179463000645196</v>
      </c>
      <c r="BC39" s="19">
        <v>2.16270337922403</v>
      </c>
      <c r="BD39" s="19">
        <v>2.6755019680135521</v>
      </c>
      <c r="BE39" s="19">
        <v>3.0118375705509215</v>
      </c>
      <c r="BF39" s="19">
        <v>3.7483132590334347</v>
      </c>
      <c r="BG39" s="17">
        <f t="shared" si="18"/>
        <v>21.694086120539961</v>
      </c>
      <c r="BH39" s="17">
        <f t="shared" si="19"/>
        <v>28.16587132079804</v>
      </c>
      <c r="BI39" s="17">
        <f t="shared" si="20"/>
        <v>36.816684837694162</v>
      </c>
      <c r="BJ39" s="17">
        <f t="shared" si="21"/>
        <v>47.518692709748372</v>
      </c>
      <c r="BK39" s="17">
        <f t="shared" si="22"/>
        <v>59.56604299195206</v>
      </c>
      <c r="BL39" s="19">
        <f t="shared" si="108"/>
        <v>8.65081351689612</v>
      </c>
      <c r="BM39" s="19">
        <f t="shared" si="109"/>
        <v>10.702007872054208</v>
      </c>
      <c r="BN39" s="19">
        <f t="shared" si="110"/>
        <v>12.047350282203686</v>
      </c>
      <c r="BO39" s="19">
        <f t="shared" si="23"/>
        <v>31.400171671154013</v>
      </c>
      <c r="BP39" s="19">
        <v>3.0096846287558972</v>
      </c>
      <c r="BQ39" s="19">
        <v>1.2008570432009569</v>
      </c>
      <c r="BR39" s="19">
        <v>1.1067546776514965</v>
      </c>
      <c r="BS39" s="19">
        <v>0.95619524405506884</v>
      </c>
      <c r="BT39" s="19">
        <v>0.78222310796671823</v>
      </c>
      <c r="BU39" s="19">
        <v>1.1637780330652816</v>
      </c>
      <c r="BV39" s="19">
        <v>1.0995052226498074</v>
      </c>
      <c r="BW39" s="17">
        <f t="shared" si="24"/>
        <v>16.842166687827415</v>
      </c>
      <c r="BX39" s="17">
        <f t="shared" si="25"/>
        <v>21.2691853984334</v>
      </c>
      <c r="BY39" s="17">
        <f t="shared" si="26"/>
        <v>25.093966374653675</v>
      </c>
      <c r="BZ39" s="17">
        <f t="shared" si="27"/>
        <v>32.877970938781672</v>
      </c>
      <c r="CA39" s="19">
        <f t="shared" si="28"/>
        <v>3.8247809762202754</v>
      </c>
      <c r="CB39" s="19">
        <f t="shared" si="29"/>
        <v>3.1288924318668729</v>
      </c>
      <c r="CC39" s="19">
        <f t="shared" si="30"/>
        <v>4.6551121322611264</v>
      </c>
      <c r="CD39" s="19">
        <f t="shared" ref="CD39:CE39" si="127">SUM(CA39:CC39)</f>
        <v>11.608785540348276</v>
      </c>
      <c r="CE39" s="19">
        <f t="shared" si="127"/>
        <v>19.392790104476276</v>
      </c>
      <c r="CF39" s="19">
        <v>4.1090438762312207</v>
      </c>
      <c r="CG39" s="19">
        <v>3.6018336607727566</v>
      </c>
      <c r="CH39" s="19">
        <v>2.2435253965067257</v>
      </c>
      <c r="CI39" s="19">
        <v>1.8674698795180724</v>
      </c>
      <c r="CJ39" s="19">
        <v>1.0764532118359784</v>
      </c>
      <c r="CK39" s="19">
        <v>1.894789329344303</v>
      </c>
      <c r="CL39" s="19">
        <v>0.15039855617386075</v>
      </c>
      <c r="CM39" s="17">
        <f t="shared" si="32"/>
        <v>30.843510148015909</v>
      </c>
      <c r="CN39" s="17">
        <f t="shared" si="33"/>
        <v>39.817611734042814</v>
      </c>
      <c r="CO39" s="17">
        <f t="shared" si="34"/>
        <v>47.287491252115103</v>
      </c>
      <c r="CP39" s="17">
        <f t="shared" si="35"/>
        <v>51.593304099459019</v>
      </c>
      <c r="CQ39" s="17">
        <f t="shared" si="36"/>
        <v>59.172461416836228</v>
      </c>
      <c r="CR39" s="19">
        <f t="shared" si="37"/>
        <v>7.4698795180722897</v>
      </c>
      <c r="CS39" s="19">
        <f t="shared" si="38"/>
        <v>4.3058128473439137</v>
      </c>
      <c r="CT39" s="19">
        <f t="shared" si="39"/>
        <v>7.579157317377212</v>
      </c>
      <c r="CU39" s="19">
        <f t="shared" si="40"/>
        <v>19.354849682793414</v>
      </c>
      <c r="CV39" s="25">
        <v>-9999</v>
      </c>
      <c r="CW39" s="23">
        <v>-9999</v>
      </c>
      <c r="CX39" s="25">
        <v>-9999</v>
      </c>
      <c r="CY39" s="23">
        <v>-9999</v>
      </c>
      <c r="CZ39" s="25">
        <v>-9999</v>
      </c>
      <c r="DA39" s="23">
        <v>-9999</v>
      </c>
      <c r="DB39" s="23">
        <v>-9999</v>
      </c>
      <c r="DC39" s="23">
        <v>-9999</v>
      </c>
      <c r="DD39" s="23">
        <v>-9999</v>
      </c>
      <c r="DE39" s="23">
        <v>-9999</v>
      </c>
      <c r="DF39" s="23">
        <v>-9999</v>
      </c>
      <c r="DG39" s="23">
        <v>-9999</v>
      </c>
      <c r="DH39" s="23">
        <v>-9999</v>
      </c>
      <c r="DI39" s="23">
        <v>-9999</v>
      </c>
      <c r="DJ39" s="23">
        <v>-9999</v>
      </c>
      <c r="DK39" s="23">
        <v>-9999</v>
      </c>
      <c r="DL39" s="23">
        <v>-9999</v>
      </c>
      <c r="DM39" s="23">
        <v>-9999</v>
      </c>
      <c r="DN39" s="23">
        <v>-9999</v>
      </c>
      <c r="DO39" s="23">
        <v>-9999</v>
      </c>
      <c r="DP39" s="23">
        <v>-9999</v>
      </c>
      <c r="DQ39" s="23">
        <v>-9999</v>
      </c>
      <c r="DR39" s="23">
        <v>-9999</v>
      </c>
      <c r="DS39" s="25">
        <v>-9999</v>
      </c>
      <c r="DT39" s="25">
        <v>-9999</v>
      </c>
      <c r="DU39" s="25">
        <v>-9999</v>
      </c>
      <c r="DV39" s="25">
        <v>-9999</v>
      </c>
      <c r="DW39" s="25">
        <v>-9999</v>
      </c>
      <c r="DX39" s="25">
        <v>-9999</v>
      </c>
      <c r="DY39" s="25">
        <v>-9999</v>
      </c>
      <c r="DZ39" s="25">
        <v>-9999</v>
      </c>
      <c r="EA39" s="25">
        <v>-9999</v>
      </c>
      <c r="EB39" s="23">
        <v>-9999</v>
      </c>
      <c r="EC39" s="23">
        <v>-9999</v>
      </c>
      <c r="ED39" s="23">
        <v>-9999</v>
      </c>
      <c r="EE39" s="23">
        <v>-9999</v>
      </c>
      <c r="EF39" s="23">
        <v>-9999</v>
      </c>
      <c r="EG39" s="23">
        <v>-9999</v>
      </c>
      <c r="EH39" s="23">
        <v>-9999</v>
      </c>
      <c r="EI39" s="23">
        <v>-9999</v>
      </c>
      <c r="EJ39" s="23">
        <v>-9999</v>
      </c>
      <c r="EK39" s="23">
        <v>-9999</v>
      </c>
      <c r="EL39" s="23">
        <v>-9999</v>
      </c>
      <c r="EM39" s="23">
        <v>-9999</v>
      </c>
      <c r="EN39" s="23">
        <v>-9999</v>
      </c>
      <c r="EO39" s="23">
        <v>-9999</v>
      </c>
      <c r="EP39" s="23">
        <v>-9999</v>
      </c>
      <c r="EQ39" s="23">
        <v>-9999</v>
      </c>
      <c r="ER39" s="23">
        <v>-9999</v>
      </c>
      <c r="ES39" s="23">
        <v>-9999</v>
      </c>
      <c r="ET39" s="23">
        <v>-9999</v>
      </c>
      <c r="EU39" s="23">
        <v>-9999</v>
      </c>
      <c r="EV39" s="23">
        <v>-9999</v>
      </c>
      <c r="EW39" s="23">
        <v>-9999</v>
      </c>
      <c r="EX39" s="23">
        <v>-9999</v>
      </c>
      <c r="EY39" s="23">
        <v>-9999</v>
      </c>
      <c r="EZ39" s="23">
        <v>-9999</v>
      </c>
      <c r="FA39" s="23">
        <v>-9999</v>
      </c>
      <c r="FB39" s="23">
        <v>-9999</v>
      </c>
      <c r="FC39" s="23">
        <v>-9999</v>
      </c>
      <c r="FD39" s="23">
        <v>-9999</v>
      </c>
      <c r="FE39" s="23">
        <v>-9999</v>
      </c>
      <c r="FF39" s="23">
        <v>-9999</v>
      </c>
      <c r="FG39" s="23">
        <v>-9999</v>
      </c>
      <c r="FH39" s="21">
        <v>232.9</v>
      </c>
      <c r="FI39" s="21">
        <v>67.5</v>
      </c>
      <c r="FJ39" s="18">
        <f t="shared" si="41"/>
        <v>165.4</v>
      </c>
      <c r="FK39" s="19">
        <v>11</v>
      </c>
      <c r="FL39" s="19">
        <v>249.5</v>
      </c>
      <c r="FM39" s="18">
        <v>31.5</v>
      </c>
      <c r="FN39" s="18">
        <f t="shared" si="42"/>
        <v>218</v>
      </c>
      <c r="FO39" s="19">
        <v>70</v>
      </c>
      <c r="FP39" s="19">
        <v>114</v>
      </c>
      <c r="FQ39" s="19">
        <v>31.5</v>
      </c>
      <c r="FR39" s="19">
        <f t="shared" si="43"/>
        <v>82.5</v>
      </c>
      <c r="FS39" s="19">
        <v>192.9</v>
      </c>
      <c r="FT39" s="19">
        <v>15.6</v>
      </c>
      <c r="FU39" s="19">
        <f t="shared" si="44"/>
        <v>177.3</v>
      </c>
      <c r="FV39" s="19">
        <v>72.849999999999994</v>
      </c>
      <c r="FW39" s="19">
        <v>100.12</v>
      </c>
      <c r="FX39" s="18">
        <f t="shared" si="45"/>
        <v>981.56862745098044</v>
      </c>
      <c r="FY39" s="18">
        <f t="shared" si="46"/>
        <v>876.40056022408965</v>
      </c>
      <c r="FZ39" s="23">
        <f t="shared" si="112"/>
        <v>1621.5686274509803</v>
      </c>
      <c r="GA39" s="18">
        <f t="shared" si="113"/>
        <v>2137.2549019607845</v>
      </c>
      <c r="GB39" s="18">
        <f t="shared" si="114"/>
        <v>808.82352941176475</v>
      </c>
      <c r="GC39" s="18">
        <f t="shared" si="115"/>
        <v>1738.2352941176471</v>
      </c>
      <c r="GD39" s="18">
        <f t="shared" si="47"/>
        <v>6305.8823529411766</v>
      </c>
      <c r="GE39" s="18">
        <f t="shared" si="48"/>
        <v>714.21568627450984</v>
      </c>
      <c r="GF39" s="19">
        <v>1.29</v>
      </c>
      <c r="GG39" s="19">
        <f t="shared" si="116"/>
        <v>20.918235294117647</v>
      </c>
      <c r="GH39" s="19">
        <v>0.32</v>
      </c>
      <c r="GI39" s="19">
        <f t="shared" si="117"/>
        <v>6.8392156862745113</v>
      </c>
      <c r="GJ39" s="19">
        <v>0.56000000000000005</v>
      </c>
      <c r="GK39" s="19">
        <f t="shared" si="118"/>
        <v>4.5294117647058831</v>
      </c>
      <c r="GL39" s="19">
        <v>2.94</v>
      </c>
      <c r="GM39" s="19">
        <f t="shared" si="119"/>
        <v>20.99794117647059</v>
      </c>
      <c r="GN39" s="18">
        <f t="shared" si="49"/>
        <v>53.284803921568631</v>
      </c>
      <c r="GO39" s="18">
        <f t="shared" si="50"/>
        <v>47.575717787114847</v>
      </c>
      <c r="GP39" s="25">
        <v>-9999</v>
      </c>
      <c r="GQ39" s="25">
        <v>-9999</v>
      </c>
      <c r="GR39" s="25">
        <v>-9999</v>
      </c>
      <c r="GS39" s="25">
        <v>-9999</v>
      </c>
      <c r="GT39" s="19">
        <v>19.2</v>
      </c>
      <c r="GU39" s="18">
        <v>3.15</v>
      </c>
      <c r="GV39" s="18">
        <f t="shared" si="51"/>
        <v>2.6399999999999997</v>
      </c>
      <c r="GW39" s="19">
        <f t="shared" si="52"/>
        <v>1978.8107510924012</v>
      </c>
      <c r="GX39" s="19">
        <v>1</v>
      </c>
      <c r="GY39" s="19">
        <f t="shared" si="53"/>
        <v>0.37878787878787884</v>
      </c>
      <c r="GZ39" s="19">
        <f t="shared" si="54"/>
        <v>749.54952692893994</v>
      </c>
      <c r="HA39" s="19">
        <f t="shared" si="55"/>
        <v>839.49547016041276</v>
      </c>
      <c r="HB39" s="19">
        <v>1.25</v>
      </c>
      <c r="HC39" s="19">
        <f t="shared" si="120"/>
        <v>0.47348484848484856</v>
      </c>
      <c r="HD39" s="19">
        <f t="shared" si="121"/>
        <v>936.93690866117504</v>
      </c>
      <c r="HE39" s="19">
        <f t="shared" si="56"/>
        <v>1049.3693377005161</v>
      </c>
      <c r="HF39" s="23">
        <v>-9999</v>
      </c>
      <c r="HG39" s="19">
        <v>2231.0142857142901</v>
      </c>
      <c r="HH39" s="19">
        <f t="shared" si="101"/>
        <v>845.08116883117054</v>
      </c>
      <c r="HI39" s="19">
        <v>2.6</v>
      </c>
      <c r="HJ39" s="19">
        <v>3.3</v>
      </c>
      <c r="HK39" s="17">
        <f t="shared" si="122"/>
        <v>34.62918814411703</v>
      </c>
      <c r="HL39" s="23">
        <v>-9999</v>
      </c>
      <c r="HM39" s="23">
        <v>-9999</v>
      </c>
      <c r="HN39" s="19">
        <v>28.990188087774296</v>
      </c>
      <c r="HO39" s="19">
        <v>13.676896551724147</v>
      </c>
      <c r="HP39" s="19">
        <v>0.236482313455497</v>
      </c>
      <c r="HQ39" s="19">
        <v>0.201374870154545</v>
      </c>
      <c r="HR39" s="19">
        <v>0.170976014373737</v>
      </c>
      <c r="HS39" s="19">
        <v>0.116482531078534</v>
      </c>
      <c r="HT39" s="19">
        <v>5.4047744052356003E-2</v>
      </c>
      <c r="HU39" s="19">
        <v>0.29997417664646497</v>
      </c>
      <c r="HV39" s="19">
        <v>0.34419406937696301</v>
      </c>
      <c r="HW39" s="19">
        <v>8.7378231427272801E-2</v>
      </c>
      <c r="HX39" s="19">
        <v>0.62232692476439799</v>
      </c>
      <c r="HY39" s="19">
        <v>0.62666206562626203</v>
      </c>
      <c r="HZ39" s="19">
        <v>0.53893048289393997</v>
      </c>
      <c r="IA39" s="19">
        <v>0.46859565383636398</v>
      </c>
      <c r="IB39" s="19">
        <v>0.22506642229842899</v>
      </c>
      <c r="IC39" s="19">
        <v>0.122889571780105</v>
      </c>
      <c r="ID39" s="19">
        <v>-0.33440224144949399</v>
      </c>
      <c r="IE39" s="19">
        <v>0.290004427708134</v>
      </c>
      <c r="IF39" s="19">
        <v>0.255296523570755</v>
      </c>
      <c r="IG39" s="19">
        <v>0.26541848003755902</v>
      </c>
      <c r="IH39" s="19">
        <v>0.22730609515789499</v>
      </c>
      <c r="II39" s="19">
        <v>3.6441408669856498E-2</v>
      </c>
      <c r="IJ39" s="19">
        <v>0.32921091015492998</v>
      </c>
      <c r="IK39" s="19">
        <v>0.36255978713875597</v>
      </c>
      <c r="IL39" s="19">
        <v>8.5415545646226401E-2</v>
      </c>
      <c r="IM39" s="19">
        <v>0.81974029558851702</v>
      </c>
      <c r="IN39" s="19">
        <v>0.25738100520657298</v>
      </c>
      <c r="IO39" s="19">
        <v>0.23170186752112701</v>
      </c>
      <c r="IP39" s="19">
        <v>0.14126055795282999</v>
      </c>
      <c r="IQ39" s="19">
        <v>0.11508573214354099</v>
      </c>
      <c r="IR39" s="19">
        <v>8.8953696205741603E-2</v>
      </c>
      <c r="IS39" s="19">
        <v>0.38703070582159599</v>
      </c>
      <c r="IT39" s="19">
        <v>37.499163850000002</v>
      </c>
      <c r="IU39" s="19">
        <v>61.6399643090909</v>
      </c>
      <c r="IV39" s="19">
        <v>77</v>
      </c>
      <c r="IW39" s="19">
        <f t="shared" si="57"/>
        <v>15.3600356909091</v>
      </c>
      <c r="IX39" s="19">
        <v>0.22859693885714299</v>
      </c>
      <c r="IY39" s="19">
        <v>0.30301749271428602</v>
      </c>
      <c r="IZ39" s="19">
        <v>0.194726676428572</v>
      </c>
      <c r="JA39" s="19">
        <v>0.28538629732142901</v>
      </c>
      <c r="JB39" s="19">
        <v>0.69483236157142902</v>
      </c>
      <c r="JC39" s="19">
        <v>0.468206997035714</v>
      </c>
      <c r="JD39" s="19">
        <v>0.26030976675</v>
      </c>
      <c r="JE39" s="19">
        <v>0.63830174925000005</v>
      </c>
      <c r="JF39" s="19">
        <v>0.42958090378571401</v>
      </c>
      <c r="JG39" s="19">
        <v>0.22377186578571401</v>
      </c>
      <c r="JH39" s="19">
        <v>0.30652332371428598</v>
      </c>
      <c r="JI39" s="19">
        <v>0.21221574353571401</v>
      </c>
      <c r="JJ39" s="19">
        <v>0.41983991631071399</v>
      </c>
      <c r="JK39" s="19">
        <v>0.41564219223571403</v>
      </c>
      <c r="JL39" s="19">
        <v>0.24511528346071401</v>
      </c>
      <c r="JM39" s="19">
        <v>0.24185179409285701</v>
      </c>
      <c r="JN39" s="19">
        <v>0.35080505696071401</v>
      </c>
      <c r="JO39" s="19">
        <v>0.39073245803214302</v>
      </c>
      <c r="JP39" s="19">
        <v>0.16739033321428601</v>
      </c>
      <c r="JQ39" s="19">
        <v>0.21358836402857101</v>
      </c>
      <c r="JR39" s="19">
        <v>0.19507580768928601</v>
      </c>
      <c r="JS39" s="19">
        <v>0.19356460201428599</v>
      </c>
      <c r="JT39" s="19">
        <v>0.50034303667500002</v>
      </c>
      <c r="JU39" s="19">
        <v>0.56016151322499996</v>
      </c>
      <c r="JV39" s="19">
        <v>0.48016562649285699</v>
      </c>
      <c r="JW39" s="19">
        <v>0.50267978124285695</v>
      </c>
      <c r="JX39" s="19">
        <v>0.10179021850357101</v>
      </c>
      <c r="JY39" s="19">
        <v>0.18881040723214301</v>
      </c>
      <c r="JZ39" s="19">
        <v>1.4558838857500001</v>
      </c>
      <c r="KA39" s="19">
        <v>1.43665087361786</v>
      </c>
      <c r="KB39" s="19">
        <v>0.55872107707499996</v>
      </c>
      <c r="KC39" s="19">
        <v>0.49452089067142901</v>
      </c>
      <c r="KD39" s="19">
        <v>0.63047090833571395</v>
      </c>
      <c r="KE39" s="19">
        <v>0.57426111744642805</v>
      </c>
      <c r="KF39" s="19">
        <v>0.55203362836785697</v>
      </c>
      <c r="KG39" s="19">
        <v>0.54791373545714295</v>
      </c>
      <c r="KH39" s="19">
        <v>0.46488775266785698</v>
      </c>
      <c r="KI39" s="19">
        <v>0.46282804811428602</v>
      </c>
      <c r="KJ39" s="19">
        <v>-0.28564997753571397</v>
      </c>
      <c r="KK39" s="19">
        <v>-0.35026231214285702</v>
      </c>
      <c r="KL39" s="19">
        <v>0.63047090833571395</v>
      </c>
      <c r="KM39" s="19">
        <v>0.57426111744642805</v>
      </c>
      <c r="KN39" s="19">
        <v>0.22021059931914899</v>
      </c>
      <c r="KO39" s="19">
        <v>0.23932913589361701</v>
      </c>
      <c r="KP39" s="19">
        <v>0.19074664689361701</v>
      </c>
      <c r="KQ39" s="19">
        <v>0.239134127574468</v>
      </c>
      <c r="KR39" s="19">
        <v>0.57813965014893598</v>
      </c>
      <c r="KS39" s="19">
        <v>0.446786114255319</v>
      </c>
      <c r="KT39" s="19">
        <v>0.238871623191489</v>
      </c>
      <c r="KU39" s="19">
        <v>0.57544060812765996</v>
      </c>
      <c r="KV39" s="19">
        <v>0.44237588651063797</v>
      </c>
      <c r="KW39" s="19">
        <v>0.20620825402127699</v>
      </c>
      <c r="KX39" s="19">
        <v>0.23487142670212799</v>
      </c>
      <c r="KY39" s="19">
        <v>0.187644871170213</v>
      </c>
      <c r="KZ39" s="19">
        <v>40.44</v>
      </c>
      <c r="LA39" s="19">
        <v>37.649787234042499</v>
      </c>
      <c r="LB39" s="19">
        <v>12.153829787234001</v>
      </c>
      <c r="LC39" s="19">
        <v>36.962553191489398</v>
      </c>
      <c r="LD39" s="19">
        <v>35.181489361702099</v>
      </c>
      <c r="LE39" s="19">
        <v>40.174680851063897</v>
      </c>
      <c r="LF39" s="19">
        <v>40.24</v>
      </c>
      <c r="LG39" s="19">
        <v>-8.2205497234042593E-2</v>
      </c>
      <c r="LH39" s="19">
        <v>-0.117563013191489</v>
      </c>
      <c r="LI39" s="19">
        <v>49.152127659574496</v>
      </c>
      <c r="LJ39" s="19">
        <v>1661.0496595744701</v>
      </c>
      <c r="LK39" s="19">
        <v>83</v>
      </c>
      <c r="LL39" s="19">
        <f t="shared" si="58"/>
        <v>33.847872340425504</v>
      </c>
      <c r="LM39" s="23">
        <v>-9999</v>
      </c>
      <c r="LN39" s="19">
        <v>0.41239776279787199</v>
      </c>
      <c r="LO39" s="19">
        <v>0.41307640805957502</v>
      </c>
      <c r="LP39" s="19">
        <v>0.29846168813617002</v>
      </c>
      <c r="LQ39" s="19">
        <v>0.30183789601489402</v>
      </c>
      <c r="LR39" s="19">
        <v>0.41999769331063802</v>
      </c>
      <c r="LS39" s="19">
        <v>0.41286952280851102</v>
      </c>
      <c r="LT39" s="19">
        <v>0.30667531107021301</v>
      </c>
      <c r="LU39" s="19">
        <v>0.301609426412766</v>
      </c>
      <c r="LV39" s="19">
        <v>0.130289023585106</v>
      </c>
      <c r="LW39" s="19">
        <v>0.12726164930638301</v>
      </c>
      <c r="LX39" s="19">
        <v>0.50751765636170199</v>
      </c>
      <c r="LY39" s="19">
        <v>0.50204818452127697</v>
      </c>
      <c r="LZ39" s="19">
        <v>0.471626458440426</v>
      </c>
      <c r="MA39" s="19">
        <v>0.44645833183404299</v>
      </c>
      <c r="MB39" s="19">
        <v>0.120042474742553</v>
      </c>
      <c r="MC39" s="19">
        <v>0.112494998648936</v>
      </c>
      <c r="MD39" s="19">
        <v>1.41471857324255</v>
      </c>
      <c r="ME39" s="19">
        <v>1.4189075483404301</v>
      </c>
      <c r="MF39" s="19">
        <v>0.31117330665957399</v>
      </c>
      <c r="MG39" s="19">
        <v>0.30584779183191502</v>
      </c>
      <c r="MH39" s="19">
        <v>0.39010435686382999</v>
      </c>
      <c r="MI39" s="19">
        <v>0.38111006312765999</v>
      </c>
      <c r="MJ39" s="19">
        <v>0.39422745840425499</v>
      </c>
      <c r="MK39" s="19">
        <v>0.38036166945531902</v>
      </c>
      <c r="ML39" s="19">
        <v>0.315703021038298</v>
      </c>
      <c r="MM39" s="19">
        <v>0.30495795732127701</v>
      </c>
      <c r="MN39" s="19">
        <v>-0.46837827195744702</v>
      </c>
      <c r="MO39" s="19">
        <v>-0.46224901768085103</v>
      </c>
      <c r="MP39" s="19">
        <v>0.39010435686382999</v>
      </c>
      <c r="MQ39" s="19">
        <v>0.38111006312765999</v>
      </c>
      <c r="MR39" s="23">
        <v>-9999</v>
      </c>
      <c r="MS39" s="19">
        <v>0.160038187</v>
      </c>
      <c r="MT39" s="19">
        <v>0.15517566199999999</v>
      </c>
      <c r="MU39" s="19">
        <v>0.13143756300000001</v>
      </c>
      <c r="MV39" s="19">
        <v>0.17074277199999999</v>
      </c>
      <c r="MW39" s="19">
        <v>0.457851124</v>
      </c>
      <c r="MX39" s="19">
        <v>0.30438205099999999</v>
      </c>
      <c r="MY39" s="19">
        <v>0.17316600400000001</v>
      </c>
      <c r="MZ39" s="19">
        <v>0.45976856300000002</v>
      </c>
      <c r="NA39" s="19">
        <v>0.33721901300000001</v>
      </c>
      <c r="NB39" s="19">
        <v>0.15441511399999999</v>
      </c>
      <c r="NC39" s="19">
        <v>0.16277466900000001</v>
      </c>
      <c r="ND39" s="19">
        <v>0.14620050800000001</v>
      </c>
      <c r="NE39" s="19">
        <v>35.708500000000001</v>
      </c>
      <c r="NF39" s="19">
        <v>35.696249999999999</v>
      </c>
      <c r="NG39" s="19">
        <v>13.9085</v>
      </c>
      <c r="NH39" s="19">
        <v>36.603499999999997</v>
      </c>
      <c r="NI39" s="19">
        <v>33.89575</v>
      </c>
      <c r="NJ39" s="19">
        <v>36.618000000000002</v>
      </c>
      <c r="NK39" s="19">
        <v>36.711750000000002</v>
      </c>
      <c r="NL39" s="19">
        <v>2.4297709999999998E-3</v>
      </c>
      <c r="NM39" s="19">
        <v>-6.4139187E-2</v>
      </c>
      <c r="NN39" s="19">
        <v>58.54175</v>
      </c>
      <c r="NO39" s="19">
        <v>1874.2107000000001</v>
      </c>
      <c r="NP39" s="19">
        <v>99.9</v>
      </c>
      <c r="NQ39" s="19">
        <f t="shared" si="59"/>
        <v>41.358250000000005</v>
      </c>
      <c r="NR39" s="23">
        <v>-9999</v>
      </c>
      <c r="NS39" s="19">
        <v>0.45198212799999998</v>
      </c>
      <c r="NT39" s="19">
        <v>0.45456345799999998</v>
      </c>
      <c r="NU39" s="19">
        <v>0.32101490300000002</v>
      </c>
      <c r="NV39" s="19">
        <v>0.27888374100000002</v>
      </c>
      <c r="NW39" s="19">
        <v>0.47691847999999998</v>
      </c>
      <c r="NX39" s="19">
        <v>0.49175949899999999</v>
      </c>
      <c r="NY39" s="19">
        <v>0.349270988</v>
      </c>
      <c r="NZ39" s="19">
        <v>0.322570311</v>
      </c>
      <c r="OA39" s="19">
        <v>0.153454389</v>
      </c>
      <c r="OB39" s="19">
        <v>0.20118124200000001</v>
      </c>
      <c r="OC39" s="19">
        <v>0.51683772400000005</v>
      </c>
      <c r="OD39" s="19">
        <v>0.55221721499999998</v>
      </c>
      <c r="OE39" s="19">
        <v>0.49643695500000001</v>
      </c>
      <c r="OF39" s="19">
        <v>0.479768009</v>
      </c>
      <c r="OG39" s="19">
        <v>8.4622446000000004E-2</v>
      </c>
      <c r="OH39" s="19">
        <v>0.13030957000000001</v>
      </c>
      <c r="OI39" s="19">
        <v>1.6597758709999999</v>
      </c>
      <c r="OJ39" s="19">
        <v>1.6855344720000001</v>
      </c>
      <c r="OK39" s="19">
        <v>0.32227777600000002</v>
      </c>
      <c r="OL39" s="19">
        <v>0.40945831199999999</v>
      </c>
      <c r="OM39" s="19">
        <v>0.411854053</v>
      </c>
      <c r="ON39" s="19">
        <v>0.50545484799999996</v>
      </c>
      <c r="OO39" s="19">
        <v>0.42668681899999999</v>
      </c>
      <c r="OP39" s="19">
        <v>0.53274349899999995</v>
      </c>
      <c r="OQ39" s="19">
        <v>0.33936834799999999</v>
      </c>
      <c r="OR39" s="19">
        <v>0.44234669399999998</v>
      </c>
      <c r="OS39" s="19">
        <v>-0.516702883</v>
      </c>
      <c r="OT39" s="19">
        <v>-0.48541733399999998</v>
      </c>
      <c r="OU39" s="19">
        <v>0.411854053</v>
      </c>
      <c r="OV39" s="19">
        <v>0.50545484799999996</v>
      </c>
      <c r="OW39" s="19">
        <v>0.13126262621052601</v>
      </c>
      <c r="OX39" s="19">
        <v>0.107849364815789</v>
      </c>
      <c r="OY39" s="19">
        <v>0.103494609421053</v>
      </c>
      <c r="OZ39" s="19">
        <v>0.12643720636842101</v>
      </c>
      <c r="PA39" s="19">
        <v>0.34848054449999999</v>
      </c>
      <c r="PB39" s="19">
        <v>0.24403454121052601</v>
      </c>
      <c r="PC39" s="19">
        <v>0.13199029634210499</v>
      </c>
      <c r="PD39" s="19">
        <v>0.39915747865789503</v>
      </c>
      <c r="PE39" s="19">
        <v>0.29822642544736799</v>
      </c>
      <c r="PF39" s="19">
        <v>0.116625576078947</v>
      </c>
      <c r="PG39" s="19">
        <v>0.108936572157895</v>
      </c>
      <c r="PH39" s="19">
        <v>0.11119549628947401</v>
      </c>
      <c r="PI39" s="19">
        <v>34.567368421052599</v>
      </c>
      <c r="PJ39" s="19">
        <v>30.813947368421001</v>
      </c>
      <c r="PK39" s="19">
        <v>18.897894736842101</v>
      </c>
      <c r="PL39" s="19">
        <v>34.928157894736799</v>
      </c>
      <c r="PM39" s="19">
        <v>31.426052631578901</v>
      </c>
      <c r="PN39" s="19">
        <v>33.921578947368403</v>
      </c>
      <c r="PO39" s="19">
        <v>34.202631578947397</v>
      </c>
      <c r="PP39" s="19">
        <v>2.8992462710526301E-2</v>
      </c>
      <c r="PQ39" s="19">
        <v>-6.3232795999999994E-2</v>
      </c>
      <c r="PR39" s="19">
        <v>65.682894736842101</v>
      </c>
      <c r="PS39" s="19">
        <v>68.516315789473694</v>
      </c>
      <c r="PT39" s="19">
        <v>2036.3020789473701</v>
      </c>
      <c r="PU39" s="19">
        <v>2100.6257631579001</v>
      </c>
      <c r="PV39" s="19">
        <v>120.7</v>
      </c>
      <c r="PW39" s="19">
        <f t="shared" si="60"/>
        <v>55.017105263157902</v>
      </c>
      <c r="PX39" s="19">
        <f t="shared" si="61"/>
        <v>52.183684210526309</v>
      </c>
      <c r="PY39" s="19">
        <f t="shared" si="62"/>
        <v>53.600394736842105</v>
      </c>
      <c r="PZ39" s="23">
        <v>-9999</v>
      </c>
      <c r="QA39" s="19">
        <v>0.50195367806315805</v>
      </c>
      <c r="QB39" s="19">
        <v>0.459923019536842</v>
      </c>
      <c r="QC39" s="19">
        <v>0.38597188150789502</v>
      </c>
      <c r="QD39" s="19">
        <v>0.31572845192631599</v>
      </c>
      <c r="QE39" s="19">
        <v>0.57049469077368398</v>
      </c>
      <c r="QF39" s="19">
        <v>0.51958257524999996</v>
      </c>
      <c r="QG39" s="19">
        <f t="shared" si="63"/>
        <v>0.54503863301184197</v>
      </c>
      <c r="QH39" s="19">
        <v>0.46477040476842102</v>
      </c>
      <c r="QI39" s="19">
        <v>0.385380751255263</v>
      </c>
      <c r="QJ39" s="19">
        <v>0.14416188492368401</v>
      </c>
      <c r="QK39" s="19">
        <v>0.17034216703421001</v>
      </c>
      <c r="QL39" s="19">
        <v>0.56331461782368397</v>
      </c>
      <c r="QM39" s="19">
        <v>0.534573411821053</v>
      </c>
      <c r="QN39" s="19">
        <v>0.54689935243421095</v>
      </c>
      <c r="QO39" s="19">
        <v>0.44503332747368402</v>
      </c>
      <c r="QP39" s="19">
        <v>8.5807889681579E-2</v>
      </c>
      <c r="QQ39" s="19">
        <v>9.97803265736842E-2</v>
      </c>
      <c r="QR39" s="19">
        <v>2.0270328496894701</v>
      </c>
      <c r="QS39" s="19">
        <v>1.76195285746842</v>
      </c>
      <c r="QT39" s="19">
        <v>0.25238040998947397</v>
      </c>
      <c r="QU39" s="19">
        <v>0.31279644780789501</v>
      </c>
      <c r="QV39" s="19">
        <v>0.34574389081315798</v>
      </c>
      <c r="QW39" s="19">
        <v>0.40075839360263199</v>
      </c>
      <c r="QX39" s="19">
        <v>0.37538036447894702</v>
      </c>
      <c r="QY39" s="19">
        <v>0.43176036636842102</v>
      </c>
      <c r="QZ39" s="19">
        <v>0.28629239385526301</v>
      </c>
      <c r="RA39" s="19">
        <v>0.350426445660526</v>
      </c>
      <c r="RB39" s="19">
        <v>-0.63404823844736802</v>
      </c>
      <c r="RC39" s="19">
        <v>-0.55534033199999999</v>
      </c>
      <c r="RD39" s="19">
        <v>0.34574389081315798</v>
      </c>
      <c r="RE39" s="19">
        <v>0.40075839360263199</v>
      </c>
      <c r="RF39" s="19">
        <v>0.102734603209302</v>
      </c>
      <c r="RG39" s="19">
        <v>8.8560018767441906E-2</v>
      </c>
      <c r="RH39" s="19">
        <v>8.2805641162790697E-2</v>
      </c>
      <c r="RI39" s="19">
        <v>9.5176399372093004E-2</v>
      </c>
      <c r="RJ39" s="19">
        <v>0.32522853223255799</v>
      </c>
      <c r="RK39" s="19">
        <v>0.21788177109302301</v>
      </c>
      <c r="RL39" s="19">
        <v>0.10138009158139499</v>
      </c>
      <c r="RM39" s="19">
        <v>0.31784301758139499</v>
      </c>
      <c r="RN39" s="19">
        <v>0.23720454653488399</v>
      </c>
      <c r="RO39" s="19">
        <v>9.0232558186046502E-2</v>
      </c>
      <c r="RP39" s="19">
        <v>8.2107454651162801E-2</v>
      </c>
      <c r="RQ39" s="19">
        <v>8.4593314767441904E-2</v>
      </c>
      <c r="RR39" s="19">
        <v>41.48</v>
      </c>
      <c r="RS39" s="19">
        <v>37.411627906976797</v>
      </c>
      <c r="RT39" s="19">
        <v>23.500465116279099</v>
      </c>
      <c r="RU39" s="19">
        <v>38.6816279069768</v>
      </c>
      <c r="RV39" s="19">
        <v>35.9151162790698</v>
      </c>
      <c r="RW39" s="19">
        <v>38.918837209302303</v>
      </c>
      <c r="RX39" s="19">
        <v>39.040930232558097</v>
      </c>
      <c r="RY39" s="19">
        <v>-4.44910490697674E-3</v>
      </c>
      <c r="RZ39" s="19">
        <v>-7.2429858837209302E-2</v>
      </c>
      <c r="SA39" s="19">
        <v>76.792093023255802</v>
      </c>
      <c r="SB39" s="19">
        <v>79.565116279069798</v>
      </c>
      <c r="SC39" s="19">
        <v>2288.4590232558098</v>
      </c>
      <c r="SD39" s="19">
        <v>2351.4463255813998</v>
      </c>
      <c r="SE39" s="19">
        <v>142</v>
      </c>
      <c r="SF39" s="19">
        <f t="shared" si="64"/>
        <v>65.207906976744198</v>
      </c>
      <c r="SG39" s="19">
        <f t="shared" si="65"/>
        <v>62.434883720930202</v>
      </c>
      <c r="SH39" s="23">
        <v>-9999</v>
      </c>
      <c r="SI39" s="19">
        <v>0.51571180665116301</v>
      </c>
      <c r="SJ39" s="19">
        <v>0.54271881188372095</v>
      </c>
      <c r="SK39" s="19">
        <v>0.401018995186047</v>
      </c>
      <c r="SL39" s="19">
        <v>0.38949162809302301</v>
      </c>
      <c r="SM39" s="19">
        <v>0.588875067232558</v>
      </c>
      <c r="SN39" s="19">
        <v>0.56669244455814005</v>
      </c>
      <c r="SO39" s="19">
        <v>0.48558608430232503</v>
      </c>
      <c r="SP39" s="19">
        <v>0.41943480951162798</v>
      </c>
      <c r="SQ39" s="19">
        <v>0.14493064502325601</v>
      </c>
      <c r="SR39" s="19">
        <v>0.194737148767442</v>
      </c>
      <c r="SS39" s="19">
        <v>0.57908881309302296</v>
      </c>
      <c r="ST39" s="19">
        <v>0.58956002953488396</v>
      </c>
      <c r="SU39" s="19">
        <v>0.55721335390697702</v>
      </c>
      <c r="SV39" s="19">
        <v>0.51502782462790697</v>
      </c>
      <c r="SW39" s="19">
        <v>9.0391580906976701E-2</v>
      </c>
      <c r="SX39" s="19">
        <v>6.9533777906976693E-2</v>
      </c>
      <c r="SY39" s="19">
        <v>2.1407955427907002</v>
      </c>
      <c r="SZ39" s="19">
        <v>2.4252241924651199</v>
      </c>
      <c r="TA39" s="19">
        <v>0.245957249418605</v>
      </c>
      <c r="TB39" s="19">
        <v>0.33656553002325601</v>
      </c>
      <c r="TC39" s="19">
        <v>0.34092430683720898</v>
      </c>
      <c r="TD39" s="19">
        <v>0.43692464811627901</v>
      </c>
      <c r="TE39" s="19">
        <v>0.37104658732558099</v>
      </c>
      <c r="TF39" s="19">
        <v>0.44944229523255802</v>
      </c>
      <c r="TG39" s="19">
        <v>0.28041217593023299</v>
      </c>
      <c r="TH39" s="19">
        <v>0.351915131627907</v>
      </c>
      <c r="TI39" s="19">
        <v>-0.65330492611627899</v>
      </c>
      <c r="TJ39" s="19">
        <v>-0.58948978144186004</v>
      </c>
      <c r="TK39" s="19">
        <v>0.34092430683720898</v>
      </c>
      <c r="TL39" s="19">
        <v>0.43692464811627901</v>
      </c>
      <c r="TM39" s="19">
        <v>8.6139460342105303E-2</v>
      </c>
      <c r="TN39" s="19">
        <v>7.2156283578947406E-2</v>
      </c>
      <c r="TO39" s="19">
        <v>7.5034908631578898E-2</v>
      </c>
      <c r="TP39" s="19">
        <v>8.6448029578947302E-2</v>
      </c>
      <c r="TQ39" s="19">
        <v>0.221136560526316</v>
      </c>
      <c r="TR39" s="19">
        <v>0.161541432210526</v>
      </c>
      <c r="TS39" s="19">
        <v>8.6886850842105304E-2</v>
      </c>
      <c r="TT39" s="19">
        <v>0.26951969810526299</v>
      </c>
      <c r="TU39" s="19">
        <v>0.189696652736842</v>
      </c>
      <c r="TV39" s="19">
        <v>6.6572777526315796E-2</v>
      </c>
      <c r="TW39" s="19">
        <v>6.8341227131579002E-2</v>
      </c>
      <c r="TX39" s="19">
        <v>6.9007010657894705E-2</v>
      </c>
      <c r="TY39" s="19">
        <v>40.776315789473699</v>
      </c>
      <c r="TZ39" s="19">
        <v>37.848026315789497</v>
      </c>
      <c r="UA39" s="19">
        <v>22.9848684210526</v>
      </c>
      <c r="UB39" s="19">
        <v>35.057368421052601</v>
      </c>
      <c r="UC39" s="19">
        <v>33.553026315789502</v>
      </c>
      <c r="UD39" s="19">
        <v>40.250000000000099</v>
      </c>
      <c r="UE39" s="19">
        <v>40.296710526315799</v>
      </c>
      <c r="UF39" s="19">
        <v>-0.132717882236842</v>
      </c>
      <c r="UG39" s="19">
        <v>-0.156189227631579</v>
      </c>
      <c r="UH39" s="24">
        <v>86.266052631578944</v>
      </c>
      <c r="UI39" s="24">
        <v>91.131578947368396</v>
      </c>
      <c r="UJ39" s="24">
        <v>2503.5556315789472</v>
      </c>
      <c r="UK39" s="24">
        <v>2613.8177631578947</v>
      </c>
      <c r="UL39" s="19">
        <v>158</v>
      </c>
      <c r="UM39" s="19">
        <f t="shared" si="66"/>
        <v>71.733947368421056</v>
      </c>
      <c r="UN39" s="19">
        <f t="shared" si="67"/>
        <v>66.868421052631604</v>
      </c>
      <c r="UO39" s="19">
        <f t="shared" si="68"/>
        <v>69.30118421052633</v>
      </c>
      <c r="UP39" s="23">
        <v>-9999</v>
      </c>
      <c r="UQ39" s="19">
        <v>0.51154415712631596</v>
      </c>
      <c r="UR39" s="19">
        <v>0.423942969289474</v>
      </c>
      <c r="US39" s="19">
        <v>0.37119559493421</v>
      </c>
      <c r="UT39" s="19">
        <v>0.29974029204210501</v>
      </c>
      <c r="UU39" s="19">
        <v>0.59447824796578896</v>
      </c>
      <c r="UV39" s="19">
        <v>0.49367672588157901</v>
      </c>
      <c r="UW39" s="19">
        <f t="shared" si="69"/>
        <v>0.54407748692368396</v>
      </c>
      <c r="UX39" s="19">
        <v>0.46976458015526301</v>
      </c>
      <c r="UY39" s="19">
        <v>0.37957965652894698</v>
      </c>
      <c r="UZ39" s="19">
        <v>0.17340289986315799</v>
      </c>
      <c r="VA39" s="19">
        <v>0.14434377882368399</v>
      </c>
      <c r="VB39" s="19">
        <v>0.59157371342894705</v>
      </c>
      <c r="VC39" s="19">
        <v>0.47895747519999998</v>
      </c>
      <c r="VD39" s="19">
        <v>0.60318975381052597</v>
      </c>
      <c r="VE39" s="19">
        <v>0.42495447453947399</v>
      </c>
      <c r="VF39" s="19">
        <v>0.114938221236842</v>
      </c>
      <c r="VG39" s="19">
        <v>7.0925553000000002E-2</v>
      </c>
      <c r="VH39" s="19">
        <v>2.1057635831421102</v>
      </c>
      <c r="VI39" s="19">
        <v>1.55731136888421</v>
      </c>
      <c r="VJ39" s="19">
        <v>0.29112918514473701</v>
      </c>
      <c r="VK39" s="19">
        <v>0.25414350093421101</v>
      </c>
      <c r="VL39" s="19">
        <v>0.39462140711842097</v>
      </c>
      <c r="VM39" s="19">
        <v>0.315690279042105</v>
      </c>
      <c r="VN39" s="19">
        <v>0.43460441264210498</v>
      </c>
      <c r="VO39" s="19">
        <v>0.324428368036842</v>
      </c>
      <c r="VP39" s="19">
        <v>0.33815829903684202</v>
      </c>
      <c r="VQ39" s="19">
        <v>0.27431908254210502</v>
      </c>
      <c r="VR39" s="19">
        <v>-0.63863067794736805</v>
      </c>
      <c r="VS39" s="19">
        <v>-0.54755377536842098</v>
      </c>
      <c r="VT39" s="19">
        <v>0.39462140711842097</v>
      </c>
      <c r="VU39" s="19">
        <v>0.315690279042105</v>
      </c>
      <c r="VV39" s="19">
        <v>0.60266666666666702</v>
      </c>
      <c r="VW39" s="19">
        <v>0.51366666666666705</v>
      </c>
      <c r="VX39" s="19">
        <v>0.526233333333333</v>
      </c>
      <c r="VY39" s="19">
        <v>0.13016666666666701</v>
      </c>
      <c r="VZ39" s="19">
        <f t="shared" si="70"/>
        <v>0.8523230088495577</v>
      </c>
      <c r="WA39" s="19">
        <v>8.6422018314285795E-2</v>
      </c>
      <c r="WB39" s="19">
        <v>6.9619144885714301E-2</v>
      </c>
      <c r="WC39" s="19">
        <v>7.60403568E-2</v>
      </c>
      <c r="WD39" s="19">
        <v>8.08077636571429E-2</v>
      </c>
      <c r="WE39" s="19">
        <v>0.25184923780000001</v>
      </c>
      <c r="WF39" s="19">
        <v>0.19133245954285699</v>
      </c>
      <c r="WG39" s="19">
        <v>8.4543512314285696E-2</v>
      </c>
      <c r="WH39" s="19">
        <v>0.27577796237142899</v>
      </c>
      <c r="WI39" s="19">
        <v>0.18647795968571401</v>
      </c>
      <c r="WJ39" s="19">
        <v>6.5089285657142906E-2</v>
      </c>
      <c r="WK39" s="19">
        <v>6.2274285714285699E-2</v>
      </c>
      <c r="WL39" s="19">
        <v>6.9715964685714296E-2</v>
      </c>
      <c r="WM39" s="19">
        <v>42.1988571428572</v>
      </c>
      <c r="WN39" s="19">
        <v>38.286000000000001</v>
      </c>
      <c r="WO39" s="19">
        <v>22.172000000000001</v>
      </c>
      <c r="WP39" s="19">
        <v>36.847714285714297</v>
      </c>
      <c r="WQ39" s="19">
        <v>34.117428571428597</v>
      </c>
      <c r="WR39" s="19">
        <v>41.62</v>
      </c>
      <c r="WS39" s="19">
        <v>41.658285714285697</v>
      </c>
      <c r="WT39" s="19">
        <v>-0.121720738171429</v>
      </c>
      <c r="WU39" s="19">
        <v>-0.174768572571429</v>
      </c>
      <c r="WV39" s="19">
        <v>87.95</v>
      </c>
      <c r="WW39" s="19">
        <v>88.9914285714286</v>
      </c>
      <c r="WX39" s="19">
        <v>2541.88062857143</v>
      </c>
      <c r="WY39" s="19">
        <v>2565.4227714285698</v>
      </c>
      <c r="WZ39" s="19">
        <v>164.3</v>
      </c>
      <c r="XA39" s="19">
        <f t="shared" si="71"/>
        <v>76.350000000000009</v>
      </c>
      <c r="XB39" s="19">
        <f t="shared" si="72"/>
        <v>75.308571428571412</v>
      </c>
      <c r="XC39" s="23">
        <v>-9999</v>
      </c>
      <c r="XD39" s="19">
        <v>0.53027256229142905</v>
      </c>
      <c r="XE39" s="19">
        <v>0.50394637974857104</v>
      </c>
      <c r="XF39" s="19">
        <v>0.37609721968571502</v>
      </c>
      <c r="XG39" s="19">
        <v>0.40429943012285702</v>
      </c>
      <c r="XH39" s="19">
        <v>0.63122053107999998</v>
      </c>
      <c r="XI39" s="19">
        <v>0.55620840387428605</v>
      </c>
      <c r="XJ39" s="19">
        <v>0.49934784893714301</v>
      </c>
      <c r="XK39" s="19">
        <v>0.464400777942857</v>
      </c>
      <c r="XL39" s="19">
        <v>0.19291976050857099</v>
      </c>
      <c r="XM39" s="19">
        <v>0.12700134116857101</v>
      </c>
      <c r="XN39" s="19">
        <v>0.59642397952571402</v>
      </c>
      <c r="XO39" s="19">
        <v>0.52609304385142897</v>
      </c>
      <c r="XP39" s="19">
        <v>0.61792282773428597</v>
      </c>
      <c r="XQ39" s="19">
        <v>0.478359392202857</v>
      </c>
      <c r="XR39" s="19">
        <v>9.7064604785714298E-2</v>
      </c>
      <c r="XS39" s="19">
        <v>3.1047286402857099E-2</v>
      </c>
      <c r="XT39" s="19">
        <v>2.2718272228599998</v>
      </c>
      <c r="XU39" s="19">
        <v>2.1147380653657102</v>
      </c>
      <c r="XV39" s="19">
        <v>0.30521693633142899</v>
      </c>
      <c r="XW39" s="19">
        <v>0.20548742772857101</v>
      </c>
      <c r="XX39" s="19">
        <v>0.41676826131142802</v>
      </c>
      <c r="XY39" s="19">
        <v>0.268419360945714</v>
      </c>
      <c r="XZ39" s="19">
        <v>0.46530832628857099</v>
      </c>
      <c r="YA39" s="19">
        <v>0.28480965651714302</v>
      </c>
      <c r="YB39" s="19">
        <v>0.36312121851428603</v>
      </c>
      <c r="YC39" s="19">
        <v>0.225661665725714</v>
      </c>
      <c r="YD39" s="19">
        <v>-0.66571093731428599</v>
      </c>
      <c r="YE39" s="19">
        <v>-0.63273260931428599</v>
      </c>
      <c r="YF39" s="19">
        <v>0.41676826131142802</v>
      </c>
      <c r="YG39" s="19">
        <v>0.268419360945714</v>
      </c>
      <c r="YH39" s="19">
        <v>7.7187714000000004E-2</v>
      </c>
      <c r="YI39" s="19">
        <v>6.7899478447368405E-2</v>
      </c>
      <c r="YJ39" s="19">
        <v>6.2096306789473699E-2</v>
      </c>
      <c r="YK39" s="19">
        <v>7.4673642763157896E-2</v>
      </c>
      <c r="YL39" s="19">
        <v>0.219896219394737</v>
      </c>
      <c r="YM39" s="19">
        <v>0.32714285700000001</v>
      </c>
      <c r="YN39" s="19">
        <v>7.7393286368421105E-2</v>
      </c>
      <c r="YO39" s="19">
        <v>0.26172982786842097</v>
      </c>
      <c r="YP39" s="19">
        <v>0.16760690789473701</v>
      </c>
      <c r="YQ39" s="19">
        <v>5.8812729500000001E-2</v>
      </c>
      <c r="YR39" s="19">
        <v>6.0376015210526303E-2</v>
      </c>
      <c r="YS39" s="19">
        <v>6.6336842105263194E-2</v>
      </c>
      <c r="YT39" s="19">
        <v>42.95</v>
      </c>
      <c r="YU39" s="19">
        <v>39.717368421052598</v>
      </c>
      <c r="YV39" s="19">
        <v>17.876578947368401</v>
      </c>
      <c r="YW39" s="19">
        <v>34.840526315789504</v>
      </c>
      <c r="YX39" s="19">
        <v>33.515263157894701</v>
      </c>
      <c r="YY39" s="19">
        <v>42.105789473684197</v>
      </c>
      <c r="YZ39" s="19">
        <v>42.196842105263201</v>
      </c>
      <c r="ZA39" s="19">
        <v>-0.18546003684210499</v>
      </c>
      <c r="ZB39" s="19">
        <v>-0.20051250789473701</v>
      </c>
      <c r="ZC39" s="19">
        <v>93.260526315789505</v>
      </c>
      <c r="ZD39" s="19">
        <v>95.526315789473699</v>
      </c>
      <c r="ZE39" s="19">
        <v>2662.3725263157899</v>
      </c>
      <c r="ZF39" s="19">
        <v>2713.9018421052601</v>
      </c>
      <c r="ZG39" s="19">
        <v>172</v>
      </c>
      <c r="ZH39" s="19">
        <f t="shared" si="73"/>
        <v>78.739473684210495</v>
      </c>
      <c r="ZI39" s="19">
        <f t="shared" si="74"/>
        <v>76.473684210526301</v>
      </c>
      <c r="ZJ39" s="23">
        <v>-9999</v>
      </c>
      <c r="ZK39" s="19">
        <v>0.542622183973684</v>
      </c>
      <c r="ZL39" s="19">
        <v>0.48306255271052601</v>
      </c>
      <c r="ZM39" s="19">
        <v>0.36783392958947397</v>
      </c>
      <c r="ZN39" s="19">
        <v>0.62846354736842103</v>
      </c>
      <c r="ZO39" s="19">
        <v>0.62409715506579</v>
      </c>
      <c r="ZP39" s="19">
        <v>0.51796897190789504</v>
      </c>
      <c r="ZQ39" s="19">
        <v>0.469990014957895</v>
      </c>
      <c r="ZR39" s="19">
        <v>0.65640673488947399</v>
      </c>
      <c r="ZS39" s="19">
        <v>0.218589395063158</v>
      </c>
      <c r="ZT39" s="19">
        <v>-0.202894000026316</v>
      </c>
      <c r="ZU39" s="19">
        <v>0.59464883857631601</v>
      </c>
      <c r="ZV39" s="19">
        <v>0.55071525078684203</v>
      </c>
      <c r="ZW39" s="19">
        <v>0.632341496673684</v>
      </c>
      <c r="ZX39" s="19">
        <v>0.47067658020789499</v>
      </c>
      <c r="ZY39" s="19">
        <v>7.7181925286842104E-2</v>
      </c>
      <c r="ZZ39" s="19">
        <v>9.2194819607894704E-2</v>
      </c>
      <c r="AAA39" s="19">
        <v>2.3863870418499999</v>
      </c>
      <c r="AAB39" s="19">
        <v>1.95053924583684</v>
      </c>
      <c r="AAC39" s="19">
        <v>0.35004137571052601</v>
      </c>
      <c r="AAD39" s="19">
        <v>-0.44048506813157901</v>
      </c>
      <c r="AAE39" s="19">
        <v>0.46574099559736798</v>
      </c>
      <c r="AAF39" s="19">
        <v>-0.88402008028947399</v>
      </c>
      <c r="AAG39" s="19">
        <v>0.50858705313947405</v>
      </c>
      <c r="AAH39" s="19">
        <v>-0.92226086521052597</v>
      </c>
      <c r="AAI39" s="19">
        <v>0.40231447433947398</v>
      </c>
      <c r="AAJ39" s="19">
        <v>-0.46982009499999999</v>
      </c>
      <c r="AAK39" s="19">
        <v>-0.63869323707894798</v>
      </c>
      <c r="AAL39" s="19">
        <v>-0.79244700897368403</v>
      </c>
      <c r="AAM39" s="19">
        <v>0.46574099559736798</v>
      </c>
      <c r="AAN39" s="19">
        <v>-0.88402008028947399</v>
      </c>
      <c r="AAO39" s="19">
        <v>7.4615575424999997E-2</v>
      </c>
      <c r="AAP39" s="19">
        <v>6.7154654600000002E-2</v>
      </c>
      <c r="AAQ39" s="19">
        <v>6.1944721124999998E-2</v>
      </c>
      <c r="AAR39" s="19">
        <v>7.5903884500000005E-2</v>
      </c>
      <c r="AAS39" s="19">
        <v>0.26948688975000001</v>
      </c>
      <c r="AAT39" s="19">
        <v>0.196239234475</v>
      </c>
      <c r="AAU39" s="19">
        <v>7.7930430450000004E-2</v>
      </c>
      <c r="AAV39" s="19">
        <v>0.25855184445000001</v>
      </c>
      <c r="AAW39" s="19">
        <v>0.16359180505000001</v>
      </c>
      <c r="AAX39" s="19">
        <v>6.2987500000000002E-2</v>
      </c>
      <c r="AAY39" s="19">
        <v>6.2672845675000005E-2</v>
      </c>
      <c r="AAZ39" s="19">
        <v>6.4761904725E-2</v>
      </c>
      <c r="ABA39" s="19">
        <v>41.86</v>
      </c>
      <c r="ABB39" s="19">
        <v>36.594749999999998</v>
      </c>
      <c r="ABC39" s="19">
        <v>31.52</v>
      </c>
      <c r="ABD39" s="19">
        <v>39.716500000000003</v>
      </c>
      <c r="ABE39" s="19">
        <v>38.142499999999998</v>
      </c>
      <c r="ABF39" s="19">
        <v>40.943249999999999</v>
      </c>
      <c r="ABG39" s="19">
        <v>41.224499999999999</v>
      </c>
      <c r="ABH39" s="19">
        <v>-3.0856655175000001E-2</v>
      </c>
      <c r="ABI39" s="19">
        <v>-7.1668837099999994E-2</v>
      </c>
      <c r="ABJ39" s="19">
        <v>99.254999999999995</v>
      </c>
      <c r="ABK39" s="19">
        <v>97.605000000000004</v>
      </c>
      <c r="ABL39" s="19">
        <v>2798.4980999999998</v>
      </c>
      <c r="ABM39" s="19">
        <v>2760.9169999999999</v>
      </c>
      <c r="ABN39" s="19">
        <v>178</v>
      </c>
      <c r="ABO39" s="19">
        <f t="shared" si="75"/>
        <v>78.745000000000005</v>
      </c>
      <c r="ABP39" s="19">
        <f t="shared" si="76"/>
        <v>80.394999999999996</v>
      </c>
      <c r="ABQ39" s="23">
        <v>-9999</v>
      </c>
      <c r="ABR39" s="19">
        <v>0.53600567670749999</v>
      </c>
      <c r="ABS39" s="19">
        <v>0.55562954626750005</v>
      </c>
      <c r="ABT39" s="19">
        <v>0.35435911416249999</v>
      </c>
      <c r="ABU39" s="19">
        <v>0.439612379065</v>
      </c>
      <c r="ABV39" s="19">
        <v>0.60906008184250005</v>
      </c>
      <c r="ABW39" s="19">
        <v>0.5962449326225</v>
      </c>
      <c r="ABX39" s="19">
        <v>0.44579495248500001</v>
      </c>
      <c r="ABY39" s="19">
        <v>0.48731182253249999</v>
      </c>
      <c r="ABZ39" s="19">
        <v>0.22439281446750001</v>
      </c>
      <c r="ACA39" s="19">
        <v>0.15471503348249999</v>
      </c>
      <c r="ACB39" s="19">
        <v>0.59871575530249999</v>
      </c>
      <c r="ACC39" s="19">
        <v>0.62186116932250002</v>
      </c>
      <c r="ACD39" s="19">
        <v>0.60756495619249995</v>
      </c>
      <c r="ACE39" s="19">
        <v>0.56182376077999996</v>
      </c>
      <c r="ACF39" s="19">
        <v>9.2805957972500006E-2</v>
      </c>
      <c r="ACG39" s="19">
        <v>0.1013317782275</v>
      </c>
      <c r="ACH39" s="19">
        <v>2.3209164016975001</v>
      </c>
      <c r="ACI39" s="19">
        <v>2.564085349045</v>
      </c>
      <c r="ACJ39" s="19">
        <v>0.36823096573750003</v>
      </c>
      <c r="ACK39" s="19">
        <v>0.254851583745</v>
      </c>
      <c r="ACL39" s="19">
        <v>0.48308163230750001</v>
      </c>
      <c r="ACM39" s="19">
        <v>0.34762899952999998</v>
      </c>
      <c r="ACN39" s="19">
        <v>0.52365052205249996</v>
      </c>
      <c r="ACO39" s="19">
        <v>0.36253670024000001</v>
      </c>
      <c r="ACP39" s="19">
        <v>0.41791694660000001</v>
      </c>
      <c r="ACQ39" s="19">
        <v>0.27227469851750002</v>
      </c>
      <c r="ACR39" s="19">
        <v>-0.61599595562499998</v>
      </c>
      <c r="ACS39" s="19">
        <v>-0.65379790464999998</v>
      </c>
      <c r="ACT39" s="19">
        <v>0.48308163230750001</v>
      </c>
      <c r="ACU39" s="19">
        <v>0.34762899952999998</v>
      </c>
      <c r="ACV39" s="17">
        <v>5.12</v>
      </c>
      <c r="ACW39" s="18">
        <v>1</v>
      </c>
      <c r="ACX39" s="17">
        <v>77.7</v>
      </c>
      <c r="ACY39" s="17">
        <v>25.9</v>
      </c>
      <c r="ACZ39" s="17">
        <v>5.0999999999999996</v>
      </c>
      <c r="ADA39" s="17">
        <v>12.2</v>
      </c>
    </row>
    <row r="40" spans="1:781" x14ac:dyDescent="0.25">
      <c r="A40" s="19">
        <v>39</v>
      </c>
      <c r="B40" s="19">
        <v>10</v>
      </c>
      <c r="C40" s="19" t="s">
        <v>9</v>
      </c>
      <c r="D40" s="19">
        <v>100</v>
      </c>
      <c r="E40" s="19">
        <v>3</v>
      </c>
      <c r="F40" s="19">
        <v>2</v>
      </c>
      <c r="G40" s="19" t="s">
        <v>14</v>
      </c>
      <c r="H40" s="23">
        <v>-9999</v>
      </c>
      <c r="I40" s="23">
        <v>-9999</v>
      </c>
      <c r="J40" s="23">
        <v>-9999</v>
      </c>
      <c r="K40" s="23">
        <v>-9999</v>
      </c>
      <c r="L40" s="19">
        <v>0</v>
      </c>
      <c r="M40" s="19">
        <f t="shared" si="16"/>
        <v>0</v>
      </c>
      <c r="N40" s="19">
        <v>53.839999999999996</v>
      </c>
      <c r="O40" s="19">
        <v>22.72</v>
      </c>
      <c r="P40" s="19">
        <v>23.439999999999998</v>
      </c>
      <c r="Q40" s="19">
        <v>57.839999999999989</v>
      </c>
      <c r="R40" s="19">
        <v>20.720000000000013</v>
      </c>
      <c r="S40" s="19">
        <v>21.439999999999998</v>
      </c>
      <c r="T40" s="19">
        <f t="shared" si="17"/>
        <v>0.91467576791808869</v>
      </c>
      <c r="U40" s="19">
        <v>51.839999999999996</v>
      </c>
      <c r="V40" s="19">
        <v>22.72</v>
      </c>
      <c r="W40" s="19">
        <v>25.439999999999998</v>
      </c>
      <c r="X40" s="19">
        <v>61.839999999999996</v>
      </c>
      <c r="Y40" s="19">
        <v>18.72</v>
      </c>
      <c r="Z40" s="19">
        <v>19.439999999999998</v>
      </c>
      <c r="AA40" s="19" t="s">
        <v>78</v>
      </c>
      <c r="AB40" s="19">
        <v>8.6999999999999993</v>
      </c>
      <c r="AC40" s="19">
        <v>7.2</v>
      </c>
      <c r="AD40" s="19">
        <v>2.2999999999999998</v>
      </c>
      <c r="AE40" s="19" t="s">
        <v>40</v>
      </c>
      <c r="AF40" s="19">
        <v>2</v>
      </c>
      <c r="AG40" s="19">
        <v>1.1000000000000001</v>
      </c>
      <c r="AH40" s="19">
        <v>1.6</v>
      </c>
      <c r="AI40" s="19">
        <v>3</v>
      </c>
      <c r="AJ40" s="19">
        <v>429</v>
      </c>
      <c r="AK40" s="19">
        <v>183</v>
      </c>
      <c r="AL40" s="19">
        <v>0.95</v>
      </c>
      <c r="AM40" s="19">
        <v>8.6</v>
      </c>
      <c r="AN40" s="19">
        <v>7.9</v>
      </c>
      <c r="AO40" s="19">
        <v>1.22</v>
      </c>
      <c r="AP40" s="19">
        <v>4708</v>
      </c>
      <c r="AQ40" s="19">
        <v>181</v>
      </c>
      <c r="AR40" s="19">
        <v>832</v>
      </c>
      <c r="AS40" s="19">
        <v>29.8</v>
      </c>
      <c r="AT40" s="19">
        <v>0</v>
      </c>
      <c r="AU40" s="19">
        <v>4</v>
      </c>
      <c r="AV40" s="19">
        <v>79</v>
      </c>
      <c r="AW40" s="19">
        <v>5</v>
      </c>
      <c r="AX40" s="19">
        <v>12</v>
      </c>
      <c r="AY40" s="19">
        <v>79</v>
      </c>
      <c r="AZ40" s="19">
        <v>1.6640174846016296</v>
      </c>
      <c r="BA40" s="19">
        <v>0.64428449187094183</v>
      </c>
      <c r="BB40" s="19">
        <v>0.48785394558165274</v>
      </c>
      <c r="BC40" s="19">
        <v>0.66066066066066065</v>
      </c>
      <c r="BD40" s="19">
        <v>2.2939888535031852</v>
      </c>
      <c r="BE40" s="19">
        <v>3.0874440589329715</v>
      </c>
      <c r="BF40" s="19">
        <v>3.3837978744736321</v>
      </c>
      <c r="BG40" s="17">
        <f t="shared" si="18"/>
        <v>9.2332079058902856</v>
      </c>
      <c r="BH40" s="17">
        <f t="shared" si="19"/>
        <v>11.184623688216897</v>
      </c>
      <c r="BI40" s="17">
        <f t="shared" si="20"/>
        <v>13.82726633085954</v>
      </c>
      <c r="BJ40" s="17">
        <f t="shared" si="21"/>
        <v>23.003221744872281</v>
      </c>
      <c r="BK40" s="17">
        <f t="shared" si="22"/>
        <v>35.352997980604165</v>
      </c>
      <c r="BL40" s="19">
        <f t="shared" si="108"/>
        <v>2.6426426426426426</v>
      </c>
      <c r="BM40" s="19">
        <f t="shared" si="109"/>
        <v>9.1759554140127406</v>
      </c>
      <c r="BN40" s="19">
        <f t="shared" si="110"/>
        <v>12.349776235731886</v>
      </c>
      <c r="BO40" s="19">
        <f t="shared" si="23"/>
        <v>24.16837429238727</v>
      </c>
      <c r="BP40" s="19">
        <v>2.6177230280151007</v>
      </c>
      <c r="BQ40" s="19">
        <v>0.89092464891528667</v>
      </c>
      <c r="BR40" s="19">
        <v>0.93547251420811761</v>
      </c>
      <c r="BS40" s="19">
        <v>0.85585585585585588</v>
      </c>
      <c r="BT40" s="19">
        <v>0.71656050955414008</v>
      </c>
      <c r="BU40" s="19">
        <v>0.82968773570674326</v>
      </c>
      <c r="BV40" s="19">
        <v>0.80208542209745348</v>
      </c>
      <c r="BW40" s="17">
        <f t="shared" si="24"/>
        <v>14.034590707721549</v>
      </c>
      <c r="BX40" s="17">
        <f t="shared" si="25"/>
        <v>17.776480764554019</v>
      </c>
      <c r="BY40" s="17">
        <f t="shared" si="26"/>
        <v>21.199904187977442</v>
      </c>
      <c r="BZ40" s="17">
        <f t="shared" si="27"/>
        <v>27.384897169020977</v>
      </c>
      <c r="CA40" s="19">
        <f t="shared" si="28"/>
        <v>3.4234234234234235</v>
      </c>
      <c r="CB40" s="19">
        <f t="shared" si="29"/>
        <v>2.8662420382165603</v>
      </c>
      <c r="CC40" s="19">
        <f t="shared" si="30"/>
        <v>3.318750942826973</v>
      </c>
      <c r="CD40" s="19">
        <f t="shared" ref="CD40:CE40" si="128">SUM(CA40:CC40)</f>
        <v>9.6084164044669578</v>
      </c>
      <c r="CE40" s="19">
        <f t="shared" si="128"/>
        <v>15.793409385510492</v>
      </c>
      <c r="CF40" s="19">
        <v>1.2290558844185813</v>
      </c>
      <c r="CG40" s="19">
        <v>0.50111634830066987</v>
      </c>
      <c r="CH40" s="19">
        <v>0.248385494287134</v>
      </c>
      <c r="CI40" s="19">
        <v>0.24484085344526058</v>
      </c>
      <c r="CJ40" s="19">
        <v>0.19562600321027288</v>
      </c>
      <c r="CK40" s="19">
        <v>2.3778856633310212</v>
      </c>
      <c r="CL40" s="19">
        <v>0.88314539467119046</v>
      </c>
      <c r="CM40" s="17">
        <f t="shared" si="32"/>
        <v>6.9206889308770041</v>
      </c>
      <c r="CN40" s="17">
        <f t="shared" si="33"/>
        <v>7.91423090802554</v>
      </c>
      <c r="CO40" s="17">
        <f t="shared" si="34"/>
        <v>8.8935943218065816</v>
      </c>
      <c r="CP40" s="17">
        <f t="shared" si="35"/>
        <v>9.6760983346476728</v>
      </c>
      <c r="CQ40" s="17">
        <f t="shared" si="36"/>
        <v>19.187640987971758</v>
      </c>
      <c r="CR40" s="19">
        <f t="shared" si="37"/>
        <v>0.9793634137810423</v>
      </c>
      <c r="CS40" s="19">
        <f t="shared" si="38"/>
        <v>0.7825040128410915</v>
      </c>
      <c r="CT40" s="19">
        <f t="shared" si="39"/>
        <v>9.511542653324085</v>
      </c>
      <c r="CU40" s="19">
        <f t="shared" si="40"/>
        <v>11.273410079946219</v>
      </c>
      <c r="CV40" s="21">
        <v>13.6</v>
      </c>
      <c r="CW40" s="19">
        <v>9.1</v>
      </c>
      <c r="CX40" s="21">
        <v>9.5</v>
      </c>
      <c r="CY40" s="19">
        <v>25.9</v>
      </c>
      <c r="CZ40" s="22">
        <v>11.85</v>
      </c>
      <c r="DA40" s="19">
        <v>10.8</v>
      </c>
      <c r="DB40" s="18">
        <v>9.35</v>
      </c>
      <c r="DC40" s="18">
        <v>13.149999999999999</v>
      </c>
      <c r="DD40" s="18">
        <v>10.75</v>
      </c>
      <c r="DE40" s="19">
        <v>13.55</v>
      </c>
      <c r="DF40" s="19">
        <v>12.5</v>
      </c>
      <c r="DG40" s="18">
        <v>8.15</v>
      </c>
      <c r="DH40" s="19">
        <v>10.3</v>
      </c>
      <c r="DI40" s="18">
        <f t="shared" si="3"/>
        <v>10.850000000000001</v>
      </c>
      <c r="DJ40" s="19">
        <v>9.9499999999999993</v>
      </c>
      <c r="DK40" s="19">
        <v>12.35</v>
      </c>
      <c r="DL40" s="19">
        <v>13</v>
      </c>
      <c r="DM40" s="19">
        <v>10.3</v>
      </c>
      <c r="DN40" s="19">
        <v>11.3</v>
      </c>
      <c r="DO40" s="19">
        <v>10.25</v>
      </c>
      <c r="DP40" s="19">
        <v>15.950000000000001</v>
      </c>
      <c r="DQ40" s="19">
        <v>16.5</v>
      </c>
      <c r="DR40" s="19">
        <v>15.8</v>
      </c>
      <c r="DS40" s="21">
        <v>25</v>
      </c>
      <c r="DT40" s="21">
        <v>28.8</v>
      </c>
      <c r="DU40" s="21">
        <v>28.2</v>
      </c>
      <c r="DV40" s="21">
        <v>23.9</v>
      </c>
      <c r="DW40" s="21">
        <v>24.7</v>
      </c>
      <c r="DX40" s="21">
        <v>22.1</v>
      </c>
      <c r="DY40" s="21">
        <v>17</v>
      </c>
      <c r="DZ40" s="21">
        <v>22.7</v>
      </c>
      <c r="EA40" s="21">
        <v>20.399999999999999</v>
      </c>
      <c r="EB40" s="19">
        <v>19.7</v>
      </c>
      <c r="EC40" s="18">
        <v>16.5</v>
      </c>
      <c r="ED40" s="18">
        <v>22</v>
      </c>
      <c r="EE40" s="18">
        <v>31</v>
      </c>
      <c r="EF40" s="18">
        <v>45.5</v>
      </c>
      <c r="EG40" s="18">
        <v>45.5</v>
      </c>
      <c r="EH40" s="18">
        <v>62</v>
      </c>
      <c r="EI40" s="18">
        <v>66.5</v>
      </c>
      <c r="EJ40" s="18">
        <v>74.5</v>
      </c>
      <c r="EK40" s="18">
        <v>77</v>
      </c>
      <c r="EL40" s="18">
        <v>75</v>
      </c>
      <c r="EM40" s="19">
        <v>4460.8829568788497</v>
      </c>
      <c r="EN40" s="19">
        <v>4504.1516245487364</v>
      </c>
      <c r="EO40" s="19">
        <v>546.80232558139528</v>
      </c>
      <c r="EP40" s="19">
        <v>65.395614871306023</v>
      </c>
      <c r="EQ40" s="19">
        <v>12.404580152671755</v>
      </c>
      <c r="ER40" s="19">
        <v>13.776015857284442</v>
      </c>
      <c r="ES40" s="19">
        <v>241.5674603174603</v>
      </c>
      <c r="ET40" s="19">
        <v>41.956726246472243</v>
      </c>
      <c r="EU40" s="19">
        <v>14.418832761157429</v>
      </c>
      <c r="EV40" s="19">
        <v>7.5527219225110347</v>
      </c>
      <c r="EW40" s="19">
        <v>3.9056999999999999</v>
      </c>
      <c r="EX40" s="19">
        <v>4.0103999999999997</v>
      </c>
      <c r="EY40" s="19">
        <v>3.5188999999999999</v>
      </c>
      <c r="EZ40" s="19">
        <v>3.55</v>
      </c>
      <c r="FA40" s="19">
        <v>2.8530000000000002</v>
      </c>
      <c r="FB40" s="19">
        <v>2.1949999999999998</v>
      </c>
      <c r="FC40" s="19">
        <v>2.1215000000000002</v>
      </c>
      <c r="FD40" s="19">
        <v>2.3460999999999999</v>
      </c>
      <c r="FE40" s="19">
        <v>2.0796999999999999</v>
      </c>
      <c r="FF40" s="19">
        <v>2.0573999999999999</v>
      </c>
      <c r="FG40" s="19">
        <v>2.0350000000000001</v>
      </c>
      <c r="FH40" s="21">
        <v>195.9</v>
      </c>
      <c r="FI40" s="21">
        <v>67.5</v>
      </c>
      <c r="FJ40" s="18">
        <f t="shared" si="41"/>
        <v>128.4</v>
      </c>
      <c r="FK40" s="19">
        <v>12</v>
      </c>
      <c r="FL40" s="19">
        <v>202.7</v>
      </c>
      <c r="FM40" s="18">
        <v>31.5</v>
      </c>
      <c r="FN40" s="18">
        <f t="shared" si="42"/>
        <v>171.2</v>
      </c>
      <c r="FO40" s="19">
        <v>61</v>
      </c>
      <c r="FP40" s="19">
        <v>101.3</v>
      </c>
      <c r="FQ40" s="19">
        <v>31.5</v>
      </c>
      <c r="FR40" s="19">
        <f t="shared" si="43"/>
        <v>69.8</v>
      </c>
      <c r="FS40" s="19">
        <v>158.9</v>
      </c>
      <c r="FT40" s="19">
        <v>15.6</v>
      </c>
      <c r="FU40" s="19">
        <f t="shared" si="44"/>
        <v>143.30000000000001</v>
      </c>
      <c r="FV40" s="19">
        <v>54.95</v>
      </c>
      <c r="FW40" s="19">
        <v>83.42</v>
      </c>
      <c r="FX40" s="18">
        <f t="shared" si="45"/>
        <v>817.84313725490199</v>
      </c>
      <c r="FY40" s="18">
        <f t="shared" si="46"/>
        <v>730.21708683473389</v>
      </c>
      <c r="FZ40" s="23">
        <f t="shared" si="112"/>
        <v>1258.8235294117646</v>
      </c>
      <c r="GA40" s="18">
        <f t="shared" si="113"/>
        <v>1678.4313725490197</v>
      </c>
      <c r="GB40" s="18">
        <f t="shared" si="114"/>
        <v>684.31372549019613</v>
      </c>
      <c r="GC40" s="18">
        <f t="shared" si="115"/>
        <v>1404.9019607843138</v>
      </c>
      <c r="GD40" s="18">
        <f t="shared" si="47"/>
        <v>5026.4705882352937</v>
      </c>
      <c r="GE40" s="18">
        <f t="shared" si="48"/>
        <v>538.72549019607845</v>
      </c>
      <c r="GF40" s="19">
        <v>1.32</v>
      </c>
      <c r="GG40" s="19">
        <f t="shared" si="116"/>
        <v>16.616470588235295</v>
      </c>
      <c r="GH40" s="19">
        <v>0.34</v>
      </c>
      <c r="GI40" s="19">
        <f t="shared" si="117"/>
        <v>5.706666666666667</v>
      </c>
      <c r="GJ40" s="19">
        <v>0.56999999999999995</v>
      </c>
      <c r="GK40" s="19">
        <f t="shared" si="118"/>
        <v>3.9005882352941175</v>
      </c>
      <c r="GL40" s="19">
        <v>2.85</v>
      </c>
      <c r="GM40" s="19">
        <f t="shared" si="119"/>
        <v>15.353676470588237</v>
      </c>
      <c r="GN40" s="18">
        <f t="shared" si="49"/>
        <v>41.577401960784314</v>
      </c>
      <c r="GO40" s="18">
        <f t="shared" si="50"/>
        <v>37.122680322128851</v>
      </c>
      <c r="GP40" s="25">
        <v>-9999</v>
      </c>
      <c r="GQ40" s="25">
        <v>-9999</v>
      </c>
      <c r="GR40" s="25">
        <v>-9999</v>
      </c>
      <c r="GS40" s="25">
        <v>-9999</v>
      </c>
      <c r="GT40" s="19">
        <v>19.2</v>
      </c>
      <c r="GU40" s="18">
        <v>2.93</v>
      </c>
      <c r="GV40" s="18">
        <f t="shared" si="51"/>
        <v>2.42</v>
      </c>
      <c r="GW40" s="19">
        <f t="shared" si="52"/>
        <v>1813.9098551680347</v>
      </c>
      <c r="GX40" s="19">
        <v>0.94</v>
      </c>
      <c r="GY40" s="19">
        <f t="shared" si="53"/>
        <v>0.38842975206611569</v>
      </c>
      <c r="GZ40" s="19">
        <f t="shared" si="54"/>
        <v>704.57655531320358</v>
      </c>
      <c r="HA40" s="19">
        <f t="shared" si="55"/>
        <v>789.1257419507881</v>
      </c>
      <c r="HB40" s="19">
        <v>1.17</v>
      </c>
      <c r="HC40" s="19">
        <f t="shared" si="120"/>
        <v>0.48347107438016529</v>
      </c>
      <c r="HD40" s="19">
        <f t="shared" si="121"/>
        <v>876.97294650685978</v>
      </c>
      <c r="HE40" s="19">
        <f t="shared" si="56"/>
        <v>982.20970008768302</v>
      </c>
      <c r="HF40" s="23">
        <v>-9999</v>
      </c>
      <c r="HG40" s="19">
        <v>2098.75</v>
      </c>
      <c r="HH40" s="19">
        <f t="shared" si="101"/>
        <v>815.21694214876027</v>
      </c>
      <c r="HI40" s="19">
        <v>2.5</v>
      </c>
      <c r="HJ40" s="19">
        <v>3.76</v>
      </c>
      <c r="HK40" s="17">
        <f t="shared" si="122"/>
        <v>36.931084723296877</v>
      </c>
      <c r="HL40" s="18">
        <v>16.5</v>
      </c>
      <c r="HM40" s="18">
        <v>22</v>
      </c>
      <c r="HN40" s="19">
        <v>28.40724137931036</v>
      </c>
      <c r="HO40" s="19">
        <v>13.943793103448272</v>
      </c>
      <c r="HP40" s="19">
        <v>0.24402058333333301</v>
      </c>
      <c r="HQ40" s="19">
        <v>0.20582167086363601</v>
      </c>
      <c r="HR40" s="19">
        <v>0.186166205149254</v>
      </c>
      <c r="HS40" s="19">
        <v>0.13382443193034799</v>
      </c>
      <c r="HT40" s="19">
        <v>5.0959607815920398E-2</v>
      </c>
      <c r="HU40" s="19">
        <v>0.30013094886069702</v>
      </c>
      <c r="HV40" s="19">
        <v>0.342925592462687</v>
      </c>
      <c r="HW40" s="19">
        <v>9.0294311577272704E-2</v>
      </c>
      <c r="HX40" s="19">
        <v>0.648510482094527</v>
      </c>
      <c r="HY40" s="19">
        <v>0.38758782303482597</v>
      </c>
      <c r="HZ40" s="19">
        <v>0.39169248600497503</v>
      </c>
      <c r="IA40" s="19">
        <v>0.374851044836363</v>
      </c>
      <c r="IB40" s="19">
        <v>0.20721341919900499</v>
      </c>
      <c r="IC40" s="19">
        <v>0.11781013298507501</v>
      </c>
      <c r="ID40" s="19">
        <v>1.4911755711550001</v>
      </c>
      <c r="IE40" s="19">
        <v>0.29775840136018999</v>
      </c>
      <c r="IF40" s="19">
        <v>0.26418940668691598</v>
      </c>
      <c r="IG40" s="19">
        <v>0.27207878598122098</v>
      </c>
      <c r="IH40" s="19">
        <v>0.234608863701422</v>
      </c>
      <c r="II40" s="19">
        <v>3.4822078668246499E-2</v>
      </c>
      <c r="IJ40" s="19">
        <v>0.33951391665258202</v>
      </c>
      <c r="IK40" s="19">
        <v>0.37571987132701401</v>
      </c>
      <c r="IL40" s="19">
        <v>9.1360347803738307E-2</v>
      </c>
      <c r="IM40" s="19">
        <v>0.85246472435544995</v>
      </c>
      <c r="IN40" s="19">
        <v>0.214511002953052</v>
      </c>
      <c r="IO40" s="19">
        <v>0.201412631338028</v>
      </c>
      <c r="IP40" s="19">
        <v>0.13288527333177599</v>
      </c>
      <c r="IQ40" s="19">
        <v>0.110799559199052</v>
      </c>
      <c r="IR40" s="19">
        <v>8.7061181094786694E-2</v>
      </c>
      <c r="IS40" s="19">
        <v>0.413195794334905</v>
      </c>
      <c r="IT40" s="19">
        <v>36.872546810185199</v>
      </c>
      <c r="IU40" s="19">
        <v>60.580517189814799</v>
      </c>
      <c r="IV40" s="19">
        <v>77</v>
      </c>
      <c r="IW40" s="19">
        <f t="shared" si="57"/>
        <v>16.419482810185201</v>
      </c>
      <c r="IX40" s="19">
        <v>0.22125472407407401</v>
      </c>
      <c r="IY40" s="19">
        <v>0.29202569918518501</v>
      </c>
      <c r="IZ40" s="19">
        <v>0.18744897951851899</v>
      </c>
      <c r="JA40" s="19">
        <v>0.27710506422222198</v>
      </c>
      <c r="JB40" s="19">
        <v>0.70830309907407396</v>
      </c>
      <c r="JC40" s="19">
        <v>0.45654195011111098</v>
      </c>
      <c r="JD40" s="19">
        <v>0.249811035444445</v>
      </c>
      <c r="JE40" s="19">
        <v>0.63736583525925905</v>
      </c>
      <c r="JF40" s="19">
        <v>0.42472033259259301</v>
      </c>
      <c r="JG40" s="19">
        <v>0.21734315959259301</v>
      </c>
      <c r="JH40" s="19">
        <v>0.296987906185185</v>
      </c>
      <c r="JI40" s="19">
        <v>0.20669312170370399</v>
      </c>
      <c r="JJ40" s="19">
        <v>0.43628349978518499</v>
      </c>
      <c r="JK40" s="19">
        <v>0.436157348677778</v>
      </c>
      <c r="JL40" s="19">
        <v>0.25938376878518499</v>
      </c>
      <c r="JM40" s="19">
        <v>0.244250184503704</v>
      </c>
      <c r="JN40" s="19">
        <v>0.36451083089629599</v>
      </c>
      <c r="JO40" s="19">
        <v>0.41520420319259299</v>
      </c>
      <c r="JP40" s="19">
        <v>0.17790399907777801</v>
      </c>
      <c r="JQ40" s="19">
        <v>0.21972250738518501</v>
      </c>
      <c r="JR40" s="19">
        <v>0.19992229987777799</v>
      </c>
      <c r="JS40" s="19">
        <v>0.21528292111481501</v>
      </c>
      <c r="JT40" s="19">
        <v>0.50977815825925898</v>
      </c>
      <c r="JU40" s="19">
        <v>0.58035039339629602</v>
      </c>
      <c r="JV40" s="19">
        <v>0.491148184766667</v>
      </c>
      <c r="JW40" s="19">
        <v>0.52263753303333305</v>
      </c>
      <c r="JX40" s="19">
        <v>9.4209125466666696E-2</v>
      </c>
      <c r="JY40" s="19">
        <v>0.19272277699259299</v>
      </c>
      <c r="JZ40" s="19">
        <v>1.55986989906667</v>
      </c>
      <c r="KA40" s="19">
        <v>1.5656575785370399</v>
      </c>
      <c r="KB40" s="19">
        <v>0.55136687795925898</v>
      </c>
      <c r="KC40" s="19">
        <v>0.51899846205185196</v>
      </c>
      <c r="KD40" s="19">
        <v>0.62586913424814805</v>
      </c>
      <c r="KE40" s="19">
        <v>0.60201287159629602</v>
      </c>
      <c r="KF40" s="19">
        <v>0.54829615978888901</v>
      </c>
      <c r="KG40" s="19">
        <v>0.57950791637407395</v>
      </c>
      <c r="KH40" s="19">
        <v>0.458263515103704</v>
      </c>
      <c r="KI40" s="19">
        <v>0.49116082458888899</v>
      </c>
      <c r="KJ40" s="19">
        <v>-0.30063101451851798</v>
      </c>
      <c r="KK40" s="19">
        <v>-0.35826484085185201</v>
      </c>
      <c r="KL40" s="19">
        <v>0.62586913424814805</v>
      </c>
      <c r="KM40" s="19">
        <v>0.60201287159629602</v>
      </c>
      <c r="KN40" s="19">
        <v>0.21273930758000001</v>
      </c>
      <c r="KO40" s="19">
        <v>0.23455306126</v>
      </c>
      <c r="KP40" s="19">
        <v>0.18198562624</v>
      </c>
      <c r="KQ40" s="19">
        <v>0.23289457524000001</v>
      </c>
      <c r="KR40" s="19">
        <v>0.55284745769999999</v>
      </c>
      <c r="KS40" s="19">
        <v>0.43014526320000002</v>
      </c>
      <c r="KT40" s="19">
        <v>0.23284494384000001</v>
      </c>
      <c r="KU40" s="19">
        <v>0.58729540918000001</v>
      </c>
      <c r="KV40" s="19">
        <v>0.44725476192000002</v>
      </c>
      <c r="KW40" s="19">
        <v>0.20452182944</v>
      </c>
      <c r="KX40" s="19">
        <v>0.23489366045999999</v>
      </c>
      <c r="KY40" s="19">
        <v>0.18600203252</v>
      </c>
      <c r="KZ40" s="19">
        <v>40.44</v>
      </c>
      <c r="LA40" s="19">
        <v>37.775399999999998</v>
      </c>
      <c r="LB40" s="19">
        <v>11.571400000000001</v>
      </c>
      <c r="LC40" s="19">
        <v>38.415999999999997</v>
      </c>
      <c r="LD40" s="19">
        <v>35.966799999999999</v>
      </c>
      <c r="LE40" s="19">
        <v>40.14</v>
      </c>
      <c r="LF40" s="19">
        <v>40.19</v>
      </c>
      <c r="LG40" s="19">
        <v>-4.2946845720000001E-2</v>
      </c>
      <c r="LH40" s="19">
        <v>-9.7859484240000003E-2</v>
      </c>
      <c r="LI40" s="19">
        <v>49.165799999999997</v>
      </c>
      <c r="LJ40" s="19">
        <v>1661.3667</v>
      </c>
      <c r="LK40" s="19">
        <v>83</v>
      </c>
      <c r="LL40" s="19">
        <f t="shared" si="58"/>
        <v>33.834200000000003</v>
      </c>
      <c r="LM40" s="18">
        <v>31</v>
      </c>
      <c r="LN40" s="19">
        <v>0.43139375187399998</v>
      </c>
      <c r="LO40" s="19">
        <v>0.40413025095799998</v>
      </c>
      <c r="LP40" s="19">
        <v>0.31556068710200003</v>
      </c>
      <c r="LQ40" s="19">
        <v>0.297357825864</v>
      </c>
      <c r="LR40" s="19">
        <v>0.42896701654199998</v>
      </c>
      <c r="LS40" s="19">
        <v>0.40236577687399999</v>
      </c>
      <c r="LT40" s="19">
        <v>0.31283609638799997</v>
      </c>
      <c r="LU40" s="19">
        <v>0.294859551946</v>
      </c>
      <c r="LV40" s="19">
        <v>0.134709489332</v>
      </c>
      <c r="LW40" s="19">
        <v>0.122434737546</v>
      </c>
      <c r="LX40" s="19">
        <v>0.51824066365400001</v>
      </c>
      <c r="LY40" s="19">
        <v>0.50205629466599999</v>
      </c>
      <c r="LZ40" s="19">
        <v>0.48270454685399999</v>
      </c>
      <c r="MA40" s="19">
        <v>0.441441214478</v>
      </c>
      <c r="MB40" s="19">
        <v>0.111376398408</v>
      </c>
      <c r="MC40" s="19">
        <v>0.12207245913000001</v>
      </c>
      <c r="MD40" s="19">
        <v>1.5351118156520001</v>
      </c>
      <c r="ME40" s="19">
        <v>1.3887634187560001</v>
      </c>
      <c r="MF40" s="19">
        <v>0.31443124021199997</v>
      </c>
      <c r="MG40" s="19">
        <v>0.30135310129199999</v>
      </c>
      <c r="MH40" s="19">
        <v>0.39525541070600001</v>
      </c>
      <c r="MI40" s="19">
        <v>0.37254948919399999</v>
      </c>
      <c r="MJ40" s="19">
        <v>0.392686580502</v>
      </c>
      <c r="MK40" s="19">
        <v>0.36778549392400001</v>
      </c>
      <c r="ML40" s="19">
        <v>0.31143107353999999</v>
      </c>
      <c r="MM40" s="19">
        <v>0.29538610455199998</v>
      </c>
      <c r="MN40" s="19">
        <v>-0.47513866185999998</v>
      </c>
      <c r="MO40" s="19">
        <v>-0.45295675932000001</v>
      </c>
      <c r="MP40" s="19">
        <v>0.39525541070600001</v>
      </c>
      <c r="MQ40" s="19">
        <v>0.37254948919399999</v>
      </c>
      <c r="MR40" s="18">
        <v>45.5</v>
      </c>
      <c r="MS40" s="19">
        <v>0.162044297</v>
      </c>
      <c r="MT40" s="19">
        <v>0.16615580399999999</v>
      </c>
      <c r="MU40" s="19">
        <v>0.13531973799999999</v>
      </c>
      <c r="MV40" s="19">
        <v>0.174047856</v>
      </c>
      <c r="MW40" s="19">
        <v>0.43731741600000001</v>
      </c>
      <c r="MX40" s="19">
        <v>0.30446923100000001</v>
      </c>
      <c r="MY40" s="19">
        <v>0.16446570599999999</v>
      </c>
      <c r="MZ40" s="19">
        <v>0.43636451300000001</v>
      </c>
      <c r="NA40" s="19">
        <v>0.31902836099999998</v>
      </c>
      <c r="NB40" s="19">
        <v>0.14283643900000001</v>
      </c>
      <c r="NC40" s="19">
        <v>0.155274669</v>
      </c>
      <c r="ND40" s="19">
        <v>0.13600253800000001</v>
      </c>
      <c r="NE40" s="19">
        <v>35.747</v>
      </c>
      <c r="NF40" s="19">
        <v>35.378250000000001</v>
      </c>
      <c r="NG40" s="19">
        <v>16.199750000000002</v>
      </c>
      <c r="NH40" s="19">
        <v>33.53</v>
      </c>
      <c r="NI40" s="19">
        <v>33.886000000000003</v>
      </c>
      <c r="NJ40" s="19">
        <v>36.704999999999998</v>
      </c>
      <c r="NK40" s="19">
        <v>36.807499999999997</v>
      </c>
      <c r="NL40" s="19">
        <v>-8.0519913999999998E-2</v>
      </c>
      <c r="NM40" s="19">
        <v>-6.6931981000000002E-2</v>
      </c>
      <c r="NN40" s="19">
        <v>59.55</v>
      </c>
      <c r="NO40" s="19">
        <v>1897.06655</v>
      </c>
      <c r="NP40" s="19">
        <v>99.9</v>
      </c>
      <c r="NQ40" s="19">
        <f t="shared" si="59"/>
        <v>40.350000000000009</v>
      </c>
      <c r="NR40" s="18">
        <v>45.5</v>
      </c>
      <c r="NS40" s="19">
        <v>0.45162372000000001</v>
      </c>
      <c r="NT40" s="19">
        <v>0.428476256</v>
      </c>
      <c r="NU40" s="19">
        <v>0.31955636799999998</v>
      </c>
      <c r="NV40" s="19">
        <v>0.27145908000000002</v>
      </c>
      <c r="NW40" s="19">
        <v>0.47460670500000002</v>
      </c>
      <c r="NX40" s="19">
        <v>0.44737650899999998</v>
      </c>
      <c r="NY40" s="19">
        <v>0.34553542900000001</v>
      </c>
      <c r="NZ40" s="19">
        <v>0.29329640800000001</v>
      </c>
      <c r="OA40" s="19">
        <v>0.15478652000000001</v>
      </c>
      <c r="OB40" s="19">
        <v>0.17818047400000001</v>
      </c>
      <c r="OC40" s="19">
        <v>0.52397490199999996</v>
      </c>
      <c r="OD40" s="19">
        <v>0.52557710899999999</v>
      </c>
      <c r="OE40" s="19">
        <v>0.50595882199999997</v>
      </c>
      <c r="OF40" s="19">
        <v>0.45737665599999999</v>
      </c>
      <c r="OG40" s="19">
        <v>9.4531423000000003E-2</v>
      </c>
      <c r="OH40" s="19">
        <v>0.125246578</v>
      </c>
      <c r="OI40" s="19">
        <v>1.6608972200000001</v>
      </c>
      <c r="OJ40" s="19">
        <v>1.5209442879999999</v>
      </c>
      <c r="OK40" s="19">
        <v>0.32632954800000002</v>
      </c>
      <c r="OL40" s="19">
        <v>0.397571752</v>
      </c>
      <c r="OM40" s="19">
        <v>0.41611430500000002</v>
      </c>
      <c r="ON40" s="19">
        <v>0.48644035099999999</v>
      </c>
      <c r="OO40" s="19">
        <v>0.43002051299999999</v>
      </c>
      <c r="OP40" s="19">
        <v>0.50015378300000002</v>
      </c>
      <c r="OQ40" s="19">
        <v>0.34231134099999999</v>
      </c>
      <c r="OR40" s="19">
        <v>0.41397265</v>
      </c>
      <c r="OS40" s="19">
        <v>-0.512645766</v>
      </c>
      <c r="OT40" s="19">
        <v>-0.45148729599999998</v>
      </c>
      <c r="OU40" s="19">
        <v>0.41611430500000002</v>
      </c>
      <c r="OV40" s="19">
        <v>0.48644035099999999</v>
      </c>
      <c r="OW40" s="19">
        <v>0.127945241947368</v>
      </c>
      <c r="OX40" s="19">
        <v>0.10930393931578899</v>
      </c>
      <c r="OY40" s="19">
        <v>0.10031334631579</v>
      </c>
      <c r="OZ40" s="19">
        <v>0.12494061128947399</v>
      </c>
      <c r="PA40" s="19">
        <v>0.32216475502631597</v>
      </c>
      <c r="PB40" s="19">
        <v>0.22176586328947401</v>
      </c>
      <c r="PC40" s="19">
        <v>0.13109640336842099</v>
      </c>
      <c r="PD40" s="19">
        <v>0.40106095278947401</v>
      </c>
      <c r="PE40" s="19">
        <v>0.29597313597368402</v>
      </c>
      <c r="PF40" s="19">
        <v>0.117400042868421</v>
      </c>
      <c r="PG40" s="19">
        <v>0.111219973</v>
      </c>
      <c r="PH40" s="19">
        <v>0.111158319552632</v>
      </c>
      <c r="PI40" s="19">
        <v>34.58</v>
      </c>
      <c r="PJ40" s="19">
        <v>30.8192105263158</v>
      </c>
      <c r="PK40" s="19">
        <v>21.141578947368401</v>
      </c>
      <c r="PL40" s="19">
        <v>35.491315789473703</v>
      </c>
      <c r="PM40" s="19">
        <v>31.480263157894701</v>
      </c>
      <c r="PN40" s="19">
        <v>33.969473684210499</v>
      </c>
      <c r="PO40" s="19">
        <v>34.260526315789498</v>
      </c>
      <c r="PP40" s="19">
        <v>4.2793733131578901E-2</v>
      </c>
      <c r="PQ40" s="19">
        <v>-6.31971573947369E-2</v>
      </c>
      <c r="PR40" s="19">
        <v>67.392894736842095</v>
      </c>
      <c r="PS40" s="19">
        <v>69.041578947368393</v>
      </c>
      <c r="PT40" s="19">
        <v>2075.1192631578901</v>
      </c>
      <c r="PU40" s="19">
        <v>2112.5334210526298</v>
      </c>
      <c r="PV40" s="19">
        <v>120.7</v>
      </c>
      <c r="PW40" s="19">
        <f t="shared" si="60"/>
        <v>53.307105263157908</v>
      </c>
      <c r="PX40" s="19">
        <f t="shared" si="61"/>
        <v>51.65842105263161</v>
      </c>
      <c r="PY40" s="19">
        <f t="shared" si="62"/>
        <v>52.482763157894759</v>
      </c>
      <c r="PZ40" s="18">
        <v>45.5</v>
      </c>
      <c r="QA40" s="19">
        <v>0.50628392356579</v>
      </c>
      <c r="QB40" s="19">
        <v>0.43382883276842099</v>
      </c>
      <c r="QC40" s="19">
        <v>0.38550698876315798</v>
      </c>
      <c r="QD40" s="19">
        <v>0.273515061071053</v>
      </c>
      <c r="QE40" s="19">
        <v>0.56529462694210497</v>
      </c>
      <c r="QF40" s="19">
        <v>0.48627878933420998</v>
      </c>
      <c r="QG40" s="19">
        <f t="shared" si="63"/>
        <v>0.52578670813815753</v>
      </c>
      <c r="QH40" s="19">
        <v>0.45375207841579002</v>
      </c>
      <c r="QI40" s="19">
        <v>0.333565806039474</v>
      </c>
      <c r="QJ40" s="19">
        <v>0.15038014620263199</v>
      </c>
      <c r="QK40" s="19">
        <v>0.18236056179736801</v>
      </c>
      <c r="QL40" s="19">
        <v>0.56508536668421105</v>
      </c>
      <c r="QM40" s="19">
        <v>0.51824274145789495</v>
      </c>
      <c r="QN40" s="19">
        <v>0.54625053331842099</v>
      </c>
      <c r="QO40" s="19">
        <v>0.42487523963420998</v>
      </c>
      <c r="QP40" s="19">
        <v>8.2427889868421006E-2</v>
      </c>
      <c r="QQ40" s="19">
        <v>0.10935225111842101</v>
      </c>
      <c r="QR40" s="19">
        <v>2.0628230759078998</v>
      </c>
      <c r="QS40" s="19">
        <v>1.5871468656815799</v>
      </c>
      <c r="QT40" s="19">
        <v>0.26564616139473701</v>
      </c>
      <c r="QU40" s="19">
        <v>0.37512924601579001</v>
      </c>
      <c r="QV40" s="19">
        <v>0.36092074450526301</v>
      </c>
      <c r="QW40" s="19">
        <v>0.45938735807631598</v>
      </c>
      <c r="QX40" s="19">
        <v>0.38751525334736803</v>
      </c>
      <c r="QY40" s="19">
        <v>0.487325984123684</v>
      </c>
      <c r="QZ40" s="19">
        <v>0.29625412887894698</v>
      </c>
      <c r="RA40" s="19">
        <v>0.40810497769999998</v>
      </c>
      <c r="RB40" s="19">
        <v>-0.62376035836842103</v>
      </c>
      <c r="RC40" s="19">
        <v>-0.49266929357894701</v>
      </c>
      <c r="RD40" s="19">
        <v>0.36092074450526301</v>
      </c>
      <c r="RE40" s="19">
        <v>0.45938735807631598</v>
      </c>
      <c r="RF40" s="19">
        <v>0.102167982714286</v>
      </c>
      <c r="RG40" s="19">
        <v>9.3229918261904798E-2</v>
      </c>
      <c r="RH40" s="19">
        <v>8.3749282928571506E-2</v>
      </c>
      <c r="RI40" s="19">
        <v>9.6170913333333302E-2</v>
      </c>
      <c r="RJ40" s="19">
        <v>0.28914508776190501</v>
      </c>
      <c r="RK40" s="19">
        <v>0.20501509395238099</v>
      </c>
      <c r="RL40" s="19">
        <v>0.10118810945238101</v>
      </c>
      <c r="RM40" s="19">
        <v>0.31500300799999997</v>
      </c>
      <c r="RN40" s="19">
        <v>0.235047229547619</v>
      </c>
      <c r="RO40" s="19">
        <v>8.9730320738095198E-2</v>
      </c>
      <c r="RP40" s="19">
        <v>8.4394225571428602E-2</v>
      </c>
      <c r="RQ40" s="19">
        <v>8.2769737833333301E-2</v>
      </c>
      <c r="RR40" s="19">
        <v>41.48</v>
      </c>
      <c r="RS40" s="19">
        <v>37.438333333333297</v>
      </c>
      <c r="RT40" s="19">
        <v>23.8902380952381</v>
      </c>
      <c r="RU40" s="19">
        <v>37.893333333333302</v>
      </c>
      <c r="RV40" s="19">
        <v>35.390238095238097</v>
      </c>
      <c r="RW40" s="19">
        <v>39.043333333333301</v>
      </c>
      <c r="RX40" s="19">
        <v>39.154047619047603</v>
      </c>
      <c r="RY40" s="19">
        <v>-2.8563705547619E-2</v>
      </c>
      <c r="RZ40" s="19">
        <v>-8.7311577619047606E-2</v>
      </c>
      <c r="SA40" s="19">
        <v>80.345476190476205</v>
      </c>
      <c r="SB40" s="19">
        <v>80.597380952380902</v>
      </c>
      <c r="SC40" s="19">
        <v>2369.13797619048</v>
      </c>
      <c r="SD40" s="19">
        <v>2374.8643095238099</v>
      </c>
      <c r="SE40" s="19">
        <v>142</v>
      </c>
      <c r="SF40" s="19">
        <f t="shared" si="64"/>
        <v>61.654523809523795</v>
      </c>
      <c r="SG40" s="19">
        <f t="shared" si="65"/>
        <v>61.402619047619098</v>
      </c>
      <c r="SH40" s="18">
        <v>62</v>
      </c>
      <c r="SI40" s="19">
        <v>0.51246388814285704</v>
      </c>
      <c r="SJ40" s="19">
        <v>0.49330621630952398</v>
      </c>
      <c r="SK40" s="19">
        <v>0.397914050095238</v>
      </c>
      <c r="SL40" s="19">
        <v>0.35731729680952401</v>
      </c>
      <c r="SM40" s="19">
        <v>0.57678072947618997</v>
      </c>
      <c r="SN40" s="19">
        <v>0.50498431764285701</v>
      </c>
      <c r="SO40" s="19">
        <v>0.47186164323809499</v>
      </c>
      <c r="SP40" s="19">
        <v>0.37094984195238101</v>
      </c>
      <c r="SQ40" s="19">
        <v>0.144377778047619</v>
      </c>
      <c r="SR40" s="19">
        <v>0.165598524880952</v>
      </c>
      <c r="SS40" s="19">
        <v>0.58321682921428597</v>
      </c>
      <c r="ST40" s="19">
        <v>0.54341670185714297</v>
      </c>
      <c r="SU40" s="19">
        <v>0.55559642880952398</v>
      </c>
      <c r="SV40" s="19">
        <v>0.46986679964285699</v>
      </c>
      <c r="SW40" s="19">
        <v>0.100851579904762</v>
      </c>
      <c r="SX40" s="19">
        <v>6.9518112119047598E-2</v>
      </c>
      <c r="SY40" s="19">
        <v>2.11703632461905</v>
      </c>
      <c r="SZ40" s="19">
        <v>2.0070843458571401</v>
      </c>
      <c r="TA40" s="19">
        <v>0.2498156185</v>
      </c>
      <c r="TB40" s="19">
        <v>0.31526993840476197</v>
      </c>
      <c r="TC40" s="19">
        <v>0.34305582614285701</v>
      </c>
      <c r="TD40" s="19">
        <v>0.39806230080952398</v>
      </c>
      <c r="TE40" s="19">
        <v>0.36934239059523799</v>
      </c>
      <c r="TF40" s="19">
        <v>0.40445842307142899</v>
      </c>
      <c r="TG40" s="19">
        <v>0.27985516854761899</v>
      </c>
      <c r="TH40" s="19">
        <v>0.32281265678571402</v>
      </c>
      <c r="TI40" s="19">
        <v>-0.640545391095238</v>
      </c>
      <c r="TJ40" s="19">
        <v>-0.53791630478571395</v>
      </c>
      <c r="TK40" s="19">
        <v>0.34305582614285701</v>
      </c>
      <c r="TL40" s="19">
        <v>0.39806230080952398</v>
      </c>
      <c r="TM40" s="19">
        <v>8.4125033447368394E-2</v>
      </c>
      <c r="TN40" s="19">
        <v>7.6578947394736904E-2</v>
      </c>
      <c r="TO40" s="19">
        <v>7.4250805578947393E-2</v>
      </c>
      <c r="TP40" s="19">
        <v>8.8981750763157896E-2</v>
      </c>
      <c r="TQ40" s="19">
        <v>0.21754656705263201</v>
      </c>
      <c r="TR40" s="19">
        <v>0.15385082205263201</v>
      </c>
      <c r="TS40" s="19">
        <v>8.8184219368421093E-2</v>
      </c>
      <c r="TT40" s="19">
        <v>0.26808241139473699</v>
      </c>
      <c r="TU40" s="19">
        <v>0.18542997150000001</v>
      </c>
      <c r="TV40" s="19">
        <v>6.6360856210526301E-2</v>
      </c>
      <c r="TW40" s="19">
        <v>7.2079718973684204E-2</v>
      </c>
      <c r="TX40" s="19">
        <v>6.7552579342105304E-2</v>
      </c>
      <c r="TY40" s="19">
        <v>40.779605263157897</v>
      </c>
      <c r="TZ40" s="19">
        <v>37.548684210526297</v>
      </c>
      <c r="UA40" s="19">
        <v>22.401710526315799</v>
      </c>
      <c r="UB40" s="19">
        <v>35.055131578947403</v>
      </c>
      <c r="UC40" s="19">
        <v>33.674736842105297</v>
      </c>
      <c r="UD40" s="19">
        <v>40.230394736842101</v>
      </c>
      <c r="UE40" s="19">
        <v>40.269736842105303</v>
      </c>
      <c r="UF40" s="19">
        <v>-0.132462586184211</v>
      </c>
      <c r="UG40" s="19">
        <v>-0.152850869868421</v>
      </c>
      <c r="UH40" s="24">
        <v>90.286842105263133</v>
      </c>
      <c r="UI40" s="24">
        <v>92.402631578947378</v>
      </c>
      <c r="UJ40" s="24">
        <v>2594.5767368421057</v>
      </c>
      <c r="UK40" s="24">
        <v>2642.8749210526312</v>
      </c>
      <c r="UL40" s="19">
        <v>158</v>
      </c>
      <c r="UM40" s="19">
        <f t="shared" si="66"/>
        <v>67.713157894736867</v>
      </c>
      <c r="UN40" s="19">
        <f t="shared" si="67"/>
        <v>65.597368421052622</v>
      </c>
      <c r="UO40" s="19">
        <f t="shared" si="68"/>
        <v>66.655263157894751</v>
      </c>
      <c r="UP40" s="18">
        <v>66.5</v>
      </c>
      <c r="UQ40" s="19">
        <v>0.50397358747894705</v>
      </c>
      <c r="UR40" s="19">
        <v>0.40465484869736801</v>
      </c>
      <c r="US40" s="19">
        <v>0.35504635626579001</v>
      </c>
      <c r="UT40" s="19">
        <v>0.26404966636578903</v>
      </c>
      <c r="UU40" s="19">
        <v>0.57552501175263204</v>
      </c>
      <c r="UV40" s="19">
        <v>0.46490694787894699</v>
      </c>
      <c r="UW40" s="19">
        <f t="shared" si="69"/>
        <v>0.52021597981578949</v>
      </c>
      <c r="UX40" s="19">
        <v>0.44000666364473701</v>
      </c>
      <c r="UY40" s="19">
        <v>0.33237178817894703</v>
      </c>
      <c r="UZ40" s="19">
        <v>0.181633369439474</v>
      </c>
      <c r="VA40" s="19">
        <v>0.15893414512368401</v>
      </c>
      <c r="VB40" s="19">
        <v>0.59708005873947401</v>
      </c>
      <c r="VC40" s="19">
        <v>0.47733219380526298</v>
      </c>
      <c r="VD40" s="19">
        <v>0.60250674797105297</v>
      </c>
      <c r="VE40" s="19">
        <v>0.42757319669210497</v>
      </c>
      <c r="VF40" s="19">
        <v>0.133399585489474</v>
      </c>
      <c r="VG40" s="19">
        <v>9.0620727818421107E-2</v>
      </c>
      <c r="VH40" s="19">
        <v>2.0425262524000001</v>
      </c>
      <c r="VI40" s="19">
        <v>1.4478354813605301</v>
      </c>
      <c r="VJ40" s="19">
        <v>0.31520418586315802</v>
      </c>
      <c r="VK40" s="19">
        <v>0.29409616714999998</v>
      </c>
      <c r="VL40" s="19">
        <v>0.41948243939736801</v>
      </c>
      <c r="VM40" s="19">
        <v>0.35318567329210498</v>
      </c>
      <c r="VN40" s="19">
        <v>0.45693269736578901</v>
      </c>
      <c r="VO40" s="19">
        <v>0.372725394847368</v>
      </c>
      <c r="VP40" s="19">
        <v>0.35942373842894698</v>
      </c>
      <c r="VQ40" s="19">
        <v>0.32232925272894702</v>
      </c>
      <c r="VR40" s="19">
        <v>-0.61065524510526303</v>
      </c>
      <c r="VS40" s="19">
        <v>-0.49540176407894798</v>
      </c>
      <c r="VT40" s="19">
        <v>0.41948243939736801</v>
      </c>
      <c r="VU40" s="19">
        <v>0.35318567329210498</v>
      </c>
      <c r="VV40" s="19">
        <v>0.55425000000000002</v>
      </c>
      <c r="VW40" s="19">
        <v>0.46575</v>
      </c>
      <c r="VX40" s="19">
        <v>0.49982500000000002</v>
      </c>
      <c r="VY40" s="19">
        <v>0.14327500000000001</v>
      </c>
      <c r="VZ40" s="19">
        <f t="shared" si="70"/>
        <v>0.84032476319350469</v>
      </c>
      <c r="WA40" s="19">
        <v>8.4362894999999993E-2</v>
      </c>
      <c r="WB40" s="19">
        <v>7.3062892085714301E-2</v>
      </c>
      <c r="WC40" s="19">
        <v>7.5145488999999996E-2</v>
      </c>
      <c r="WD40" s="19">
        <v>8.0476666142857103E-2</v>
      </c>
      <c r="WE40" s="19">
        <v>0.22060982491428599</v>
      </c>
      <c r="WF40" s="19">
        <v>0.18590650942857201</v>
      </c>
      <c r="WG40" s="19">
        <v>8.6771115228571394E-2</v>
      </c>
      <c r="WH40" s="19">
        <v>0.27002491694285702</v>
      </c>
      <c r="WI40" s="19">
        <v>0.17797139908571399</v>
      </c>
      <c r="WJ40" s="19">
        <v>6.5195852571428597E-2</v>
      </c>
      <c r="WK40" s="19">
        <v>6.6294285714285694E-2</v>
      </c>
      <c r="WL40" s="19">
        <v>7.08101301428571E-2</v>
      </c>
      <c r="WM40" s="19">
        <v>42.2</v>
      </c>
      <c r="WN40" s="19">
        <v>38.017714285714298</v>
      </c>
      <c r="WO40" s="19">
        <v>21.56</v>
      </c>
      <c r="WP40" s="19">
        <v>40.271428571428601</v>
      </c>
      <c r="WQ40" s="19">
        <v>37.166857142857097</v>
      </c>
      <c r="WR40" s="19">
        <v>41.601142857142797</v>
      </c>
      <c r="WS40" s="19">
        <v>41.655999999999999</v>
      </c>
      <c r="WT40" s="19">
        <v>-3.30889132E-2</v>
      </c>
      <c r="WU40" s="19">
        <v>-0.104820255428571</v>
      </c>
      <c r="WV40" s="19">
        <v>92.751428571428605</v>
      </c>
      <c r="WW40" s="19">
        <v>92.194285714285698</v>
      </c>
      <c r="WX40" s="19">
        <v>2650.8576285714298</v>
      </c>
      <c r="WY40" s="19">
        <v>2638.2077142857102</v>
      </c>
      <c r="WZ40" s="19">
        <v>164.3</v>
      </c>
      <c r="XA40" s="19">
        <f t="shared" si="71"/>
        <v>71.548571428571407</v>
      </c>
      <c r="XB40" s="19">
        <f t="shared" si="72"/>
        <v>72.105714285714313</v>
      </c>
      <c r="XC40" s="18">
        <v>74.5</v>
      </c>
      <c r="XD40" s="19">
        <v>0.51231319382571405</v>
      </c>
      <c r="XE40" s="19">
        <v>0.45470370475428601</v>
      </c>
      <c r="XF40" s="19">
        <v>0.34317144315714299</v>
      </c>
      <c r="XG40" s="19">
        <v>0.39250233403142898</v>
      </c>
      <c r="XH40" s="19">
        <v>0.60447484759428605</v>
      </c>
      <c r="XI40" s="19">
        <v>0.49156169895142898</v>
      </c>
      <c r="XJ40" s="19">
        <v>0.45589430001999998</v>
      </c>
      <c r="XK40" s="19">
        <v>0.43271320703428601</v>
      </c>
      <c r="XL40" s="19">
        <v>0.204902598408571</v>
      </c>
      <c r="XM40" s="19">
        <v>7.7500484662857097E-2</v>
      </c>
      <c r="XN40" s="19">
        <v>0.58313939440857099</v>
      </c>
      <c r="XO40" s="19">
        <v>0.48159199495142901</v>
      </c>
      <c r="XP40" s="19">
        <v>0.60992400720571405</v>
      </c>
      <c r="XQ40" s="19">
        <v>0.43560422012571398</v>
      </c>
      <c r="XR40" s="19">
        <v>0.10153659970571401</v>
      </c>
      <c r="XS40" s="19">
        <v>3.4554643394285697E-2</v>
      </c>
      <c r="XT40" s="19">
        <v>2.1151749794914299</v>
      </c>
      <c r="XU40" s="19">
        <v>1.74354176648857</v>
      </c>
      <c r="XV40" s="19">
        <v>0.33871885384285699</v>
      </c>
      <c r="XW40" s="19">
        <v>0.12754590416571401</v>
      </c>
      <c r="XX40" s="19">
        <v>0.44872172459999998</v>
      </c>
      <c r="XY40" s="19">
        <v>0.15655551455714301</v>
      </c>
      <c r="XZ40" s="19">
        <v>0.49861609999714301</v>
      </c>
      <c r="YA40" s="19">
        <v>0.160913840465714</v>
      </c>
      <c r="YB40" s="19">
        <v>0.398971926837143</v>
      </c>
      <c r="YC40" s="19">
        <v>0.135404027994286</v>
      </c>
      <c r="YD40" s="19">
        <v>-0.62475883451428604</v>
      </c>
      <c r="YE40" s="19">
        <v>-0.60208407994285695</v>
      </c>
      <c r="YF40" s="19">
        <v>0.44872172459999998</v>
      </c>
      <c r="YG40" s="19">
        <v>0.15655551455714301</v>
      </c>
      <c r="YH40" s="19">
        <v>7.7364543974359004E-2</v>
      </c>
      <c r="YI40" s="19">
        <v>6.9736403102564098E-2</v>
      </c>
      <c r="YJ40" s="19">
        <v>6.2180128871794901E-2</v>
      </c>
      <c r="YK40" s="19">
        <v>7.3102160307692302E-2</v>
      </c>
      <c r="YL40" s="19">
        <v>0.20829661728205101</v>
      </c>
      <c r="YM40" s="19">
        <v>0.32714285700000001</v>
      </c>
      <c r="YN40" s="19">
        <v>7.9419039051282003E-2</v>
      </c>
      <c r="YO40" s="19">
        <v>0.25102637858974403</v>
      </c>
      <c r="YP40" s="19">
        <v>0.16512820515384599</v>
      </c>
      <c r="YQ40" s="19">
        <v>5.9814368307692302E-2</v>
      </c>
      <c r="YR40" s="19">
        <v>6.4153948948717898E-2</v>
      </c>
      <c r="YS40" s="19">
        <v>6.6487179487179499E-2</v>
      </c>
      <c r="YT40" s="19">
        <v>42.998717948718003</v>
      </c>
      <c r="YU40" s="19">
        <v>39.330769230769199</v>
      </c>
      <c r="YV40" s="19">
        <v>14.4528205128205</v>
      </c>
      <c r="YW40" s="19">
        <v>41.431282051281997</v>
      </c>
      <c r="YX40" s="19">
        <v>38.26</v>
      </c>
      <c r="YY40" s="19">
        <v>42.001282051281997</v>
      </c>
      <c r="YZ40" s="19">
        <v>42.11</v>
      </c>
      <c r="ZA40" s="19">
        <v>-1.3251092974359001E-2</v>
      </c>
      <c r="ZB40" s="19">
        <v>-8.9944194358974397E-2</v>
      </c>
      <c r="ZC40" s="19">
        <v>101.323076923077</v>
      </c>
      <c r="ZD40" s="19">
        <v>97.956410256410294</v>
      </c>
      <c r="ZE40" s="19">
        <v>2845.3570512820502</v>
      </c>
      <c r="ZF40" s="19">
        <v>2768.7661025641</v>
      </c>
      <c r="ZG40" s="19">
        <v>172</v>
      </c>
      <c r="ZH40" s="19">
        <f t="shared" si="73"/>
        <v>70.676923076923003</v>
      </c>
      <c r="ZI40" s="19">
        <f t="shared" si="74"/>
        <v>74.043589743589706</v>
      </c>
      <c r="ZJ40" s="18">
        <v>77</v>
      </c>
      <c r="ZK40" s="19">
        <v>0.51840740075641001</v>
      </c>
      <c r="ZL40" s="19">
        <v>0.47328538534358999</v>
      </c>
      <c r="ZM40" s="19">
        <v>0.35001233079743599</v>
      </c>
      <c r="ZN40" s="19">
        <v>0.63490465413846198</v>
      </c>
      <c r="ZO40" s="19">
        <v>0.59238656309743598</v>
      </c>
      <c r="ZP40" s="19">
        <v>0.49060210383076902</v>
      </c>
      <c r="ZQ40" s="19">
        <v>0.44010867212820498</v>
      </c>
      <c r="ZR40" s="19">
        <v>0.64870636422564099</v>
      </c>
      <c r="ZS40" s="19">
        <v>0.20604959797692299</v>
      </c>
      <c r="ZT40" s="19">
        <v>-0.22680803546153799</v>
      </c>
      <c r="ZU40" s="19">
        <v>0.58053211028461504</v>
      </c>
      <c r="ZV40" s="19">
        <v>0.53344533605897404</v>
      </c>
      <c r="ZW40" s="19">
        <v>0.61439970149230805</v>
      </c>
      <c r="ZX40" s="19">
        <v>0.45079570732051299</v>
      </c>
      <c r="ZY40" s="19">
        <v>8.9271995138461499E-2</v>
      </c>
      <c r="ZZ40" s="19">
        <v>8.1099191225641007E-2</v>
      </c>
      <c r="AAA40" s="19">
        <v>2.1677909334230798</v>
      </c>
      <c r="AAB40" s="19">
        <v>1.8552883075897399</v>
      </c>
      <c r="AAC40" s="19">
        <v>0.34798578588717899</v>
      </c>
      <c r="AAD40" s="19">
        <v>-0.499270392410257</v>
      </c>
      <c r="AAE40" s="19">
        <v>0.458341490087179</v>
      </c>
      <c r="AAF40" s="19">
        <v>-0.99876118735897501</v>
      </c>
      <c r="AAG40" s="19">
        <v>0.49883600751281998</v>
      </c>
      <c r="AAH40" s="19">
        <v>-1.0239083163076901</v>
      </c>
      <c r="AAI40" s="19">
        <v>0.39672272262820502</v>
      </c>
      <c r="AAJ40" s="19">
        <v>-0.51696733610256396</v>
      </c>
      <c r="AAK40" s="19">
        <v>-0.61037606756410301</v>
      </c>
      <c r="AAL40" s="19">
        <v>-0.78683195546153895</v>
      </c>
      <c r="AAM40" s="19">
        <v>0.458341490087179</v>
      </c>
      <c r="AAN40" s="19">
        <v>-0.99876118735897501</v>
      </c>
      <c r="AAO40" s="19">
        <v>7.2038327463414598E-2</v>
      </c>
      <c r="AAP40" s="19">
        <v>7.0062745609756102E-2</v>
      </c>
      <c r="AAQ40" s="19">
        <v>6.1519774585365797E-2</v>
      </c>
      <c r="AAR40" s="19">
        <v>7.5488290756097601E-2</v>
      </c>
      <c r="AAS40" s="19">
        <v>0.25545803380487803</v>
      </c>
      <c r="AAT40" s="19">
        <v>0.199038394219512</v>
      </c>
      <c r="AAU40" s="19">
        <v>7.8126907390243902E-2</v>
      </c>
      <c r="AAV40" s="19">
        <v>0.25064076073170699</v>
      </c>
      <c r="AAW40" s="19">
        <v>0.15800020236585399</v>
      </c>
      <c r="AAX40" s="19">
        <v>6.2239024390243897E-2</v>
      </c>
      <c r="AAY40" s="19">
        <v>6.5983185951219506E-2</v>
      </c>
      <c r="AAZ40" s="19">
        <v>6.3804200609756098E-2</v>
      </c>
      <c r="ABA40" s="19">
        <v>41.86</v>
      </c>
      <c r="ABB40" s="19">
        <v>36.677317073170698</v>
      </c>
      <c r="ABC40" s="19">
        <v>35.165121951219497</v>
      </c>
      <c r="ABD40" s="19">
        <v>43.313414634146298</v>
      </c>
      <c r="ABE40" s="19">
        <v>42.182439024390298</v>
      </c>
      <c r="ABF40" s="19">
        <v>41.014146341463402</v>
      </c>
      <c r="ABG40" s="19">
        <v>41.307073170731698</v>
      </c>
      <c r="ABH40" s="19">
        <v>6.3494962756097603E-2</v>
      </c>
      <c r="ABI40" s="19">
        <v>2.3678466707317099E-2</v>
      </c>
      <c r="ABJ40" s="19">
        <v>109.587804878049</v>
      </c>
      <c r="ABK40" s="19">
        <v>105.087804878049</v>
      </c>
      <c r="ABL40" s="19">
        <v>3033.19126829268</v>
      </c>
      <c r="ABM40" s="19">
        <v>2930.8637804878099</v>
      </c>
      <c r="ABN40" s="19">
        <v>178</v>
      </c>
      <c r="ABO40" s="19">
        <f t="shared" si="75"/>
        <v>68.412195121951001</v>
      </c>
      <c r="ABP40" s="19">
        <f t="shared" si="76"/>
        <v>72.912195121951001</v>
      </c>
      <c r="ABQ40" s="18">
        <v>75</v>
      </c>
      <c r="ABR40" s="19">
        <v>0.52371407543414605</v>
      </c>
      <c r="ABS40" s="19">
        <v>0.53750791678048804</v>
      </c>
      <c r="ABT40" s="19">
        <v>0.33772931972682901</v>
      </c>
      <c r="ABU40" s="19">
        <v>0.44762684037804901</v>
      </c>
      <c r="ABV40" s="19">
        <v>0.58242042546585404</v>
      </c>
      <c r="ABW40" s="19">
        <v>0.56367989835121901</v>
      </c>
      <c r="ABX40" s="19">
        <v>0.41066017126097598</v>
      </c>
      <c r="ABY40" s="19">
        <v>0.47649451022438999</v>
      </c>
      <c r="ABZ40" s="19">
        <v>0.226140477660976</v>
      </c>
      <c r="ACA40" s="19">
        <v>0.12002462147073201</v>
      </c>
      <c r="ACB40" s="19">
        <v>0.593266538373171</v>
      </c>
      <c r="ACC40" s="19">
        <v>0.60680194375365804</v>
      </c>
      <c r="ACD40" s="19">
        <v>0.60122499302682897</v>
      </c>
      <c r="ACE40" s="19">
        <v>0.55422218750975605</v>
      </c>
      <c r="ACF40" s="19">
        <v>0.101390621202439</v>
      </c>
      <c r="ACG40" s="19">
        <v>0.102676606463415</v>
      </c>
      <c r="ACH40" s="19">
        <v>2.21218174656829</v>
      </c>
      <c r="ACI40" s="19">
        <v>2.3973408655463402</v>
      </c>
      <c r="ACJ40" s="19">
        <v>0.38774728358048799</v>
      </c>
      <c r="ACK40" s="19">
        <v>0.20362580044390199</v>
      </c>
      <c r="ACL40" s="19">
        <v>0.499568886512195</v>
      </c>
      <c r="ACM40" s="19">
        <v>0.275247348290244</v>
      </c>
      <c r="ACN40" s="19">
        <v>0.53484330530243895</v>
      </c>
      <c r="ACO40" s="19">
        <v>0.28182331882682898</v>
      </c>
      <c r="ACP40" s="19">
        <v>0.43104060066341499</v>
      </c>
      <c r="ACQ40" s="19">
        <v>0.211179344026829</v>
      </c>
      <c r="ACR40" s="19">
        <v>-0.58152399200000005</v>
      </c>
      <c r="ACS40" s="19">
        <v>-0.64414853636585401</v>
      </c>
      <c r="ACT40" s="19">
        <v>0.499568886512195</v>
      </c>
      <c r="ACU40" s="19">
        <v>0.275247348290244</v>
      </c>
      <c r="ACV40" s="17">
        <v>5.15</v>
      </c>
      <c r="ACW40" s="18">
        <v>1.01</v>
      </c>
      <c r="ACX40" s="17">
        <v>79.3</v>
      </c>
      <c r="ACY40" s="17">
        <v>25.5</v>
      </c>
      <c r="ACZ40" s="17">
        <v>4.7</v>
      </c>
      <c r="ADA40" s="17">
        <v>11.6</v>
      </c>
    </row>
    <row r="41" spans="1:781" x14ac:dyDescent="0.25">
      <c r="A41" s="19">
        <v>40</v>
      </c>
      <c r="B41" s="19">
        <v>10</v>
      </c>
      <c r="C41" s="19" t="s">
        <v>9</v>
      </c>
      <c r="D41" s="19">
        <v>100</v>
      </c>
      <c r="E41" s="19">
        <v>3</v>
      </c>
      <c r="F41" s="19">
        <v>2</v>
      </c>
      <c r="G41" s="23">
        <v>-9999</v>
      </c>
      <c r="H41" s="23">
        <v>-9999</v>
      </c>
      <c r="I41" s="23">
        <v>-9999</v>
      </c>
      <c r="J41" s="23">
        <v>-9999</v>
      </c>
      <c r="K41" s="23">
        <v>-9999</v>
      </c>
      <c r="L41" s="19">
        <v>0</v>
      </c>
      <c r="M41" s="19">
        <f t="shared" si="16"/>
        <v>0</v>
      </c>
      <c r="N41" s="19">
        <v>56.56</v>
      </c>
      <c r="O41" s="19">
        <v>20.72</v>
      </c>
      <c r="P41" s="19">
        <v>22.720000000000006</v>
      </c>
      <c r="Q41" s="19">
        <v>58.56</v>
      </c>
      <c r="R41" s="19">
        <v>16.72</v>
      </c>
      <c r="S41" s="19">
        <v>24.720000000000006</v>
      </c>
      <c r="T41" s="19">
        <f t="shared" si="17"/>
        <v>1.0880281690140845</v>
      </c>
      <c r="U41" s="19">
        <v>54.559999999999995</v>
      </c>
      <c r="V41" s="19">
        <v>24.72</v>
      </c>
      <c r="W41" s="19">
        <v>20.720000000000006</v>
      </c>
      <c r="X41" s="19">
        <v>50.56</v>
      </c>
      <c r="Y41" s="19">
        <v>18.719999999999985</v>
      </c>
      <c r="Z41" s="19">
        <v>30.72000000000001</v>
      </c>
      <c r="AA41" s="19" t="s">
        <v>79</v>
      </c>
      <c r="AB41" s="19">
        <v>8.4</v>
      </c>
      <c r="AC41" s="19">
        <v>7.2</v>
      </c>
      <c r="AD41" s="19">
        <v>3.45</v>
      </c>
      <c r="AE41" s="19" t="s">
        <v>40</v>
      </c>
      <c r="AF41" s="19">
        <v>2</v>
      </c>
      <c r="AG41" s="19">
        <v>1.4</v>
      </c>
      <c r="AH41" s="19">
        <v>4</v>
      </c>
      <c r="AI41" s="19">
        <v>7</v>
      </c>
      <c r="AJ41" s="19">
        <v>759</v>
      </c>
      <c r="AK41" s="19">
        <v>210</v>
      </c>
      <c r="AL41" s="19">
        <v>0.69</v>
      </c>
      <c r="AM41" s="19">
        <v>7.4</v>
      </c>
      <c r="AN41" s="19">
        <v>14.4</v>
      </c>
      <c r="AO41" s="19">
        <v>1.21</v>
      </c>
      <c r="AP41" s="19">
        <v>4681</v>
      </c>
      <c r="AQ41" s="19">
        <v>197</v>
      </c>
      <c r="AR41" s="19">
        <v>770</v>
      </c>
      <c r="AS41" s="19">
        <v>30.3</v>
      </c>
      <c r="AT41" s="19">
        <v>0</v>
      </c>
      <c r="AU41" s="19">
        <v>6</v>
      </c>
      <c r="AV41" s="19">
        <v>77</v>
      </c>
      <c r="AW41" s="19">
        <v>5</v>
      </c>
      <c r="AX41" s="19">
        <v>11</v>
      </c>
      <c r="AY41" s="19">
        <v>67</v>
      </c>
      <c r="AZ41" s="19">
        <v>3.9734098806466238</v>
      </c>
      <c r="BA41" s="19">
        <v>1.8427457408235235</v>
      </c>
      <c r="BB41" s="19">
        <v>2.5563607085346218</v>
      </c>
      <c r="BC41" s="19">
        <v>2.8524245608767451</v>
      </c>
      <c r="BD41" s="19">
        <v>2.628404864810534</v>
      </c>
      <c r="BE41" s="19">
        <v>2.4778050860209659</v>
      </c>
      <c r="BF41" s="19">
        <v>1.8516659975913288</v>
      </c>
      <c r="BG41" s="17">
        <f t="shared" si="18"/>
        <v>23.26462248588059</v>
      </c>
      <c r="BH41" s="17">
        <f t="shared" si="19"/>
        <v>33.490065320019077</v>
      </c>
      <c r="BI41" s="17">
        <f t="shared" si="20"/>
        <v>44.899763563526058</v>
      </c>
      <c r="BJ41" s="17">
        <f t="shared" si="21"/>
        <v>55.413383022768194</v>
      </c>
      <c r="BK41" s="17">
        <f t="shared" si="22"/>
        <v>65.32460336685206</v>
      </c>
      <c r="BL41" s="19">
        <f t="shared" si="108"/>
        <v>11.40969824350698</v>
      </c>
      <c r="BM41" s="19">
        <f t="shared" si="109"/>
        <v>10.513619459242136</v>
      </c>
      <c r="BN41" s="19">
        <f t="shared" si="110"/>
        <v>9.9112203440838638</v>
      </c>
      <c r="BO41" s="19">
        <f t="shared" si="23"/>
        <v>31.834538046832982</v>
      </c>
      <c r="BP41" s="19">
        <v>6.8892581961021309</v>
      </c>
      <c r="BQ41" s="19">
        <v>1.187105746783887</v>
      </c>
      <c r="BR41" s="19">
        <v>1.2278582930756843</v>
      </c>
      <c r="BS41" s="19">
        <v>1.0008507231146475</v>
      </c>
      <c r="BT41" s="19">
        <v>0.60810131671524781</v>
      </c>
      <c r="BU41" s="19">
        <v>0.83763856146862625</v>
      </c>
      <c r="BV41" s="19">
        <v>0.75772782015254914</v>
      </c>
      <c r="BW41" s="17">
        <f t="shared" si="24"/>
        <v>32.305455771544075</v>
      </c>
      <c r="BX41" s="17">
        <f t="shared" si="25"/>
        <v>37.216888943846811</v>
      </c>
      <c r="BY41" s="17">
        <f t="shared" si="26"/>
        <v>41.2202918363054</v>
      </c>
      <c r="BZ41" s="17">
        <f t="shared" si="27"/>
        <v>47.003251349040895</v>
      </c>
      <c r="CA41" s="19">
        <f t="shared" si="28"/>
        <v>4.00340289245859</v>
      </c>
      <c r="CB41" s="19">
        <f t="shared" si="29"/>
        <v>2.4324052668609912</v>
      </c>
      <c r="CC41" s="19">
        <f t="shared" si="30"/>
        <v>3.350554245874505</v>
      </c>
      <c r="CD41" s="19">
        <f t="shared" ref="CD41:CE41" si="129">SUM(CA41:CC41)</f>
        <v>9.7863624051940867</v>
      </c>
      <c r="CE41" s="19">
        <f t="shared" si="129"/>
        <v>15.569321917929583</v>
      </c>
      <c r="CF41" s="19">
        <v>2.8327338129496402</v>
      </c>
      <c r="CG41" s="19">
        <v>1.5191911061924643</v>
      </c>
      <c r="CH41" s="19">
        <v>1.3613985732944842</v>
      </c>
      <c r="CI41" s="19">
        <v>0.7831986431208221</v>
      </c>
      <c r="CJ41" s="19">
        <v>9.987515605493133E-2</v>
      </c>
      <c r="CK41" s="19">
        <v>0.9786388474913067</v>
      </c>
      <c r="CL41" s="19">
        <v>-0.11593910676479484</v>
      </c>
      <c r="CM41" s="17">
        <f t="shared" si="32"/>
        <v>17.40769967656842</v>
      </c>
      <c r="CN41" s="17">
        <f t="shared" si="33"/>
        <v>22.853293969746357</v>
      </c>
      <c r="CO41" s="17">
        <f t="shared" si="34"/>
        <v>25.986088542229645</v>
      </c>
      <c r="CP41" s="17">
        <f t="shared" si="35"/>
        <v>26.385589166449371</v>
      </c>
      <c r="CQ41" s="17">
        <f t="shared" si="36"/>
        <v>30.300144556414597</v>
      </c>
      <c r="CR41" s="19">
        <f t="shared" si="37"/>
        <v>3.1327945724832884</v>
      </c>
      <c r="CS41" s="19">
        <f t="shared" si="38"/>
        <v>0.39950062421972532</v>
      </c>
      <c r="CT41" s="19">
        <f t="shared" si="39"/>
        <v>3.9145553899652268</v>
      </c>
      <c r="CU41" s="19">
        <f t="shared" si="40"/>
        <v>7.4468505866682406</v>
      </c>
      <c r="CV41" s="25">
        <v>-9999</v>
      </c>
      <c r="CW41" s="23">
        <v>-9999</v>
      </c>
      <c r="CX41" s="25">
        <v>-9999</v>
      </c>
      <c r="CY41" s="23">
        <v>-9999</v>
      </c>
      <c r="CZ41" s="25">
        <v>-9999</v>
      </c>
      <c r="DA41" s="23">
        <v>-9999</v>
      </c>
      <c r="DB41" s="23">
        <v>-9999</v>
      </c>
      <c r="DC41" s="23">
        <v>-9999</v>
      </c>
      <c r="DD41" s="23">
        <v>-9999</v>
      </c>
      <c r="DE41" s="23">
        <v>-9999</v>
      </c>
      <c r="DF41" s="23">
        <v>-9999</v>
      </c>
      <c r="DG41" s="23">
        <v>-9999</v>
      </c>
      <c r="DH41" s="23">
        <v>-9999</v>
      </c>
      <c r="DI41" s="23">
        <v>-9999</v>
      </c>
      <c r="DJ41" s="23">
        <v>-9999</v>
      </c>
      <c r="DK41" s="23">
        <v>-9999</v>
      </c>
      <c r="DL41" s="23">
        <v>-9999</v>
      </c>
      <c r="DM41" s="23">
        <v>-9999</v>
      </c>
      <c r="DN41" s="23">
        <v>-9999</v>
      </c>
      <c r="DO41" s="23">
        <v>-9999</v>
      </c>
      <c r="DP41" s="23">
        <v>-9999</v>
      </c>
      <c r="DQ41" s="23">
        <v>-9999</v>
      </c>
      <c r="DR41" s="23">
        <v>-9999</v>
      </c>
      <c r="DS41" s="25">
        <v>-9999</v>
      </c>
      <c r="DT41" s="25">
        <v>-9999</v>
      </c>
      <c r="DU41" s="25">
        <v>-9999</v>
      </c>
      <c r="DV41" s="25">
        <v>-9999</v>
      </c>
      <c r="DW41" s="25">
        <v>-9999</v>
      </c>
      <c r="DX41" s="25">
        <v>-9999</v>
      </c>
      <c r="DY41" s="25">
        <v>-9999</v>
      </c>
      <c r="DZ41" s="25">
        <v>-9999</v>
      </c>
      <c r="EA41" s="25">
        <v>-9999</v>
      </c>
      <c r="EB41" s="23">
        <v>-9999</v>
      </c>
      <c r="EC41" s="23">
        <v>-9999</v>
      </c>
      <c r="ED41" s="23">
        <v>-9999</v>
      </c>
      <c r="EE41" s="23">
        <v>-9999</v>
      </c>
      <c r="EF41" s="23">
        <v>-9999</v>
      </c>
      <c r="EG41" s="23">
        <v>-9999</v>
      </c>
      <c r="EH41" s="23">
        <v>-9999</v>
      </c>
      <c r="EI41" s="23">
        <v>-9999</v>
      </c>
      <c r="EJ41" s="23">
        <v>-9999</v>
      </c>
      <c r="EK41" s="23">
        <v>-9999</v>
      </c>
      <c r="EL41" s="23">
        <v>-9999</v>
      </c>
      <c r="EM41" s="23">
        <v>-9999</v>
      </c>
      <c r="EN41" s="23">
        <v>-9999</v>
      </c>
      <c r="EO41" s="23">
        <v>-9999</v>
      </c>
      <c r="EP41" s="23">
        <v>-9999</v>
      </c>
      <c r="EQ41" s="23">
        <v>-9999</v>
      </c>
      <c r="ER41" s="23">
        <v>-9999</v>
      </c>
      <c r="ES41" s="23">
        <v>-9999</v>
      </c>
      <c r="ET41" s="23">
        <v>-9999</v>
      </c>
      <c r="EU41" s="23">
        <v>-9999</v>
      </c>
      <c r="EV41" s="23">
        <v>-9999</v>
      </c>
      <c r="EW41" s="23">
        <v>-9999</v>
      </c>
      <c r="EX41" s="23">
        <v>-9999</v>
      </c>
      <c r="EY41" s="23">
        <v>-9999</v>
      </c>
      <c r="EZ41" s="23">
        <v>-9999</v>
      </c>
      <c r="FA41" s="23">
        <v>-9999</v>
      </c>
      <c r="FB41" s="23">
        <v>-9999</v>
      </c>
      <c r="FC41" s="23">
        <v>-9999</v>
      </c>
      <c r="FD41" s="23">
        <v>-9999</v>
      </c>
      <c r="FE41" s="23">
        <v>-9999</v>
      </c>
      <c r="FF41" s="23">
        <v>-9999</v>
      </c>
      <c r="FG41" s="23">
        <v>-9999</v>
      </c>
      <c r="FH41" s="21">
        <v>227.8</v>
      </c>
      <c r="FI41" s="21">
        <v>67.5</v>
      </c>
      <c r="FJ41" s="18">
        <f t="shared" si="41"/>
        <v>160.30000000000001</v>
      </c>
      <c r="FK41" s="19">
        <v>11</v>
      </c>
      <c r="FL41" s="19">
        <v>256.5</v>
      </c>
      <c r="FM41" s="18">
        <v>31.5</v>
      </c>
      <c r="FN41" s="18">
        <f t="shared" si="42"/>
        <v>225</v>
      </c>
      <c r="FO41" s="19">
        <v>78</v>
      </c>
      <c r="FP41" s="19">
        <v>122.6</v>
      </c>
      <c r="FQ41" s="19">
        <v>31.5</v>
      </c>
      <c r="FR41" s="19">
        <f t="shared" si="43"/>
        <v>91.1</v>
      </c>
      <c r="FS41" s="19">
        <v>208.6</v>
      </c>
      <c r="FT41" s="19">
        <v>15.6</v>
      </c>
      <c r="FU41" s="19">
        <f t="shared" si="44"/>
        <v>193</v>
      </c>
      <c r="FV41" s="19">
        <v>80.349999999999994</v>
      </c>
      <c r="FW41" s="19">
        <v>107.02</v>
      </c>
      <c r="FX41" s="18">
        <f t="shared" si="45"/>
        <v>1049.2156862745098</v>
      </c>
      <c r="FY41" s="18">
        <f t="shared" si="46"/>
        <v>936.79971988795512</v>
      </c>
      <c r="FZ41" s="23">
        <f t="shared" si="112"/>
        <v>1571.5686274509803</v>
      </c>
      <c r="GA41" s="18">
        <f t="shared" si="113"/>
        <v>2205.8823529411766</v>
      </c>
      <c r="GB41" s="18">
        <f t="shared" si="114"/>
        <v>893.13725490196077</v>
      </c>
      <c r="GC41" s="18">
        <f t="shared" si="115"/>
        <v>1892.1568627450981</v>
      </c>
      <c r="GD41" s="18">
        <f t="shared" si="47"/>
        <v>6562.7450980392159</v>
      </c>
      <c r="GE41" s="18">
        <f t="shared" si="48"/>
        <v>787.74509803921569</v>
      </c>
      <c r="GF41" s="19">
        <v>1.44</v>
      </c>
      <c r="GG41" s="19">
        <f t="shared" si="116"/>
        <v>22.630588235294116</v>
      </c>
      <c r="GH41" s="19">
        <v>0.35</v>
      </c>
      <c r="GI41" s="19">
        <f t="shared" si="117"/>
        <v>7.7205882352941169</v>
      </c>
      <c r="GJ41" s="19">
        <v>0.64</v>
      </c>
      <c r="GK41" s="19">
        <f t="shared" si="118"/>
        <v>5.7160784313725488</v>
      </c>
      <c r="GL41" s="19">
        <v>2.89</v>
      </c>
      <c r="GM41" s="19">
        <f t="shared" si="119"/>
        <v>22.765833333333337</v>
      </c>
      <c r="GN41" s="18">
        <f t="shared" si="49"/>
        <v>58.833088235294113</v>
      </c>
      <c r="GO41" s="18">
        <f t="shared" si="50"/>
        <v>52.529543067226882</v>
      </c>
      <c r="GP41" s="25">
        <v>-9999</v>
      </c>
      <c r="GQ41" s="25">
        <v>-9999</v>
      </c>
      <c r="GR41" s="25">
        <v>-9999</v>
      </c>
      <c r="GS41" s="25">
        <v>-9999</v>
      </c>
      <c r="GT41" s="19">
        <v>19.2</v>
      </c>
      <c r="GU41" s="18">
        <v>3.35</v>
      </c>
      <c r="GV41" s="18">
        <f t="shared" si="51"/>
        <v>2.84</v>
      </c>
      <c r="GW41" s="19">
        <f t="shared" si="52"/>
        <v>2128.7206564781895</v>
      </c>
      <c r="GX41" s="19">
        <v>1.06</v>
      </c>
      <c r="GY41" s="19">
        <f t="shared" si="53"/>
        <v>0.37323943661971837</v>
      </c>
      <c r="GZ41" s="19">
        <f t="shared" si="54"/>
        <v>794.52249854467652</v>
      </c>
      <c r="HA41" s="19">
        <f t="shared" si="55"/>
        <v>889.86519837003777</v>
      </c>
      <c r="HB41" s="19">
        <v>1.32</v>
      </c>
      <c r="HC41" s="19">
        <f t="shared" si="120"/>
        <v>0.46478873239436624</v>
      </c>
      <c r="HD41" s="19">
        <f t="shared" si="121"/>
        <v>989.40537554620084</v>
      </c>
      <c r="HE41" s="19">
        <f t="shared" si="56"/>
        <v>1108.134020611745</v>
      </c>
      <c r="HF41" s="23">
        <v>-9999</v>
      </c>
      <c r="HG41" s="19">
        <v>2340.7624999999998</v>
      </c>
      <c r="HH41" s="19">
        <f t="shared" si="101"/>
        <v>873.6648767605634</v>
      </c>
      <c r="HI41" s="19">
        <v>2.6</v>
      </c>
      <c r="HJ41" s="19">
        <v>4.0999999999999996</v>
      </c>
      <c r="HK41" s="17">
        <f t="shared" si="122"/>
        <v>45.43349484508154</v>
      </c>
      <c r="HL41" s="23">
        <v>-9999</v>
      </c>
      <c r="HM41" s="23">
        <v>-9999</v>
      </c>
      <c r="HN41" s="19">
        <v>28.195360501567386</v>
      </c>
      <c r="HO41" s="19">
        <v>14.035235109717879</v>
      </c>
      <c r="HP41" s="19">
        <v>0.24189541000000001</v>
      </c>
      <c r="HQ41" s="19">
        <v>0.20673706632870401</v>
      </c>
      <c r="HR41" s="19">
        <v>0.18341903421256001</v>
      </c>
      <c r="HS41" s="19">
        <v>0.13680698970769201</v>
      </c>
      <c r="HT41" s="19">
        <v>4.6647414251282E-2</v>
      </c>
      <c r="HU41" s="19">
        <v>0.29494091019806801</v>
      </c>
      <c r="HV41" s="19">
        <v>0.33237920335384602</v>
      </c>
      <c r="HW41" s="19">
        <v>8.2045328981481494E-2</v>
      </c>
      <c r="HX41" s="19">
        <v>0.64023516253846102</v>
      </c>
      <c r="HY41" s="19">
        <v>0.73575500926087001</v>
      </c>
      <c r="HZ41" s="19">
        <v>0.57375921549275399</v>
      </c>
      <c r="IA41" s="19">
        <v>0.36333119991666601</v>
      </c>
      <c r="IB41" s="19">
        <v>0.18934384134359</v>
      </c>
      <c r="IC41" s="19">
        <v>0.109089638707692</v>
      </c>
      <c r="ID41" s="19">
        <v>1.3164801387004801</v>
      </c>
      <c r="IE41" s="19">
        <v>0.305465725417431</v>
      </c>
      <c r="IF41" s="19">
        <v>0.26825941191818198</v>
      </c>
      <c r="IG41" s="19">
        <v>0.280006639180995</v>
      </c>
      <c r="IH41" s="19">
        <v>0.23915199866055101</v>
      </c>
      <c r="II41" s="19">
        <v>3.9024249408256897E-2</v>
      </c>
      <c r="IJ41" s="19">
        <v>0.34251335060180998</v>
      </c>
      <c r="IK41" s="19">
        <v>0.38007533282110101</v>
      </c>
      <c r="IL41" s="19">
        <v>8.7930672759090903E-2</v>
      </c>
      <c r="IM41" s="19">
        <v>0.88359169348623801</v>
      </c>
      <c r="IN41" s="19">
        <v>0.240193736800905</v>
      </c>
      <c r="IO41" s="19">
        <v>0.221477158031674</v>
      </c>
      <c r="IP41" s="19">
        <v>0.135141509881818</v>
      </c>
      <c r="IQ41" s="19">
        <v>0.1187496415</v>
      </c>
      <c r="IR41" s="19">
        <v>9.6780410119266094E-2</v>
      </c>
      <c r="IS41" s="19">
        <v>0.418907879167421</v>
      </c>
      <c r="IT41" s="19">
        <v>35.770995486607198</v>
      </c>
      <c r="IU41" s="19">
        <v>59.223311781249997</v>
      </c>
      <c r="IV41" s="19">
        <v>77</v>
      </c>
      <c r="IW41" s="19">
        <f t="shared" si="57"/>
        <v>17.776688218750003</v>
      </c>
      <c r="IX41" s="19">
        <v>0.23202674172413801</v>
      </c>
      <c r="IY41" s="19">
        <v>0.31156931744827598</v>
      </c>
      <c r="IZ41" s="19">
        <v>0.19833216048275901</v>
      </c>
      <c r="JA41" s="19">
        <v>0.28816678386206901</v>
      </c>
      <c r="JB41" s="19">
        <v>0.71942646020689704</v>
      </c>
      <c r="JC41" s="19">
        <v>0.47220619282758602</v>
      </c>
      <c r="JD41" s="19">
        <v>0.23620337796551699</v>
      </c>
      <c r="JE41" s="19">
        <v>0.61078817731034496</v>
      </c>
      <c r="JF41" s="19">
        <v>0.40218859962068998</v>
      </c>
      <c r="JG41" s="19">
        <v>0.20041168189655201</v>
      </c>
      <c r="JH41" s="19">
        <v>0.280154820586207</v>
      </c>
      <c r="JI41" s="19">
        <v>0.201090781068966</v>
      </c>
      <c r="JJ41" s="19">
        <v>0.44179587876551701</v>
      </c>
      <c r="JK41" s="19">
        <v>0.42623382243448299</v>
      </c>
      <c r="JL41" s="19">
        <v>0.25993078540344799</v>
      </c>
      <c r="JM41" s="19">
        <v>0.24118721536896601</v>
      </c>
      <c r="JN41" s="19">
        <v>0.37072416177931</v>
      </c>
      <c r="JO41" s="19">
        <v>0.39403208483793101</v>
      </c>
      <c r="JP41" s="19">
        <v>0.17886829203103399</v>
      </c>
      <c r="JQ41" s="19">
        <v>0.204355196662069</v>
      </c>
      <c r="JR41" s="19">
        <v>0.20561349915517199</v>
      </c>
      <c r="JS41" s="19">
        <v>0.20639267909310299</v>
      </c>
      <c r="JT41" s="19">
        <v>0.50431504966896601</v>
      </c>
      <c r="JU41" s="19">
        <v>0.56626796316206895</v>
      </c>
      <c r="JV41" s="19">
        <v>0.50546729649655198</v>
      </c>
      <c r="JW41" s="19">
        <v>0.51073653408275899</v>
      </c>
      <c r="JX41" s="19">
        <v>8.0450375234482799E-2</v>
      </c>
      <c r="JY41" s="19">
        <v>0.184477012448276</v>
      </c>
      <c r="JZ41" s="19">
        <v>1.58739016298276</v>
      </c>
      <c r="KA41" s="19">
        <v>1.50156142084483</v>
      </c>
      <c r="KB41" s="19">
        <v>0.55535973409999995</v>
      </c>
      <c r="KC41" s="19">
        <v>0.52048054562069002</v>
      </c>
      <c r="KD41" s="19">
        <v>0.63103173477586205</v>
      </c>
      <c r="KE41" s="19">
        <v>0.59904689377241405</v>
      </c>
      <c r="KF41" s="19">
        <v>0.55636575409655198</v>
      </c>
      <c r="KG41" s="19">
        <v>0.56589712143793103</v>
      </c>
      <c r="KH41" s="19">
        <v>0.46533807510000003</v>
      </c>
      <c r="KI41" s="19">
        <v>0.48046056981034502</v>
      </c>
      <c r="KJ41" s="19">
        <v>-0.30297468010344802</v>
      </c>
      <c r="KK41" s="19">
        <v>-0.337941196344828</v>
      </c>
      <c r="KL41" s="19">
        <v>0.63103173477586205</v>
      </c>
      <c r="KM41" s="19">
        <v>0.59904689377241405</v>
      </c>
      <c r="KN41" s="19">
        <v>0.21624963634285699</v>
      </c>
      <c r="KO41" s="19">
        <v>0.22640524782857099</v>
      </c>
      <c r="KP41" s="19">
        <v>0.184074508742857</v>
      </c>
      <c r="KQ41" s="19">
        <v>0.23127065362857099</v>
      </c>
      <c r="KR41" s="19">
        <v>0.58515738500000003</v>
      </c>
      <c r="KS41" s="19">
        <v>0.44813533831428598</v>
      </c>
      <c r="KT41" s="19">
        <v>0.2372295344</v>
      </c>
      <c r="KU41" s="19">
        <v>0.627556315857143</v>
      </c>
      <c r="KV41" s="19">
        <v>0.47007482994285699</v>
      </c>
      <c r="KW41" s="19">
        <v>0.21237600242857099</v>
      </c>
      <c r="KX41" s="19">
        <v>0.23151621380000001</v>
      </c>
      <c r="KY41" s="19">
        <v>0.1932549362</v>
      </c>
      <c r="KZ41" s="19">
        <v>40.488571428571397</v>
      </c>
      <c r="LA41" s="19">
        <v>37.573999999999998</v>
      </c>
      <c r="LB41" s="19">
        <v>12.0194285714286</v>
      </c>
      <c r="LC41" s="19">
        <v>38.432000000000002</v>
      </c>
      <c r="LD41" s="19">
        <v>38.163714285714299</v>
      </c>
      <c r="LE41" s="19">
        <v>40.101142857142797</v>
      </c>
      <c r="LF41" s="19">
        <v>40.145142857142901</v>
      </c>
      <c r="LG41" s="19">
        <v>-4.2033650114285698E-2</v>
      </c>
      <c r="LH41" s="19">
        <v>-4.5361517714285697E-2</v>
      </c>
      <c r="LI41" s="19">
        <v>48.0605714285714</v>
      </c>
      <c r="LJ41" s="19">
        <v>1636.2784857142899</v>
      </c>
      <c r="LK41" s="19">
        <v>83</v>
      </c>
      <c r="LL41" s="19">
        <f t="shared" si="58"/>
        <v>34.9394285714286</v>
      </c>
      <c r="LM41" s="23">
        <v>-9999</v>
      </c>
      <c r="LN41" s="19">
        <v>0.45085630296000001</v>
      </c>
      <c r="LO41" s="19">
        <v>0.429564461662857</v>
      </c>
      <c r="LP41" s="19">
        <v>0.329055372025714</v>
      </c>
      <c r="LQ41" s="19">
        <v>0.31830047841714298</v>
      </c>
      <c r="LR41" s="19">
        <v>0.46062044500857102</v>
      </c>
      <c r="LS41" s="19">
        <v>0.438863526022857</v>
      </c>
      <c r="LT41" s="19">
        <v>0.34006963728857098</v>
      </c>
      <c r="LU41" s="19">
        <v>0.32827414980571401</v>
      </c>
      <c r="LV41" s="19">
        <v>0.14316783935428601</v>
      </c>
      <c r="LW41" s="19">
        <v>0.13000431986571401</v>
      </c>
      <c r="LX41" s="19">
        <v>0.52868032550857103</v>
      </c>
      <c r="LY41" s="19">
        <v>0.51793724740571401</v>
      </c>
      <c r="LZ41" s="19">
        <v>0.49390207103714301</v>
      </c>
      <c r="MA41" s="19">
        <v>0.45670375079999997</v>
      </c>
      <c r="MB41" s="19">
        <v>0.10224979015428599</v>
      </c>
      <c r="MC41" s="19">
        <v>0.113537718137143</v>
      </c>
      <c r="MD41" s="19">
        <v>1.64677116670857</v>
      </c>
      <c r="ME41" s="19">
        <v>1.53635289615714</v>
      </c>
      <c r="MF41" s="19">
        <v>0.31093384604285701</v>
      </c>
      <c r="MG41" s="19">
        <v>0.28895890694571402</v>
      </c>
      <c r="MH41" s="19">
        <v>0.39697989879428602</v>
      </c>
      <c r="MI41" s="19">
        <v>0.36587140542857099</v>
      </c>
      <c r="MJ41" s="19">
        <v>0.40248621304857102</v>
      </c>
      <c r="MK41" s="19">
        <v>0.36942162450857102</v>
      </c>
      <c r="ML41" s="19">
        <v>0.31723572554000001</v>
      </c>
      <c r="MM41" s="19">
        <v>0.29294970599428599</v>
      </c>
      <c r="MN41" s="19">
        <v>-0.50700924822857096</v>
      </c>
      <c r="MO41" s="19">
        <v>-0.4932533798</v>
      </c>
      <c r="MP41" s="19">
        <v>0.39697989879428602</v>
      </c>
      <c r="MQ41" s="19">
        <v>0.36587140542857099</v>
      </c>
      <c r="MR41" s="23">
        <v>-9999</v>
      </c>
      <c r="MS41" s="19">
        <v>0.16376312100000001</v>
      </c>
      <c r="MT41" s="19">
        <v>0.15179382699999999</v>
      </c>
      <c r="MU41" s="19">
        <v>0.13507372100000001</v>
      </c>
      <c r="MV41" s="19">
        <v>0.17064447699999999</v>
      </c>
      <c r="MW41" s="19">
        <v>0.48929223100000002</v>
      </c>
      <c r="MX41" s="19">
        <v>0.31590795500000002</v>
      </c>
      <c r="MY41" s="19">
        <v>0.16876433699999999</v>
      </c>
      <c r="MZ41" s="19">
        <v>0.49678807200000002</v>
      </c>
      <c r="NA41" s="19">
        <v>0.35593083399999997</v>
      </c>
      <c r="NB41" s="19">
        <v>0.155810373</v>
      </c>
      <c r="NC41" s="19">
        <v>0.15095338699999999</v>
      </c>
      <c r="ND41" s="19">
        <v>0.14553429700000001</v>
      </c>
      <c r="NE41" s="19">
        <v>35.78974359</v>
      </c>
      <c r="NF41" s="19">
        <v>35.112820509999999</v>
      </c>
      <c r="NG41" s="19">
        <v>14.07384615</v>
      </c>
      <c r="NH41" s="19">
        <v>33.295128210000001</v>
      </c>
      <c r="NI41" s="19">
        <v>32.128461540000004</v>
      </c>
      <c r="NJ41" s="19">
        <v>36.812307689999997</v>
      </c>
      <c r="NK41" s="19">
        <v>36.896410260000003</v>
      </c>
      <c r="NL41" s="19">
        <v>-8.9183505999999996E-2</v>
      </c>
      <c r="NM41" s="19">
        <v>-0.11004017000000001</v>
      </c>
      <c r="NN41" s="19">
        <v>55.551282049999998</v>
      </c>
      <c r="NO41" s="19">
        <v>1806.3360259999999</v>
      </c>
      <c r="NP41" s="19">
        <v>99.9</v>
      </c>
      <c r="NQ41" s="19">
        <f t="shared" si="59"/>
        <v>44.348717950000008</v>
      </c>
      <c r="NR41" s="23">
        <v>-9999</v>
      </c>
      <c r="NS41" s="19">
        <v>0.49206129199999998</v>
      </c>
      <c r="NT41" s="19">
        <v>0.48085070099999999</v>
      </c>
      <c r="NU41" s="19">
        <v>0.35645624999999997</v>
      </c>
      <c r="NV41" s="19">
        <v>0.29677294399999998</v>
      </c>
      <c r="NW41" s="19">
        <v>0.53324474399999999</v>
      </c>
      <c r="NX41" s="19">
        <v>0.52464421800000005</v>
      </c>
      <c r="NY41" s="19">
        <v>0.404311482</v>
      </c>
      <c r="NZ41" s="19">
        <v>0.34928315199999999</v>
      </c>
      <c r="OA41" s="19">
        <v>0.164629619</v>
      </c>
      <c r="OB41" s="19">
        <v>0.214605037</v>
      </c>
      <c r="OC41" s="19">
        <v>0.54606028200000001</v>
      </c>
      <c r="OD41" s="19">
        <v>0.56535538399999996</v>
      </c>
      <c r="OE41" s="19">
        <v>0.52175757</v>
      </c>
      <c r="OF41" s="19">
        <v>0.49634019499999998</v>
      </c>
      <c r="OG41" s="19">
        <v>7.4092003000000003E-2</v>
      </c>
      <c r="OH41" s="19">
        <v>0.11628914999999999</v>
      </c>
      <c r="OI41" s="19">
        <v>1.9440965960000001</v>
      </c>
      <c r="OJ41" s="19">
        <v>1.8685180029999999</v>
      </c>
      <c r="OK41" s="19">
        <v>0.308465773</v>
      </c>
      <c r="OL41" s="19">
        <v>0.40759065799999999</v>
      </c>
      <c r="OM41" s="19">
        <v>0.40580326100000003</v>
      </c>
      <c r="ON41" s="19">
        <v>0.50898344200000001</v>
      </c>
      <c r="OO41" s="19">
        <v>0.42783686500000001</v>
      </c>
      <c r="OP41" s="19">
        <v>0.53897583400000004</v>
      </c>
      <c r="OQ41" s="19">
        <v>0.334134192</v>
      </c>
      <c r="OR41" s="19">
        <v>0.44408843199999998</v>
      </c>
      <c r="OS41" s="19">
        <v>-0.57545244399999995</v>
      </c>
      <c r="OT41" s="19">
        <v>-0.51620060400000001</v>
      </c>
      <c r="OU41" s="19">
        <v>0.40580326100000003</v>
      </c>
      <c r="OV41" s="19">
        <v>0.50898344200000001</v>
      </c>
      <c r="OW41" s="19">
        <v>0.13543641546153801</v>
      </c>
      <c r="OX41" s="19">
        <v>0.104613304153846</v>
      </c>
      <c r="OY41" s="19">
        <v>0.10650469607692301</v>
      </c>
      <c r="OZ41" s="19">
        <v>0.127629040923077</v>
      </c>
      <c r="PA41" s="19">
        <v>0.380247010384615</v>
      </c>
      <c r="PB41" s="19">
        <v>0.25798918974358998</v>
      </c>
      <c r="PC41" s="19">
        <v>0.130643337923077</v>
      </c>
      <c r="PD41" s="19">
        <v>0.43697932510256399</v>
      </c>
      <c r="PE41" s="19">
        <v>0.31733707271794898</v>
      </c>
      <c r="PF41" s="19">
        <v>0.120800041820513</v>
      </c>
      <c r="PG41" s="19">
        <v>0.10356870474359001</v>
      </c>
      <c r="PH41" s="19">
        <v>0.111400036282051</v>
      </c>
      <c r="PI41" s="19">
        <v>34.58</v>
      </c>
      <c r="PJ41" s="19">
        <v>30.79</v>
      </c>
      <c r="PK41" s="19">
        <v>20.061282051281999</v>
      </c>
      <c r="PL41" s="19">
        <v>31.343333333333302</v>
      </c>
      <c r="PM41" s="19">
        <v>29.428461538461502</v>
      </c>
      <c r="PN41" s="19">
        <v>33.99</v>
      </c>
      <c r="PO41" s="19">
        <v>34.28</v>
      </c>
      <c r="PP41" s="19">
        <v>-6.5934796307692306E-2</v>
      </c>
      <c r="PQ41" s="19">
        <v>-0.11120799871794899</v>
      </c>
      <c r="PR41" s="19">
        <v>62.029743589743603</v>
      </c>
      <c r="PS41" s="19">
        <v>63.854358974359002</v>
      </c>
      <c r="PT41" s="19">
        <v>1953.38243589744</v>
      </c>
      <c r="PU41" s="19">
        <v>1994.77971794872</v>
      </c>
      <c r="PV41" s="19">
        <v>120.7</v>
      </c>
      <c r="PW41" s="19">
        <f t="shared" si="60"/>
        <v>58.6702564102564</v>
      </c>
      <c r="PX41" s="19">
        <f t="shared" si="61"/>
        <v>56.845641025641001</v>
      </c>
      <c r="PY41" s="19">
        <f t="shared" si="62"/>
        <v>57.7579487179487</v>
      </c>
      <c r="PZ41" s="23">
        <v>-9999</v>
      </c>
      <c r="QA41" s="19">
        <v>0.53928645139230802</v>
      </c>
      <c r="QB41" s="19">
        <v>0.492886272787179</v>
      </c>
      <c r="QC41" s="19">
        <v>0.41654184793333299</v>
      </c>
      <c r="QD41" s="19">
        <v>0.33551084523076902</v>
      </c>
      <c r="QE41" s="19">
        <v>0.61649138562307704</v>
      </c>
      <c r="QF41" s="19">
        <v>0.56362680739487203</v>
      </c>
      <c r="QG41" s="19">
        <f t="shared" si="63"/>
        <v>0.59005909650897448</v>
      </c>
      <c r="QH41" s="19">
        <v>0.50782634226410295</v>
      </c>
      <c r="QI41" s="19">
        <v>0.42025171360000002</v>
      </c>
      <c r="QJ41" s="19">
        <v>0.15845976760769201</v>
      </c>
      <c r="QK41" s="19">
        <v>0.18870102953589701</v>
      </c>
      <c r="QL41" s="19">
        <v>0.59339914907692304</v>
      </c>
      <c r="QM41" s="19">
        <v>0.55780526502051297</v>
      </c>
      <c r="QN41" s="19">
        <v>0.56640377909230799</v>
      </c>
      <c r="QO41" s="19">
        <v>0.46977396663846099</v>
      </c>
      <c r="QP41" s="19">
        <v>7.9653957694871796E-2</v>
      </c>
      <c r="QQ41" s="19">
        <v>9.0467610366666604E-2</v>
      </c>
      <c r="QR41" s="19">
        <v>2.3487732023333301</v>
      </c>
      <c r="QS41" s="19">
        <v>1.98091986507692</v>
      </c>
      <c r="QT41" s="19">
        <v>0.25694007967948701</v>
      </c>
      <c r="QU41" s="19">
        <v>0.32863826053846201</v>
      </c>
      <c r="QV41" s="19">
        <v>0.35817672430769198</v>
      </c>
      <c r="QW41" s="19">
        <v>0.42694811617179501</v>
      </c>
      <c r="QX41" s="19">
        <v>0.389773066192308</v>
      </c>
      <c r="QY41" s="19">
        <v>0.46507019173333303</v>
      </c>
      <c r="QZ41" s="19">
        <v>0.29356537374102598</v>
      </c>
      <c r="RA41" s="19">
        <v>0.374525825997436</v>
      </c>
      <c r="RB41" s="19">
        <v>-0.67321215417948699</v>
      </c>
      <c r="RC41" s="19">
        <v>-0.58990525225641</v>
      </c>
      <c r="RD41" s="19">
        <v>0.35817672430769198</v>
      </c>
      <c r="RE41" s="19">
        <v>0.42694811617179501</v>
      </c>
      <c r="RF41" s="19">
        <v>0.104519968315789</v>
      </c>
      <c r="RG41" s="19">
        <v>8.5951621368421105E-2</v>
      </c>
      <c r="RH41" s="19">
        <v>8.2910589763157905E-2</v>
      </c>
      <c r="RI41" s="19">
        <v>9.4781668684210493E-2</v>
      </c>
      <c r="RJ41" s="19">
        <v>0.33489387931578901</v>
      </c>
      <c r="RK41" s="19">
        <v>0.217963620736842</v>
      </c>
      <c r="RL41" s="19">
        <v>0.100682745684211</v>
      </c>
      <c r="RM41" s="19">
        <v>0.34043527189473699</v>
      </c>
      <c r="RN41" s="19">
        <v>0.248097621315789</v>
      </c>
      <c r="RO41" s="19">
        <v>9.1589688447368395E-2</v>
      </c>
      <c r="RP41" s="19">
        <v>7.8112116447368402E-2</v>
      </c>
      <c r="RQ41" s="19">
        <v>8.3447711605263195E-2</v>
      </c>
      <c r="RR41" s="19">
        <v>41.48</v>
      </c>
      <c r="RS41" s="19">
        <v>37.5831578947368</v>
      </c>
      <c r="RT41" s="19">
        <v>22.394736842105299</v>
      </c>
      <c r="RU41" s="19">
        <v>33.771578947368397</v>
      </c>
      <c r="RV41" s="19">
        <v>32.6384210526316</v>
      </c>
      <c r="RW41" s="19">
        <v>39.151315789473699</v>
      </c>
      <c r="RX41" s="19">
        <v>39.2494736842105</v>
      </c>
      <c r="RY41" s="19">
        <v>-0.13728629736842099</v>
      </c>
      <c r="RZ41" s="19">
        <v>-0.15292447105263199</v>
      </c>
      <c r="SA41" s="19">
        <v>72.760000000000005</v>
      </c>
      <c r="SB41" s="19">
        <v>74.5134210526316</v>
      </c>
      <c r="SC41" s="19">
        <v>2196.9467105263202</v>
      </c>
      <c r="SD41" s="19">
        <v>2236.7918947368398</v>
      </c>
      <c r="SE41" s="19">
        <v>142</v>
      </c>
      <c r="SF41" s="19">
        <f t="shared" si="64"/>
        <v>69.239999999999995</v>
      </c>
      <c r="SG41" s="19">
        <f t="shared" si="65"/>
        <v>67.4865789473684</v>
      </c>
      <c r="SH41" s="23">
        <v>-9999</v>
      </c>
      <c r="SI41" s="19">
        <v>0.54273791973684204</v>
      </c>
      <c r="SJ41" s="19">
        <v>0.55360924836842096</v>
      </c>
      <c r="SK41" s="19">
        <v>0.422329167263158</v>
      </c>
      <c r="SL41" s="19">
        <v>0.39133614465789501</v>
      </c>
      <c r="SM41" s="19">
        <v>0.62596561626315805</v>
      </c>
      <c r="SN41" s="19">
        <v>0.586355764578947</v>
      </c>
      <c r="SO41" s="19">
        <v>0.52074659892105302</v>
      </c>
      <c r="SP41" s="19">
        <v>0.43129997255263203</v>
      </c>
      <c r="SQ41" s="19">
        <v>0.156431482684211</v>
      </c>
      <c r="SR41" s="19">
        <v>0.208103532236842</v>
      </c>
      <c r="SS41" s="19">
        <v>0.60563902147368398</v>
      </c>
      <c r="ST41" s="19">
        <v>0.59827615860526295</v>
      </c>
      <c r="SU41" s="19">
        <v>0.57526897902631602</v>
      </c>
      <c r="SV41" s="19">
        <v>0.51863560347368398</v>
      </c>
      <c r="SW41" s="19">
        <v>9.3898258421052594E-2</v>
      </c>
      <c r="SX41" s="19">
        <v>6.7127479947368396E-2</v>
      </c>
      <c r="SY41" s="19">
        <v>2.3841681096315801</v>
      </c>
      <c r="SZ41" s="19">
        <v>2.53746165289474</v>
      </c>
      <c r="TA41" s="19">
        <v>0.24958764010526299</v>
      </c>
      <c r="TB41" s="19">
        <v>0.35212998784210497</v>
      </c>
      <c r="TC41" s="19">
        <v>0.35026875028947402</v>
      </c>
      <c r="TD41" s="19">
        <v>0.45826549615789502</v>
      </c>
      <c r="TE41" s="19">
        <v>0.383015604263158</v>
      </c>
      <c r="TF41" s="19">
        <v>0.47384757852631598</v>
      </c>
      <c r="TG41" s="19">
        <v>0.28749905336842102</v>
      </c>
      <c r="TH41" s="19">
        <v>0.37079049934210501</v>
      </c>
      <c r="TI41" s="19">
        <v>-0.68440724557894805</v>
      </c>
      <c r="TJ41" s="19">
        <v>-0.60042278842105301</v>
      </c>
      <c r="TK41" s="19">
        <v>0.35026875028947402</v>
      </c>
      <c r="TL41" s="19">
        <v>0.45826549615789502</v>
      </c>
      <c r="TM41" s="19">
        <v>8.7759637783783803E-2</v>
      </c>
      <c r="TN41" s="19">
        <v>6.8405957000000003E-2</v>
      </c>
      <c r="TO41" s="19">
        <v>7.4318808621621602E-2</v>
      </c>
      <c r="TP41" s="19">
        <v>8.4446557108108097E-2</v>
      </c>
      <c r="TQ41" s="19">
        <v>0.248345567783784</v>
      </c>
      <c r="TR41" s="19">
        <v>0.16766105727027</v>
      </c>
      <c r="TS41" s="19">
        <v>8.9108117054053998E-2</v>
      </c>
      <c r="TT41" s="19">
        <v>0.29640259124324297</v>
      </c>
      <c r="TU41" s="19">
        <v>0.20455444986486501</v>
      </c>
      <c r="TV41" s="19">
        <v>7.0953522297297303E-2</v>
      </c>
      <c r="TW41" s="19">
        <v>6.6810592189189194E-2</v>
      </c>
      <c r="TX41" s="19">
        <v>7.1062812297297301E-2</v>
      </c>
      <c r="TY41" s="19">
        <v>40.797972972973</v>
      </c>
      <c r="TZ41" s="19">
        <v>37.4367567567568</v>
      </c>
      <c r="UA41" s="19">
        <v>25.4614864864865</v>
      </c>
      <c r="UB41" s="19">
        <v>35.492432432432402</v>
      </c>
      <c r="UC41" s="19">
        <v>33.706351351351401</v>
      </c>
      <c r="UD41" s="19">
        <v>40.2231081081081</v>
      </c>
      <c r="UE41" s="19">
        <v>40.258513513513499</v>
      </c>
      <c r="UF41" s="19">
        <v>-0.12096950540540501</v>
      </c>
      <c r="UG41" s="19">
        <v>-0.151773607027027</v>
      </c>
      <c r="UH41" s="24">
        <v>82.355135135135114</v>
      </c>
      <c r="UI41" s="24">
        <v>82.775945945945949</v>
      </c>
      <c r="UJ41" s="24">
        <v>2414.7994054054047</v>
      </c>
      <c r="UK41" s="24">
        <v>2424.3655675675677</v>
      </c>
      <c r="UL41" s="19">
        <v>158</v>
      </c>
      <c r="UM41" s="19">
        <f t="shared" si="66"/>
        <v>75.644864864864886</v>
      </c>
      <c r="UN41" s="19">
        <f t="shared" si="67"/>
        <v>75.224054054054051</v>
      </c>
      <c r="UO41" s="19">
        <f t="shared" si="68"/>
        <v>75.434459459459475</v>
      </c>
      <c r="UP41" s="23">
        <v>-9999</v>
      </c>
      <c r="UQ41" s="19">
        <v>0.53633229894864898</v>
      </c>
      <c r="UR41" s="19">
        <v>0.48156477416216198</v>
      </c>
      <c r="US41" s="19">
        <v>0.39263272742972999</v>
      </c>
      <c r="UT41" s="19">
        <v>0.32495660409459498</v>
      </c>
      <c r="UU41" s="19">
        <v>0.63071043198108101</v>
      </c>
      <c r="UV41" s="19">
        <v>0.55759839805405398</v>
      </c>
      <c r="UW41" s="19">
        <f t="shared" si="69"/>
        <v>0.59415441501756749</v>
      </c>
      <c r="UX41" s="19">
        <v>0.50716988864594603</v>
      </c>
      <c r="UY41" s="19">
        <v>0.41526692929999998</v>
      </c>
      <c r="UZ41" s="19">
        <v>0.182421947413514</v>
      </c>
      <c r="VA41" s="19">
        <v>0.18771937718918899</v>
      </c>
      <c r="VB41" s="19">
        <v>0.61231383074864898</v>
      </c>
      <c r="VC41" s="19">
        <v>0.52835799251891902</v>
      </c>
      <c r="VD41" s="19">
        <v>0.61239883803513495</v>
      </c>
      <c r="VE41" s="19">
        <v>0.46691729817567601</v>
      </c>
      <c r="VF41" s="19">
        <v>0.113733628283784</v>
      </c>
      <c r="VG41" s="19">
        <v>6.4428522686486495E-2</v>
      </c>
      <c r="VH41" s="19">
        <v>2.3298075837243202</v>
      </c>
      <c r="VI41" s="19">
        <v>1.94800864971081</v>
      </c>
      <c r="VJ41" s="19">
        <v>0.28836615223783801</v>
      </c>
      <c r="VK41" s="19">
        <v>0.329216312151351</v>
      </c>
      <c r="VL41" s="19">
        <v>0.39704256894864898</v>
      </c>
      <c r="VM41" s="19">
        <v>0.42435873139189201</v>
      </c>
      <c r="VN41" s="19">
        <v>0.43980294358378402</v>
      </c>
      <c r="VO41" s="19">
        <v>0.46431343545946002</v>
      </c>
      <c r="VP41" s="19">
        <v>0.33901205734324302</v>
      </c>
      <c r="VQ41" s="19">
        <v>0.377229630678378</v>
      </c>
      <c r="VR41" s="19">
        <v>-0.67254277735135104</v>
      </c>
      <c r="VS41" s="19">
        <v>-0.58260239372972999</v>
      </c>
      <c r="VT41" s="19">
        <v>0.39704256894864898</v>
      </c>
      <c r="VU41" s="19">
        <v>0.42435873139189201</v>
      </c>
      <c r="VV41" s="19">
        <v>0.62824999999999998</v>
      </c>
      <c r="VW41" s="19">
        <v>0.54249999999999998</v>
      </c>
      <c r="VX41" s="19">
        <v>0.55367500000000003</v>
      </c>
      <c r="VY41" s="19">
        <v>0.126225</v>
      </c>
      <c r="VZ41" s="19">
        <f t="shared" si="70"/>
        <v>0.86350974930362112</v>
      </c>
      <c r="WA41" s="19">
        <v>8.8082131942857106E-2</v>
      </c>
      <c r="WB41" s="19">
        <v>6.7655041571428598E-2</v>
      </c>
      <c r="WC41" s="19">
        <v>7.6710045428571405E-2</v>
      </c>
      <c r="WD41" s="19">
        <v>8.0705009371428604E-2</v>
      </c>
      <c r="WE41" s="19">
        <v>0.26639469237142799</v>
      </c>
      <c r="WF41" s="19">
        <v>0.20320664048571399</v>
      </c>
      <c r="WG41" s="19">
        <v>8.7705455085714298E-2</v>
      </c>
      <c r="WH41" s="19">
        <v>0.29145071982857101</v>
      </c>
      <c r="WI41" s="19">
        <v>0.195653840514286</v>
      </c>
      <c r="WJ41" s="19">
        <v>6.6736751085714294E-2</v>
      </c>
      <c r="WK41" s="19">
        <v>6.3851428571428601E-2</v>
      </c>
      <c r="WL41" s="19">
        <v>7.2928501428571393E-2</v>
      </c>
      <c r="WM41" s="19">
        <v>42.224285714285699</v>
      </c>
      <c r="WN41" s="19">
        <v>37.795999999999999</v>
      </c>
      <c r="WO41" s="19">
        <v>20.955428571428602</v>
      </c>
      <c r="WP41" s="19">
        <v>34.0111428571429</v>
      </c>
      <c r="WQ41" s="19">
        <v>32.662857142857099</v>
      </c>
      <c r="WR41" s="19">
        <v>41.59</v>
      </c>
      <c r="WS41" s="19">
        <v>41.642285714285698</v>
      </c>
      <c r="WT41" s="19">
        <v>-0.193086368571429</v>
      </c>
      <c r="WU41" s="19">
        <v>-0.20703789142857101</v>
      </c>
      <c r="WV41" s="19">
        <v>82.894000000000005</v>
      </c>
      <c r="WW41" s="19">
        <v>84.710285714285703</v>
      </c>
      <c r="WX41" s="19">
        <v>2426.9887428571401</v>
      </c>
      <c r="WY41" s="19">
        <v>2468.2955999999999</v>
      </c>
      <c r="WZ41" s="19">
        <v>164.3</v>
      </c>
      <c r="XA41" s="19">
        <f t="shared" si="71"/>
        <v>81.406000000000006</v>
      </c>
      <c r="XB41" s="19">
        <f t="shared" si="72"/>
        <v>79.589714285714308</v>
      </c>
      <c r="XC41" s="23">
        <v>-9999</v>
      </c>
      <c r="XD41" s="19">
        <v>0.53590566648857096</v>
      </c>
      <c r="XE41" s="19">
        <v>0.52390233194857205</v>
      </c>
      <c r="XF41" s="19">
        <v>0.38059707641142898</v>
      </c>
      <c r="XG41" s="19">
        <v>0.428371509611429</v>
      </c>
      <c r="XH41" s="19">
        <v>0.63904031925142801</v>
      </c>
      <c r="XI41" s="19">
        <v>0.58409711921999996</v>
      </c>
      <c r="XJ41" s="19">
        <v>0.50750163802285697</v>
      </c>
      <c r="XK41" s="19">
        <v>0.49694458267428598</v>
      </c>
      <c r="XL41" s="19">
        <v>0.195592119291429</v>
      </c>
      <c r="XM41" s="19">
        <v>0.126673568468571</v>
      </c>
      <c r="XN41" s="19">
        <v>0.59841690961142902</v>
      </c>
      <c r="XO41" s="19">
        <v>0.542534829905714</v>
      </c>
      <c r="XP41" s="19">
        <v>0.626237145368571</v>
      </c>
      <c r="XQ41" s="19">
        <v>0.49214992126000001</v>
      </c>
      <c r="XR41" s="19">
        <v>9.2156595702857197E-2</v>
      </c>
      <c r="XS41" s="19">
        <v>2.557897856E-2</v>
      </c>
      <c r="XT41" s="19">
        <v>2.3291152775314301</v>
      </c>
      <c r="XU41" s="19">
        <v>2.3154585567599999</v>
      </c>
      <c r="XV41" s="19">
        <v>0.30524093881999997</v>
      </c>
      <c r="XW41" s="19">
        <v>0.201006822774286</v>
      </c>
      <c r="XX41" s="19">
        <v>0.41788667307428601</v>
      </c>
      <c r="XY41" s="19">
        <v>0.27114812055999998</v>
      </c>
      <c r="XZ41" s="19">
        <v>0.46694089297142899</v>
      </c>
      <c r="YA41" s="19">
        <v>0.283516846531429</v>
      </c>
      <c r="YB41" s="19">
        <v>0.36396594086</v>
      </c>
      <c r="YC41" s="19">
        <v>0.21693515928000001</v>
      </c>
      <c r="YD41" s="19">
        <v>-0.67275998348571397</v>
      </c>
      <c r="YE41" s="19">
        <v>-0.66174867311428598</v>
      </c>
      <c r="YF41" s="19">
        <v>0.41788667307428601</v>
      </c>
      <c r="YG41" s="19">
        <v>0.27114812055999998</v>
      </c>
      <c r="YH41" s="19">
        <v>8.0724314051281998E-2</v>
      </c>
      <c r="YI41" s="19">
        <v>6.7529067538461496E-2</v>
      </c>
      <c r="YJ41" s="19">
        <v>6.4492697794871795E-2</v>
      </c>
      <c r="YK41" s="19">
        <v>7.5709166102564104E-2</v>
      </c>
      <c r="YL41" s="19">
        <v>0.23294570843589699</v>
      </c>
      <c r="YM41" s="19">
        <v>0.32714285700000001</v>
      </c>
      <c r="YN41" s="19">
        <v>8.0327579256410306E-2</v>
      </c>
      <c r="YO41" s="19">
        <v>0.27148511443589701</v>
      </c>
      <c r="YP41" s="19">
        <v>0.17804487174358999</v>
      </c>
      <c r="YQ41" s="19">
        <v>6.3542557948718006E-2</v>
      </c>
      <c r="YR41" s="19">
        <v>6.2394018846153899E-2</v>
      </c>
      <c r="YS41" s="19">
        <v>6.9443589743589801E-2</v>
      </c>
      <c r="YT41" s="19">
        <v>43</v>
      </c>
      <c r="YU41" s="19">
        <v>39.3271794871795</v>
      </c>
      <c r="YV41" s="19">
        <v>17.8174358974359</v>
      </c>
      <c r="YW41" s="19">
        <v>34.6587179487179</v>
      </c>
      <c r="YX41" s="19">
        <v>33.002820512820499</v>
      </c>
      <c r="YY41" s="19">
        <v>41.898205128205198</v>
      </c>
      <c r="YZ41" s="19">
        <v>42.039230769230699</v>
      </c>
      <c r="ZA41" s="19">
        <v>-0.18460397948717899</v>
      </c>
      <c r="ZB41" s="19">
        <v>-0.208362215384615</v>
      </c>
      <c r="ZC41" s="19">
        <v>88.820769230769201</v>
      </c>
      <c r="ZD41" s="19">
        <v>89.612820512820505</v>
      </c>
      <c r="ZE41" s="19">
        <v>2561.54056410256</v>
      </c>
      <c r="ZF41" s="19">
        <v>2579.40874358974</v>
      </c>
      <c r="ZG41" s="19">
        <v>172</v>
      </c>
      <c r="ZH41" s="19">
        <f t="shared" si="73"/>
        <v>83.179230769230799</v>
      </c>
      <c r="ZI41" s="19">
        <f t="shared" si="74"/>
        <v>82.387179487179495</v>
      </c>
      <c r="ZJ41" s="23">
        <v>-9999</v>
      </c>
      <c r="ZK41" s="19">
        <v>0.54247686477948698</v>
      </c>
      <c r="ZL41" s="19">
        <v>0.49878210501025599</v>
      </c>
      <c r="ZM41" s="19">
        <v>0.37780312514102599</v>
      </c>
      <c r="ZN41" s="19">
        <v>0.62433477308974406</v>
      </c>
      <c r="ZO41" s="19">
        <v>0.62547863872564102</v>
      </c>
      <c r="ZP41" s="19">
        <v>0.53954478513589799</v>
      </c>
      <c r="ZQ41" s="19">
        <v>0.48066013911794903</v>
      </c>
      <c r="ZR41" s="19">
        <v>0.65807750765128203</v>
      </c>
      <c r="ZS41" s="19">
        <v>0.20742244134871801</v>
      </c>
      <c r="ZT41" s="19">
        <v>-0.176139317974359</v>
      </c>
      <c r="ZU41" s="19">
        <v>0.59191576474358998</v>
      </c>
      <c r="ZV41" s="19">
        <v>0.55646818253333297</v>
      </c>
      <c r="ZW41" s="19">
        <v>0.61988260115384597</v>
      </c>
      <c r="ZX41" s="19">
        <v>0.47434492554871799</v>
      </c>
      <c r="ZY41" s="19">
        <v>7.2886762323076906E-2</v>
      </c>
      <c r="ZZ41" s="19">
        <v>8.0303626658974406E-2</v>
      </c>
      <c r="AAA41" s="19">
        <v>2.3870453406820502</v>
      </c>
      <c r="AAB41" s="19">
        <v>2.08413960098461</v>
      </c>
      <c r="AAC41" s="19">
        <v>0.33185127967435901</v>
      </c>
      <c r="AAD41" s="19">
        <v>-0.36332523023076901</v>
      </c>
      <c r="AAE41" s="19">
        <v>0.44582914724102601</v>
      </c>
      <c r="AAF41" s="19">
        <v>-0.71472196633333296</v>
      </c>
      <c r="AAG41" s="19">
        <v>0.48739580770256402</v>
      </c>
      <c r="AAH41" s="19">
        <v>-0.75117342197435899</v>
      </c>
      <c r="AAI41" s="19">
        <v>0.38200658494615403</v>
      </c>
      <c r="AAJ41" s="19">
        <v>-0.39151241012820498</v>
      </c>
      <c r="AAK41" s="19">
        <v>-0.64834537056410302</v>
      </c>
      <c r="AAL41" s="19">
        <v>-0.79357926946153801</v>
      </c>
      <c r="AAM41" s="19">
        <v>0.44582914724102601</v>
      </c>
      <c r="AAN41" s="19">
        <v>-0.71472196633333296</v>
      </c>
      <c r="AAO41" s="19">
        <v>7.53661186904762E-2</v>
      </c>
      <c r="AAP41" s="19">
        <v>6.7805901142857103E-2</v>
      </c>
      <c r="AAQ41" s="19">
        <v>6.4878580928571405E-2</v>
      </c>
      <c r="AAR41" s="19">
        <v>7.6840257976190499E-2</v>
      </c>
      <c r="AAS41" s="19">
        <v>0.28369069145238102</v>
      </c>
      <c r="AAT41" s="19">
        <v>0.21730006838095201</v>
      </c>
      <c r="AAU41" s="19">
        <v>7.7243910547619102E-2</v>
      </c>
      <c r="AAV41" s="19">
        <v>0.26207567769047602</v>
      </c>
      <c r="AAW41" s="19">
        <v>0.162228314571429</v>
      </c>
      <c r="AAX41" s="19">
        <v>6.1783333333333301E-2</v>
      </c>
      <c r="AAY41" s="19">
        <v>6.1203359047619102E-2</v>
      </c>
      <c r="AAZ41" s="19">
        <v>6.5901360523809502E-2</v>
      </c>
      <c r="ABA41" s="19">
        <v>41.86</v>
      </c>
      <c r="ABB41" s="19">
        <v>36.727380952380997</v>
      </c>
      <c r="ABC41" s="19">
        <v>35.273095238095202</v>
      </c>
      <c r="ABD41" s="19">
        <v>35.801428571428602</v>
      </c>
      <c r="ABE41" s="19">
        <v>36.544047619047603</v>
      </c>
      <c r="ABF41" s="19">
        <v>41.115000000000002</v>
      </c>
      <c r="ABG41" s="19">
        <v>41.404285714285699</v>
      </c>
      <c r="ABH41" s="19">
        <v>-0.13622109761904799</v>
      </c>
      <c r="ABI41" s="19">
        <v>-0.113324087857143</v>
      </c>
      <c r="ABJ41" s="19">
        <v>95.659523809523805</v>
      </c>
      <c r="ABK41" s="19">
        <v>98.561904761904799</v>
      </c>
      <c r="ABL41" s="19">
        <v>2716.8738333333299</v>
      </c>
      <c r="ABM41" s="19">
        <v>2782.7303333333298</v>
      </c>
      <c r="ABN41" s="19">
        <v>178</v>
      </c>
      <c r="ABO41" s="19">
        <f t="shared" si="75"/>
        <v>82.340476190476195</v>
      </c>
      <c r="ABP41" s="19">
        <f t="shared" si="76"/>
        <v>79.438095238095201</v>
      </c>
      <c r="ABQ41" s="23">
        <v>-9999</v>
      </c>
      <c r="ABR41" s="19">
        <v>0.54338402741904701</v>
      </c>
      <c r="ABS41" s="19">
        <v>0.57065777793095196</v>
      </c>
      <c r="ABT41" s="19">
        <v>0.35446552315000002</v>
      </c>
      <c r="ABU41" s="19">
        <v>0.474985682433333</v>
      </c>
      <c r="ABV41" s="19">
        <v>0.62007923333095205</v>
      </c>
      <c r="ABW41" s="19">
        <v>0.61169256846190501</v>
      </c>
      <c r="ABX41" s="19">
        <v>0.45182235886904798</v>
      </c>
      <c r="ABY41" s="19">
        <v>0.52185756441190501</v>
      </c>
      <c r="ABZ41" s="19">
        <v>0.23419537727857101</v>
      </c>
      <c r="ACA41" s="19">
        <v>0.13141544636666699</v>
      </c>
      <c r="ACB41" s="19">
        <v>0.59716274872142905</v>
      </c>
      <c r="ACC41" s="19">
        <v>0.625466460633333</v>
      </c>
      <c r="ACD41" s="19">
        <v>0.61752045007142897</v>
      </c>
      <c r="ACE41" s="19">
        <v>0.57754880530714303</v>
      </c>
      <c r="ACF41" s="19">
        <v>8.0221690471428603E-2</v>
      </c>
      <c r="ACG41" s="19">
        <v>8.4909292816666704E-2</v>
      </c>
      <c r="ACH41" s="19">
        <v>2.3953096080928602</v>
      </c>
      <c r="ACI41" s="19">
        <v>2.70590517552619</v>
      </c>
      <c r="ACJ41" s="19">
        <v>0.37689261303809501</v>
      </c>
      <c r="ACK41" s="19">
        <v>0.21290640443095199</v>
      </c>
      <c r="ACL41" s="19">
        <v>0.49366910827618998</v>
      </c>
      <c r="ACM41" s="19">
        <v>0.297579877564286</v>
      </c>
      <c r="ACN41" s="19">
        <v>0.536333809126191</v>
      </c>
      <c r="ACO41" s="19">
        <v>0.30970971274285702</v>
      </c>
      <c r="ACP41" s="19">
        <v>0.42959768169523799</v>
      </c>
      <c r="ACQ41" s="19">
        <v>0.22678185253333299</v>
      </c>
      <c r="ACR41" s="19">
        <v>-0.62173158378571403</v>
      </c>
      <c r="ACS41" s="19">
        <v>-0.68446571938095202</v>
      </c>
      <c r="ACT41" s="19">
        <v>0.49366910827618998</v>
      </c>
      <c r="ACU41" s="19">
        <v>0.297579877564286</v>
      </c>
      <c r="ACV41" s="17">
        <v>5.19</v>
      </c>
      <c r="ACW41" s="18">
        <v>0.99</v>
      </c>
      <c r="ACX41" s="17">
        <v>78.5</v>
      </c>
      <c r="ACY41" s="17">
        <v>25.8</v>
      </c>
      <c r="ACZ41" s="17">
        <v>4.8</v>
      </c>
      <c r="ADA41" s="17">
        <v>12.3</v>
      </c>
    </row>
    <row r="42" spans="1:781" x14ac:dyDescent="0.25">
      <c r="A42" s="19">
        <v>41</v>
      </c>
      <c r="B42" s="19">
        <v>11</v>
      </c>
      <c r="C42" s="19" t="s">
        <v>9</v>
      </c>
      <c r="D42" s="19">
        <v>100</v>
      </c>
      <c r="E42" s="19">
        <v>3</v>
      </c>
      <c r="F42" s="19">
        <v>3</v>
      </c>
      <c r="G42" s="19" t="s">
        <v>14</v>
      </c>
      <c r="H42" s="23">
        <v>-9999</v>
      </c>
      <c r="I42" s="23">
        <v>-9999</v>
      </c>
      <c r="J42" s="23">
        <v>-9999</v>
      </c>
      <c r="K42" s="23">
        <v>-9999</v>
      </c>
      <c r="L42" s="19">
        <v>0</v>
      </c>
      <c r="M42" s="19">
        <f t="shared" si="16"/>
        <v>0</v>
      </c>
      <c r="N42" s="19">
        <v>53.839999999999996</v>
      </c>
      <c r="O42" s="19">
        <v>16.72</v>
      </c>
      <c r="P42" s="19">
        <v>29.439999999999998</v>
      </c>
      <c r="Q42" s="19">
        <v>55.84</v>
      </c>
      <c r="R42" s="19">
        <v>12.719999999999999</v>
      </c>
      <c r="S42" s="19">
        <v>31.439999999999994</v>
      </c>
      <c r="T42" s="19">
        <f t="shared" si="17"/>
        <v>1.0679347826086956</v>
      </c>
      <c r="U42" s="19">
        <v>49.839999999999996</v>
      </c>
      <c r="V42" s="19">
        <v>18.720000000000013</v>
      </c>
      <c r="W42" s="19">
        <v>31.439999999999994</v>
      </c>
      <c r="X42" s="19">
        <v>49.839999999999996</v>
      </c>
      <c r="Y42" s="19">
        <v>16.72</v>
      </c>
      <c r="Z42" s="19">
        <v>33.44</v>
      </c>
      <c r="AA42" s="19" t="s">
        <v>80</v>
      </c>
      <c r="AB42" s="19">
        <v>8.6999999999999993</v>
      </c>
      <c r="AC42" s="19">
        <v>7.2</v>
      </c>
      <c r="AD42" s="19">
        <v>1.2</v>
      </c>
      <c r="AE42" s="19" t="s">
        <v>40</v>
      </c>
      <c r="AF42" s="19">
        <v>2</v>
      </c>
      <c r="AG42" s="19">
        <v>1.1000000000000001</v>
      </c>
      <c r="AH42" s="19">
        <v>5.4</v>
      </c>
      <c r="AI42" s="19">
        <v>10</v>
      </c>
      <c r="AJ42" s="19">
        <v>662</v>
      </c>
      <c r="AK42" s="19">
        <v>77</v>
      </c>
      <c r="AL42" s="19">
        <v>0.61</v>
      </c>
      <c r="AM42" s="19">
        <v>8.1999999999999993</v>
      </c>
      <c r="AN42" s="19">
        <v>8.9</v>
      </c>
      <c r="AO42" s="19">
        <v>1.17</v>
      </c>
      <c r="AP42" s="19">
        <v>4863</v>
      </c>
      <c r="AQ42" s="19">
        <v>219</v>
      </c>
      <c r="AR42" s="19">
        <v>370</v>
      </c>
      <c r="AS42" s="19">
        <v>29.4</v>
      </c>
      <c r="AT42" s="19">
        <v>0</v>
      </c>
      <c r="AU42" s="19">
        <v>6</v>
      </c>
      <c r="AV42" s="19">
        <v>83</v>
      </c>
      <c r="AW42" s="19">
        <v>6</v>
      </c>
      <c r="AX42" s="19">
        <v>5</v>
      </c>
      <c r="AY42" s="19">
        <v>67</v>
      </c>
      <c r="AZ42" s="19">
        <v>5.3035589672016741</v>
      </c>
      <c r="BA42" s="19">
        <v>1.3360688550840674</v>
      </c>
      <c r="BB42" s="19">
        <v>2.445147361550434</v>
      </c>
      <c r="BC42" s="19">
        <v>5.7654674093030263</v>
      </c>
      <c r="BD42" s="19">
        <v>11.229973381547888</v>
      </c>
      <c r="BE42" s="19">
        <v>13.918064612474488</v>
      </c>
      <c r="BF42" s="19">
        <v>24.972347913524381</v>
      </c>
      <c r="BG42" s="17">
        <f t="shared" si="18"/>
        <v>26.558511289142967</v>
      </c>
      <c r="BH42" s="17">
        <f t="shared" si="19"/>
        <v>36.339100735344701</v>
      </c>
      <c r="BI42" s="17">
        <f t="shared" si="20"/>
        <v>59.400970372556806</v>
      </c>
      <c r="BJ42" s="17">
        <f t="shared" si="21"/>
        <v>104.32086389874836</v>
      </c>
      <c r="BK42" s="17">
        <f t="shared" si="22"/>
        <v>159.9931223486463</v>
      </c>
      <c r="BL42" s="19">
        <f t="shared" si="108"/>
        <v>23.061869637212105</v>
      </c>
      <c r="BM42" s="19">
        <f t="shared" si="109"/>
        <v>44.919893526191551</v>
      </c>
      <c r="BN42" s="19">
        <f t="shared" si="110"/>
        <v>55.672258449897953</v>
      </c>
      <c r="BO42" s="19">
        <f t="shared" si="23"/>
        <v>123.65402161330161</v>
      </c>
      <c r="BP42" s="19">
        <v>3.8630246236666328</v>
      </c>
      <c r="BQ42" s="19">
        <v>1.3360688550840674</v>
      </c>
      <c r="BR42" s="19">
        <v>1.1246673695837726</v>
      </c>
      <c r="BS42" s="19">
        <v>0.83797481057755041</v>
      </c>
      <c r="BT42" s="19">
        <v>0.60770428406408505</v>
      </c>
      <c r="BU42" s="19">
        <v>0.84623425755388526</v>
      </c>
      <c r="BV42" s="19">
        <v>0.78934137757667167</v>
      </c>
      <c r="BW42" s="17">
        <f t="shared" si="24"/>
        <v>20.7963739150028</v>
      </c>
      <c r="BX42" s="17">
        <f t="shared" si="25"/>
        <v>25.295043393337892</v>
      </c>
      <c r="BY42" s="17">
        <f t="shared" si="26"/>
        <v>28.646942635648095</v>
      </c>
      <c r="BZ42" s="17">
        <f t="shared" si="27"/>
        <v>34.462696802119979</v>
      </c>
      <c r="CA42" s="19">
        <f t="shared" si="28"/>
        <v>3.3518992423102016</v>
      </c>
      <c r="CB42" s="19">
        <f t="shared" si="29"/>
        <v>2.4308171362563402</v>
      </c>
      <c r="CC42" s="19">
        <f t="shared" si="30"/>
        <v>3.384937030215541</v>
      </c>
      <c r="CD42" s="19">
        <f t="shared" ref="CD42:CE42" si="130">SUM(CA42:CC42)</f>
        <v>9.1676534087820833</v>
      </c>
      <c r="CE42" s="19">
        <f t="shared" si="130"/>
        <v>14.983407575253965</v>
      </c>
      <c r="CF42" s="19">
        <v>1.8491533088789507</v>
      </c>
      <c r="CG42" s="19">
        <v>2.0734211448890667</v>
      </c>
      <c r="CH42" s="19">
        <v>1.9788519637462236</v>
      </c>
      <c r="CI42" s="19">
        <v>1.5489062107115916</v>
      </c>
      <c r="CJ42" s="19">
        <v>0.86847389558232935</v>
      </c>
      <c r="CK42" s="19">
        <v>0.94798615639263684</v>
      </c>
      <c r="CL42" s="19">
        <v>1.2815378454144972</v>
      </c>
      <c r="CM42" s="17">
        <f t="shared" si="32"/>
        <v>15.69029781507207</v>
      </c>
      <c r="CN42" s="17">
        <f t="shared" si="33"/>
        <v>23.605705670056963</v>
      </c>
      <c r="CO42" s="17">
        <f t="shared" si="34"/>
        <v>29.801330512903331</v>
      </c>
      <c r="CP42" s="17">
        <f t="shared" si="35"/>
        <v>33.275226095232647</v>
      </c>
      <c r="CQ42" s="17">
        <f t="shared" si="36"/>
        <v>37.06717072080319</v>
      </c>
      <c r="CR42" s="19">
        <f t="shared" si="37"/>
        <v>6.1956248428463665</v>
      </c>
      <c r="CS42" s="19">
        <f t="shared" si="38"/>
        <v>3.4738955823293174</v>
      </c>
      <c r="CT42" s="19">
        <f t="shared" si="39"/>
        <v>3.7919446255705473</v>
      </c>
      <c r="CU42" s="19">
        <f t="shared" si="40"/>
        <v>13.461465050746231</v>
      </c>
      <c r="CV42" s="21">
        <v>13.6</v>
      </c>
      <c r="CW42" s="19">
        <v>10</v>
      </c>
      <c r="CX42" s="21">
        <v>10.6</v>
      </c>
      <c r="CY42" s="19">
        <v>26.3</v>
      </c>
      <c r="CZ42" s="22">
        <v>13.5</v>
      </c>
      <c r="DA42" s="19">
        <v>15.9</v>
      </c>
      <c r="DB42" s="18">
        <v>12.8</v>
      </c>
      <c r="DC42" s="18">
        <v>15.25</v>
      </c>
      <c r="DD42" s="18">
        <v>13.95</v>
      </c>
      <c r="DE42" s="19">
        <v>12.25</v>
      </c>
      <c r="DF42" s="19">
        <v>12.55</v>
      </c>
      <c r="DG42" s="18">
        <v>15.15</v>
      </c>
      <c r="DH42" s="19">
        <v>19.649999999999999</v>
      </c>
      <c r="DI42" s="18">
        <f t="shared" si="3"/>
        <v>13.7</v>
      </c>
      <c r="DJ42" s="19">
        <v>12.6</v>
      </c>
      <c r="DK42" s="19">
        <v>20.8</v>
      </c>
      <c r="DL42" s="19">
        <v>18.350000000000001</v>
      </c>
      <c r="DM42" s="19">
        <v>14.25</v>
      </c>
      <c r="DN42" s="19">
        <v>20.549999999999997</v>
      </c>
      <c r="DO42" s="19">
        <v>8.4</v>
      </c>
      <c r="DP42" s="19">
        <v>21.15</v>
      </c>
      <c r="DQ42" s="19">
        <v>13.75</v>
      </c>
      <c r="DR42" s="19">
        <v>18.850000000000001</v>
      </c>
      <c r="DS42" s="21">
        <v>28.2</v>
      </c>
      <c r="DT42" s="21">
        <v>27.2</v>
      </c>
      <c r="DU42" s="21">
        <v>29.3</v>
      </c>
      <c r="DV42" s="21">
        <v>25.8</v>
      </c>
      <c r="DW42" s="21">
        <v>22.4</v>
      </c>
      <c r="DX42" s="21">
        <v>20.7</v>
      </c>
      <c r="DY42" s="21">
        <v>16.2</v>
      </c>
      <c r="DZ42" s="21">
        <v>22.1</v>
      </c>
      <c r="EA42" s="21">
        <v>18.8</v>
      </c>
      <c r="EB42" s="19">
        <v>22.5</v>
      </c>
      <c r="EC42" s="18">
        <v>17</v>
      </c>
      <c r="ED42" s="18">
        <v>23.5</v>
      </c>
      <c r="EE42" s="18">
        <v>34.5</v>
      </c>
      <c r="EF42" s="18">
        <v>43</v>
      </c>
      <c r="EG42" s="18">
        <v>43</v>
      </c>
      <c r="EH42" s="18">
        <v>69</v>
      </c>
      <c r="EI42" s="18">
        <v>74.5</v>
      </c>
      <c r="EJ42" s="18">
        <v>84</v>
      </c>
      <c r="EK42" s="18">
        <v>80</v>
      </c>
      <c r="EL42" s="18">
        <v>83</v>
      </c>
      <c r="EM42" s="19">
        <v>6839.2857142857147</v>
      </c>
      <c r="EN42" s="19">
        <v>9746.7000000000007</v>
      </c>
      <c r="EO42" s="19">
        <v>2229.2246520874751</v>
      </c>
      <c r="EP42" s="19">
        <v>39.272388059701491</v>
      </c>
      <c r="EQ42" s="19">
        <v>21.291624621594352</v>
      </c>
      <c r="ER42" s="19">
        <v>12.815338042381434</v>
      </c>
      <c r="ES42" s="19">
        <v>22.606120434353407</v>
      </c>
      <c r="ET42" s="19">
        <v>37.888198757763973</v>
      </c>
      <c r="EU42" s="19">
        <v>10.355182768975872</v>
      </c>
      <c r="EV42" s="19">
        <v>15.429222325774049</v>
      </c>
      <c r="EW42" s="19">
        <v>4.0956999999999999</v>
      </c>
      <c r="EX42" s="19">
        <v>4.3472999999999997</v>
      </c>
      <c r="EY42" s="19">
        <v>3.5655999999999999</v>
      </c>
      <c r="EZ42" s="19">
        <v>3.64</v>
      </c>
      <c r="FA42" s="19">
        <v>2.9697</v>
      </c>
      <c r="FB42" s="19">
        <v>2.1829999999999998</v>
      </c>
      <c r="FC42" s="19">
        <v>2.1484999999999999</v>
      </c>
      <c r="FD42" s="19">
        <v>2.1168999999999998</v>
      </c>
      <c r="FE42" s="19">
        <v>2.3123</v>
      </c>
      <c r="FF42" s="19">
        <v>2.3176999999999999</v>
      </c>
      <c r="FG42" s="19">
        <v>2.3159999999999998</v>
      </c>
      <c r="FH42" s="21">
        <v>231.1</v>
      </c>
      <c r="FI42" s="21">
        <v>67.5</v>
      </c>
      <c r="FJ42" s="18">
        <f t="shared" si="41"/>
        <v>163.6</v>
      </c>
      <c r="FK42" s="19">
        <v>11</v>
      </c>
      <c r="FL42" s="19">
        <v>263.8</v>
      </c>
      <c r="FM42" s="18">
        <v>31.5</v>
      </c>
      <c r="FN42" s="18">
        <f t="shared" si="42"/>
        <v>232.3</v>
      </c>
      <c r="FO42" s="19">
        <v>87</v>
      </c>
      <c r="FP42" s="19">
        <v>130.80000000000001</v>
      </c>
      <c r="FQ42" s="19">
        <v>31.5</v>
      </c>
      <c r="FR42" s="19">
        <f t="shared" si="43"/>
        <v>99.300000000000011</v>
      </c>
      <c r="FS42" s="19">
        <v>215.2</v>
      </c>
      <c r="FT42" s="19">
        <v>15.6</v>
      </c>
      <c r="FU42" s="19">
        <f t="shared" si="44"/>
        <v>199.6</v>
      </c>
      <c r="FV42" s="19">
        <v>78.849999999999994</v>
      </c>
      <c r="FW42" s="19">
        <v>117.61999999999999</v>
      </c>
      <c r="FX42" s="18">
        <f t="shared" si="45"/>
        <v>1153.1372549019609</v>
      </c>
      <c r="FY42" s="18">
        <f t="shared" si="46"/>
        <v>1029.5868347338935</v>
      </c>
      <c r="FZ42" s="23">
        <f t="shared" si="112"/>
        <v>1603.9215686274511</v>
      </c>
      <c r="GA42" s="18">
        <f t="shared" si="113"/>
        <v>2277.4509803921569</v>
      </c>
      <c r="GB42" s="18">
        <f t="shared" si="114"/>
        <v>973.52941176470597</v>
      </c>
      <c r="GC42" s="18">
        <f t="shared" si="115"/>
        <v>1956.8627450980391</v>
      </c>
      <c r="GD42" s="18">
        <f t="shared" si="47"/>
        <v>6811.7647058823532</v>
      </c>
      <c r="GE42" s="18">
        <f t="shared" si="48"/>
        <v>773.03921568627447</v>
      </c>
      <c r="GF42" s="19">
        <v>1.67</v>
      </c>
      <c r="GG42" s="19">
        <f t="shared" si="116"/>
        <v>26.785490196078431</v>
      </c>
      <c r="GH42" s="19">
        <v>0.36</v>
      </c>
      <c r="GI42" s="19">
        <f t="shared" si="117"/>
        <v>8.1988235294117651</v>
      </c>
      <c r="GJ42" s="19">
        <v>0.66</v>
      </c>
      <c r="GK42" s="19">
        <f t="shared" si="118"/>
        <v>6.4252941176470593</v>
      </c>
      <c r="GL42" s="19">
        <v>3.1</v>
      </c>
      <c r="GM42" s="19">
        <f t="shared" si="119"/>
        <v>23.964215686274507</v>
      </c>
      <c r="GN42" s="18">
        <f t="shared" si="49"/>
        <v>65.373823529411766</v>
      </c>
      <c r="GO42" s="18">
        <f t="shared" si="50"/>
        <v>58.369485294117645</v>
      </c>
      <c r="GP42" s="25">
        <v>-9999</v>
      </c>
      <c r="GQ42" s="25">
        <v>-9999</v>
      </c>
      <c r="GR42" s="25">
        <v>-9999</v>
      </c>
      <c r="GS42" s="25">
        <v>-9999</v>
      </c>
      <c r="GT42" s="19">
        <v>19.2</v>
      </c>
      <c r="GU42" s="18">
        <v>3.92</v>
      </c>
      <c r="GV42" s="18">
        <f t="shared" si="51"/>
        <v>3.41</v>
      </c>
      <c r="GW42" s="19">
        <f t="shared" si="52"/>
        <v>2555.9638868276852</v>
      </c>
      <c r="GX42" s="19">
        <v>1.2</v>
      </c>
      <c r="GY42" s="19">
        <f t="shared" si="53"/>
        <v>0.35190615835777123</v>
      </c>
      <c r="GZ42" s="19">
        <f t="shared" si="54"/>
        <v>899.45943231472779</v>
      </c>
      <c r="HA42" s="19">
        <f t="shared" si="55"/>
        <v>1007.3945641924952</v>
      </c>
      <c r="HB42" s="19">
        <v>1.51</v>
      </c>
      <c r="HC42" s="19">
        <f t="shared" si="120"/>
        <v>0.44281524926686217</v>
      </c>
      <c r="HD42" s="19">
        <f t="shared" si="121"/>
        <v>1131.8197856626994</v>
      </c>
      <c r="HE42" s="19">
        <f t="shared" si="56"/>
        <v>1267.6381599422234</v>
      </c>
      <c r="HF42" s="23">
        <v>-9999</v>
      </c>
      <c r="HG42" s="19">
        <v>2670.0571428571402</v>
      </c>
      <c r="HH42" s="19">
        <f t="shared" si="101"/>
        <v>939.60955173858292</v>
      </c>
      <c r="HI42" s="19">
        <v>2.6</v>
      </c>
      <c r="HJ42" s="19">
        <v>4.0199999999999996</v>
      </c>
      <c r="HK42" s="17">
        <f t="shared" si="122"/>
        <v>50.959054029677375</v>
      </c>
      <c r="HL42" s="18">
        <v>17</v>
      </c>
      <c r="HM42" s="18">
        <v>23.5</v>
      </c>
      <c r="HN42" s="19">
        <v>28.529655172413786</v>
      </c>
      <c r="HO42" s="19">
        <v>14.627931034482746</v>
      </c>
      <c r="HP42" s="19">
        <v>0.24278277613999999</v>
      </c>
      <c r="HQ42" s="19">
        <v>0.20458683936986299</v>
      </c>
      <c r="HR42" s="19">
        <v>0.18464138027860699</v>
      </c>
      <c r="HS42" s="19">
        <v>0.13380429725000001</v>
      </c>
      <c r="HT42" s="19">
        <v>4.9638071834999999E-2</v>
      </c>
      <c r="HU42" s="19">
        <v>0.29908620235820899</v>
      </c>
      <c r="HV42" s="19">
        <v>0.34073673403499999</v>
      </c>
      <c r="HW42" s="19">
        <v>9.1351258068493105E-2</v>
      </c>
      <c r="HX42" s="19">
        <v>0.64489833712</v>
      </c>
      <c r="HY42" s="19">
        <v>0.41197774840298501</v>
      </c>
      <c r="HZ42" s="19">
        <v>0.39764798615920399</v>
      </c>
      <c r="IA42" s="19">
        <v>0.35495781383105002</v>
      </c>
      <c r="IB42" s="19">
        <v>0.19449830360500001</v>
      </c>
      <c r="IC42" s="19">
        <v>0.11566506796500001</v>
      </c>
      <c r="ID42" s="19">
        <v>0.53414616952238803</v>
      </c>
      <c r="IE42" s="19">
        <v>0.30672551119248798</v>
      </c>
      <c r="IF42" s="19">
        <v>0.26725632788479298</v>
      </c>
      <c r="IG42" s="19">
        <v>0.28226025440740798</v>
      </c>
      <c r="IH42" s="19">
        <v>0.23897998941314599</v>
      </c>
      <c r="II42" s="19">
        <v>4.21618596197183E-2</v>
      </c>
      <c r="IJ42" s="19">
        <v>0.34264154334722202</v>
      </c>
      <c r="IK42" s="19">
        <v>0.37725290688262902</v>
      </c>
      <c r="IL42" s="19">
        <v>8.5507432737327194E-2</v>
      </c>
      <c r="IM42" s="19">
        <v>0.89095938287735799</v>
      </c>
      <c r="IN42" s="19">
        <v>0.236222229828704</v>
      </c>
      <c r="IO42" s="19">
        <v>0.22133428078240699</v>
      </c>
      <c r="IP42" s="19">
        <v>0.151512715317972</v>
      </c>
      <c r="IQ42" s="19">
        <v>0.116996432746479</v>
      </c>
      <c r="IR42" s="19">
        <v>0.103675256150235</v>
      </c>
      <c r="IS42" s="19">
        <v>0.41556056662962998</v>
      </c>
      <c r="IT42" s="19">
        <v>36.47437635</v>
      </c>
      <c r="IU42" s="19">
        <v>60.662114986363598</v>
      </c>
      <c r="IV42" s="19">
        <v>77</v>
      </c>
      <c r="IW42" s="19">
        <f t="shared" si="57"/>
        <v>16.337885013636402</v>
      </c>
      <c r="IX42" s="19">
        <v>0.21411784074193499</v>
      </c>
      <c r="IY42" s="19">
        <v>0.28654707038709698</v>
      </c>
      <c r="IZ42" s="19">
        <v>0.180546412129032</v>
      </c>
      <c r="JA42" s="19">
        <v>0.26791968403225802</v>
      </c>
      <c r="JB42" s="19">
        <v>0.67487820932258102</v>
      </c>
      <c r="JC42" s="19">
        <v>0.42657340354838702</v>
      </c>
      <c r="JD42" s="19">
        <v>0.24109282419354799</v>
      </c>
      <c r="JE42" s="19">
        <v>0.66391705074193497</v>
      </c>
      <c r="JF42" s="19">
        <v>0.43110269916129001</v>
      </c>
      <c r="JG42" s="19">
        <v>0.21168861087096799</v>
      </c>
      <c r="JH42" s="19">
        <v>0.28193219225806498</v>
      </c>
      <c r="JI42" s="19">
        <v>0.202435813064516</v>
      </c>
      <c r="JJ42" s="19">
        <v>0.46712987288709701</v>
      </c>
      <c r="JK42" s="19">
        <v>0.42973894440645199</v>
      </c>
      <c r="JL42" s="19">
        <v>0.28285843169354802</v>
      </c>
      <c r="JM42" s="19">
        <v>0.227455113532258</v>
      </c>
      <c r="JN42" s="19">
        <v>0.40410588579677398</v>
      </c>
      <c r="JO42" s="19">
        <v>0.40216029594193498</v>
      </c>
      <c r="JP42" s="19">
        <v>0.210096458383871</v>
      </c>
      <c r="JQ42" s="19">
        <v>0.19564266413548401</v>
      </c>
      <c r="JR42" s="19">
        <v>0.21258303970967701</v>
      </c>
      <c r="JS42" s="19">
        <v>0.22456639805161299</v>
      </c>
      <c r="JT42" s="19">
        <v>0.53247189060322597</v>
      </c>
      <c r="JU42" s="19">
        <v>0.57606645053870997</v>
      </c>
      <c r="JV42" s="19">
        <v>0.51626149970322599</v>
      </c>
      <c r="JW42" s="19">
        <v>0.51644611919354799</v>
      </c>
      <c r="JX42" s="19">
        <v>8.7110248970967696E-2</v>
      </c>
      <c r="JY42" s="19">
        <v>0.194846346358065</v>
      </c>
      <c r="JZ42" s="19">
        <v>1.7612866256483899</v>
      </c>
      <c r="KA42" s="19">
        <v>1.52604205582258</v>
      </c>
      <c r="KB42" s="19">
        <v>0.52955898092903197</v>
      </c>
      <c r="KC42" s="19">
        <v>0.55864913998064503</v>
      </c>
      <c r="KD42" s="19">
        <v>0.61197690425483897</v>
      </c>
      <c r="KE42" s="19">
        <v>0.63773642942258102</v>
      </c>
      <c r="KF42" s="19">
        <v>0.55054254556774196</v>
      </c>
      <c r="KG42" s="19">
        <v>0.60749725193870996</v>
      </c>
      <c r="KH42" s="19">
        <v>0.45519202287419402</v>
      </c>
      <c r="KI42" s="19">
        <v>0.52162658926774197</v>
      </c>
      <c r="KJ42" s="19">
        <v>-0.345273406903226</v>
      </c>
      <c r="KK42" s="19">
        <v>-0.32520730874193499</v>
      </c>
      <c r="KL42" s="19">
        <v>0.61197690425483897</v>
      </c>
      <c r="KM42" s="19">
        <v>0.63773642942258102</v>
      </c>
      <c r="KN42" s="19">
        <v>0.20195519355</v>
      </c>
      <c r="KO42" s="19">
        <v>0.225163265275</v>
      </c>
      <c r="KP42" s="19">
        <v>0.17284907594999999</v>
      </c>
      <c r="KQ42" s="19">
        <v>0.22122824972499999</v>
      </c>
      <c r="KR42" s="19">
        <v>0.5405534957</v>
      </c>
      <c r="KS42" s="19">
        <v>0.41188157894999999</v>
      </c>
      <c r="KT42" s="19">
        <v>0.23034269665000001</v>
      </c>
      <c r="KU42" s="19">
        <v>0.61491017962500005</v>
      </c>
      <c r="KV42" s="19">
        <v>0.458803571425</v>
      </c>
      <c r="KW42" s="19">
        <v>0.20457380454999999</v>
      </c>
      <c r="KX42" s="19">
        <v>0.22823108380000001</v>
      </c>
      <c r="KY42" s="19">
        <v>0.19065802844999999</v>
      </c>
      <c r="KZ42" s="19">
        <v>40.543999999999997</v>
      </c>
      <c r="LA42" s="19">
        <v>37.517499999999998</v>
      </c>
      <c r="LB42" s="19">
        <v>15.141500000000001</v>
      </c>
      <c r="LC42" s="19">
        <v>40.159500000000001</v>
      </c>
      <c r="LD42" s="19">
        <v>39.174250000000001</v>
      </c>
      <c r="LE42" s="19">
        <v>40.104999999999997</v>
      </c>
      <c r="LF42" s="19">
        <v>40.153500000000001</v>
      </c>
      <c r="LG42" s="19">
        <v>3.7329612499999998E-3</v>
      </c>
      <c r="LH42" s="19">
        <v>-2.1102662425000002E-2</v>
      </c>
      <c r="LI42" s="19">
        <v>54.325749999999999</v>
      </c>
      <c r="LJ42" s="19">
        <v>1778.4811500000001</v>
      </c>
      <c r="LK42" s="19">
        <v>83</v>
      </c>
      <c r="LL42" s="19">
        <f t="shared" si="58"/>
        <v>28.674250000000001</v>
      </c>
      <c r="LM42" s="18">
        <v>34.5</v>
      </c>
      <c r="LN42" s="19">
        <v>0.45453940882999999</v>
      </c>
      <c r="LO42" s="19">
        <v>0.41555082441000002</v>
      </c>
      <c r="LP42" s="19">
        <v>0.33185683959000001</v>
      </c>
      <c r="LQ42" s="19">
        <v>0.30011268530750002</v>
      </c>
      <c r="LR42" s="19">
        <v>0.4590822725625</v>
      </c>
      <c r="LS42" s="19">
        <v>0.40853640360499999</v>
      </c>
      <c r="LT42" s="19">
        <v>0.3372388931825</v>
      </c>
      <c r="LU42" s="19">
        <v>0.29212546276000001</v>
      </c>
      <c r="LV42" s="19">
        <v>0.14496244729999999</v>
      </c>
      <c r="LW42" s="19">
        <v>0.1327505721875</v>
      </c>
      <c r="LX42" s="19">
        <v>0.52625119395249997</v>
      </c>
      <c r="LY42" s="19">
        <v>0.51243931237999996</v>
      </c>
      <c r="LZ42" s="19">
        <v>0.50018042944499996</v>
      </c>
      <c r="MA42" s="19">
        <v>0.45256692500250001</v>
      </c>
      <c r="MB42" s="19">
        <v>9.4452492672499999E-2</v>
      </c>
      <c r="MC42" s="19">
        <v>0.12273219683</v>
      </c>
      <c r="MD42" s="19">
        <v>1.6805588978849999</v>
      </c>
      <c r="ME42" s="19">
        <v>1.448742183085</v>
      </c>
      <c r="MF42" s="19">
        <v>0.31670762693499999</v>
      </c>
      <c r="MG42" s="19">
        <v>0.31786275329250002</v>
      </c>
      <c r="MH42" s="19">
        <v>0.4027209658825</v>
      </c>
      <c r="MI42" s="19">
        <v>0.39229749922000001</v>
      </c>
      <c r="MJ42" s="19">
        <v>0.40381855053249999</v>
      </c>
      <c r="MK42" s="19">
        <v>0.38602904600999999</v>
      </c>
      <c r="ML42" s="19">
        <v>0.31799469044750001</v>
      </c>
      <c r="MM42" s="19">
        <v>0.31049837475999997</v>
      </c>
      <c r="MN42" s="19">
        <v>-0.50247016364999997</v>
      </c>
      <c r="MO42" s="19">
        <v>-0.45055634280000001</v>
      </c>
      <c r="MP42" s="19">
        <v>0.4027209658825</v>
      </c>
      <c r="MQ42" s="19">
        <v>0.39229749922000001</v>
      </c>
      <c r="MR42" s="18">
        <v>43</v>
      </c>
      <c r="MS42" s="19">
        <v>0.15740439000000001</v>
      </c>
      <c r="MT42" s="19">
        <v>0.16176284199999999</v>
      </c>
      <c r="MU42" s="19">
        <v>0.129965313</v>
      </c>
      <c r="MV42" s="19">
        <v>0.17183782</v>
      </c>
      <c r="MW42" s="19">
        <v>0.43291510599999999</v>
      </c>
      <c r="MX42" s="19">
        <v>0.29429287700000001</v>
      </c>
      <c r="MY42" s="19">
        <v>0.17111332000000001</v>
      </c>
      <c r="MZ42" s="19">
        <v>0.48148290999999999</v>
      </c>
      <c r="NA42" s="19">
        <v>0.34673902899999998</v>
      </c>
      <c r="NB42" s="19">
        <v>0.15550724599999999</v>
      </c>
      <c r="NC42" s="19">
        <v>0.157544931</v>
      </c>
      <c r="ND42" s="19">
        <v>0.14599435999999999</v>
      </c>
      <c r="NE42" s="19">
        <v>36.08</v>
      </c>
      <c r="NF42" s="19">
        <v>35.384666670000001</v>
      </c>
      <c r="NG42" s="19">
        <v>14.85311111</v>
      </c>
      <c r="NH42" s="19">
        <v>34.359555559999997</v>
      </c>
      <c r="NI42" s="19">
        <v>33.200222220000001</v>
      </c>
      <c r="NJ42" s="19">
        <v>37.619999999999997</v>
      </c>
      <c r="NK42" s="19">
        <v>37.716222219999999</v>
      </c>
      <c r="NL42" s="19">
        <v>-8.2542057000000002E-2</v>
      </c>
      <c r="NM42" s="19">
        <v>-0.104244248</v>
      </c>
      <c r="NN42" s="19">
        <v>61.529555559999999</v>
      </c>
      <c r="NO42" s="19">
        <v>1942.032089</v>
      </c>
      <c r="NP42" s="19">
        <v>99.9</v>
      </c>
      <c r="NQ42" s="19">
        <f t="shared" si="59"/>
        <v>38.370444440000007</v>
      </c>
      <c r="NR42" s="18">
        <v>43</v>
      </c>
      <c r="NS42" s="19">
        <v>0.47517904599999999</v>
      </c>
      <c r="NT42" s="19">
        <v>0.42827984400000002</v>
      </c>
      <c r="NU42" s="19">
        <v>0.339141937</v>
      </c>
      <c r="NV42" s="19">
        <v>0.26088184399999997</v>
      </c>
      <c r="NW42" s="19">
        <v>0.50687896899999996</v>
      </c>
      <c r="NX42" s="19">
        <v>0.45263587799999999</v>
      </c>
      <c r="NY42" s="19">
        <v>0.37574081799999998</v>
      </c>
      <c r="NZ42" s="19">
        <v>0.28891593999999998</v>
      </c>
      <c r="OA42" s="19">
        <v>0.16244235700000001</v>
      </c>
      <c r="OB42" s="19">
        <v>0.188866644</v>
      </c>
      <c r="OC42" s="19">
        <v>0.53429034099999995</v>
      </c>
      <c r="OD42" s="19">
        <v>0.53513195499999999</v>
      </c>
      <c r="OE42" s="19">
        <v>0.51137316499999996</v>
      </c>
      <c r="OF42" s="19">
        <v>0.46340674700000001</v>
      </c>
      <c r="OG42" s="19">
        <v>7.9249161999999998E-2</v>
      </c>
      <c r="OH42" s="19">
        <v>0.13905983799999999</v>
      </c>
      <c r="OI42" s="19">
        <v>1.8205498579999999</v>
      </c>
      <c r="OJ42" s="19">
        <v>1.5230087640000001</v>
      </c>
      <c r="OK42" s="19">
        <v>0.32115924800000001</v>
      </c>
      <c r="OL42" s="19">
        <v>0.41288289099999997</v>
      </c>
      <c r="OM42" s="19">
        <v>0.415633692</v>
      </c>
      <c r="ON42" s="19">
        <v>0.50132597099999998</v>
      </c>
      <c r="OO42" s="19">
        <v>0.433267403</v>
      </c>
      <c r="OP42" s="19">
        <v>0.52096980000000004</v>
      </c>
      <c r="OQ42" s="19">
        <v>0.341654823</v>
      </c>
      <c r="OR42" s="19">
        <v>0.43637281500000002</v>
      </c>
      <c r="OS42" s="19">
        <v>-0.545062512</v>
      </c>
      <c r="OT42" s="19">
        <v>-0.44650767699999999</v>
      </c>
      <c r="OU42" s="19">
        <v>0.415633692</v>
      </c>
      <c r="OV42" s="19">
        <v>0.50132597099999998</v>
      </c>
      <c r="OW42" s="19">
        <v>0.12633439655263201</v>
      </c>
      <c r="OX42" s="19">
        <v>0.11567737797368401</v>
      </c>
      <c r="OY42" s="19">
        <v>0.100746189447368</v>
      </c>
      <c r="OZ42" s="19">
        <v>0.12749564478947401</v>
      </c>
      <c r="PA42" s="19">
        <v>0.30023314400000001</v>
      </c>
      <c r="PB42" s="19">
        <v>0.22073017436842099</v>
      </c>
      <c r="PC42" s="19">
        <v>0.13692121086842099</v>
      </c>
      <c r="PD42" s="19">
        <v>0.42508841276315801</v>
      </c>
      <c r="PE42" s="19">
        <v>0.31424342100000002</v>
      </c>
      <c r="PF42" s="19">
        <v>0.12142244623684199</v>
      </c>
      <c r="PG42" s="19">
        <v>0.110820512789474</v>
      </c>
      <c r="PH42" s="19">
        <v>0.110271389868421</v>
      </c>
      <c r="PI42" s="19">
        <v>34.61</v>
      </c>
      <c r="PJ42" s="19">
        <v>31.073421052631598</v>
      </c>
      <c r="PK42" s="19">
        <v>15.7957894736842</v>
      </c>
      <c r="PL42" s="19">
        <v>35.6394736842105</v>
      </c>
      <c r="PM42" s="19">
        <v>32.626052631579</v>
      </c>
      <c r="PN42" s="19">
        <v>34.130000000000003</v>
      </c>
      <c r="PO42" s="19">
        <v>34.409999999999997</v>
      </c>
      <c r="PP42" s="19">
        <v>4.2829404078947399E-2</v>
      </c>
      <c r="PQ42" s="19">
        <v>-3.9906990710526301E-2</v>
      </c>
      <c r="PR42" s="19">
        <v>70.277631578947407</v>
      </c>
      <c r="PS42" s="19">
        <v>65.428947368421007</v>
      </c>
      <c r="PT42" s="19">
        <v>2140.5935789473701</v>
      </c>
      <c r="PU42" s="19">
        <v>2030.5454999999999</v>
      </c>
      <c r="PV42" s="19">
        <v>120.7</v>
      </c>
      <c r="PW42" s="19">
        <f t="shared" si="60"/>
        <v>50.422368421052596</v>
      </c>
      <c r="PX42" s="19">
        <f t="shared" si="61"/>
        <v>55.271052631578996</v>
      </c>
      <c r="PY42" s="19">
        <f t="shared" si="62"/>
        <v>52.846710526315796</v>
      </c>
      <c r="PZ42" s="18">
        <v>43</v>
      </c>
      <c r="QA42" s="19">
        <v>0.51175974331578999</v>
      </c>
      <c r="QB42" s="19">
        <v>0.39692691569736799</v>
      </c>
      <c r="QC42" s="19">
        <v>0.39284924201052601</v>
      </c>
      <c r="QD42" s="19">
        <v>0.26478303995000002</v>
      </c>
      <c r="QE42" s="19">
        <v>0.58565522839999995</v>
      </c>
      <c r="QF42" s="19">
        <v>0.436747868752632</v>
      </c>
      <c r="QG42" s="19">
        <f t="shared" si="63"/>
        <v>0.51120154857631595</v>
      </c>
      <c r="QH42" s="19">
        <v>0.47887995687368401</v>
      </c>
      <c r="QI42" s="19">
        <v>0.30953846393421097</v>
      </c>
      <c r="QJ42" s="19">
        <v>0.14932543393421099</v>
      </c>
      <c r="QK42" s="19">
        <v>0.148287819763158</v>
      </c>
      <c r="QL42" s="19">
        <v>0.58726138734210498</v>
      </c>
      <c r="QM42" s="19">
        <v>0.49078831538684198</v>
      </c>
      <c r="QN42" s="19">
        <v>0.55478910590263197</v>
      </c>
      <c r="QO42" s="19">
        <v>0.40077911941578998</v>
      </c>
      <c r="QP42" s="19">
        <v>0.107910019097368</v>
      </c>
      <c r="QQ42" s="19">
        <v>0.11766727864736801</v>
      </c>
      <c r="QR42" s="19">
        <v>2.1130686816815798</v>
      </c>
      <c r="QS42" s="19">
        <v>1.36045023764474</v>
      </c>
      <c r="QT42" s="19">
        <v>0.25493620185263199</v>
      </c>
      <c r="QU42" s="19">
        <v>0.314683629763158</v>
      </c>
      <c r="QV42" s="19">
        <v>0.35121885686578902</v>
      </c>
      <c r="QW42" s="19">
        <v>0.38530954288421099</v>
      </c>
      <c r="QX42" s="19">
        <v>0.382668760555263</v>
      </c>
      <c r="QY42" s="19">
        <v>0.40906264985526303</v>
      </c>
      <c r="QZ42" s="19">
        <v>0.29110447677894702</v>
      </c>
      <c r="RA42" s="19">
        <v>0.34355123860789499</v>
      </c>
      <c r="RB42" s="19">
        <v>-0.64644004118420995</v>
      </c>
      <c r="RC42" s="19">
        <v>-0.47023294844736802</v>
      </c>
      <c r="RD42" s="19">
        <v>0.35121885686578902</v>
      </c>
      <c r="RE42" s="19">
        <v>0.38530954288421099</v>
      </c>
      <c r="RF42" s="19">
        <v>9.9329983270833394E-2</v>
      </c>
      <c r="RG42" s="19">
        <v>9.4457070645833294E-2</v>
      </c>
      <c r="RH42" s="19">
        <v>8.0909052874999998E-2</v>
      </c>
      <c r="RI42" s="19">
        <v>9.5643370062499997E-2</v>
      </c>
      <c r="RJ42" s="19">
        <v>0.26899397491666699</v>
      </c>
      <c r="RK42" s="19">
        <v>0.19401627472916699</v>
      </c>
      <c r="RL42" s="19">
        <v>0.106560636145833</v>
      </c>
      <c r="RM42" s="19">
        <v>0.32207847427083303</v>
      </c>
      <c r="RN42" s="19">
        <v>0.24403331624999999</v>
      </c>
      <c r="RO42" s="19">
        <v>9.4230442104166701E-2</v>
      </c>
      <c r="RP42" s="19">
        <v>8.8332909500000001E-2</v>
      </c>
      <c r="RQ42" s="19">
        <v>8.7777917041666695E-2</v>
      </c>
      <c r="RR42" s="19">
        <v>41.48</v>
      </c>
      <c r="RS42" s="19">
        <v>37.4</v>
      </c>
      <c r="RT42" s="19">
        <v>27.392499999999998</v>
      </c>
      <c r="RU42" s="19">
        <v>39.484583333333298</v>
      </c>
      <c r="RV42" s="19">
        <v>36.957916666666698</v>
      </c>
      <c r="RW42" s="19">
        <v>39.626666666666701</v>
      </c>
      <c r="RX42" s="19">
        <v>39.680833333333297</v>
      </c>
      <c r="RY42" s="19">
        <v>-1.5872087291666601E-3</v>
      </c>
      <c r="RZ42" s="19">
        <v>-6.2613608270833301E-2</v>
      </c>
      <c r="SA42" s="19">
        <v>84.386666666666699</v>
      </c>
      <c r="SB42" s="19">
        <v>77.514375000000001</v>
      </c>
      <c r="SC42" s="19">
        <v>2460.7976458333301</v>
      </c>
      <c r="SD42" s="19">
        <v>2304.8982083333299</v>
      </c>
      <c r="SE42" s="19">
        <v>142</v>
      </c>
      <c r="SF42" s="19">
        <f t="shared" si="64"/>
        <v>57.613333333333301</v>
      </c>
      <c r="SG42" s="19">
        <f t="shared" si="65"/>
        <v>64.485624999999999</v>
      </c>
      <c r="SH42" s="18">
        <v>69</v>
      </c>
      <c r="SI42" s="19">
        <v>0.50173693291666699</v>
      </c>
      <c r="SJ42" s="19">
        <v>0.46906170741666697</v>
      </c>
      <c r="SK42" s="19">
        <v>0.39185891447916699</v>
      </c>
      <c r="SL42" s="19">
        <v>0.33687840122916701</v>
      </c>
      <c r="SM42" s="19">
        <v>0.56896506970833305</v>
      </c>
      <c r="SN42" s="19">
        <v>0.47369429270833302</v>
      </c>
      <c r="SO42" s="19">
        <v>0.468973629</v>
      </c>
      <c r="SP42" s="19">
        <v>0.34249858783333298</v>
      </c>
      <c r="SQ42" s="19">
        <v>0.13733558939583301</v>
      </c>
      <c r="SR42" s="19">
        <v>0.15790844268750001</v>
      </c>
      <c r="SS42" s="19">
        <v>0.57078089647916697</v>
      </c>
      <c r="ST42" s="19">
        <v>0.53198835381249998</v>
      </c>
      <c r="SU42" s="19">
        <v>0.54658014518749998</v>
      </c>
      <c r="SV42" s="19">
        <v>0.45453602160416701</v>
      </c>
      <c r="SW42" s="19">
        <v>9.6657970874999999E-2</v>
      </c>
      <c r="SX42" s="19">
        <v>8.3717546145833294E-2</v>
      </c>
      <c r="SY42" s="19">
        <v>2.0360811892916701</v>
      </c>
      <c r="SZ42" s="19">
        <v>1.81735652097917</v>
      </c>
      <c r="TA42" s="19">
        <v>0.24154965345833301</v>
      </c>
      <c r="TB42" s="19">
        <v>0.32028747295833299</v>
      </c>
      <c r="TC42" s="19">
        <v>0.33237895983333299</v>
      </c>
      <c r="TD42" s="19">
        <v>0.4009849714375</v>
      </c>
      <c r="TE42" s="19">
        <v>0.35999631862499998</v>
      </c>
      <c r="TF42" s="19">
        <v>0.40306394162499998</v>
      </c>
      <c r="TG42" s="19">
        <v>0.27297871597916701</v>
      </c>
      <c r="TH42" s="19">
        <v>0.32278856724999999</v>
      </c>
      <c r="TI42" s="19">
        <v>-0.63686330666666702</v>
      </c>
      <c r="TJ42" s="19">
        <v>-0.50766167581249999</v>
      </c>
      <c r="TK42" s="19">
        <v>0.33237895983333299</v>
      </c>
      <c r="TL42" s="19">
        <v>0.4009849714375</v>
      </c>
      <c r="TM42" s="19">
        <v>8.4304096348837204E-2</v>
      </c>
      <c r="TN42" s="19">
        <v>7.69743710697674E-2</v>
      </c>
      <c r="TO42" s="19">
        <v>7.2980541093023293E-2</v>
      </c>
      <c r="TP42" s="19">
        <v>8.6586420465116304E-2</v>
      </c>
      <c r="TQ42" s="19">
        <v>0.20648626665116299</v>
      </c>
      <c r="TR42" s="19">
        <v>0.144078787046512</v>
      </c>
      <c r="TS42" s="19">
        <v>9.2569776720930294E-2</v>
      </c>
      <c r="TT42" s="19">
        <v>0.27979165718604698</v>
      </c>
      <c r="TU42" s="19">
        <v>0.19788119102325599</v>
      </c>
      <c r="TV42" s="19">
        <v>7.0850816651162801E-2</v>
      </c>
      <c r="TW42" s="19">
        <v>7.3021844953488402E-2</v>
      </c>
      <c r="TX42" s="19">
        <v>6.9321281627907003E-2</v>
      </c>
      <c r="TY42" s="19">
        <v>40.89</v>
      </c>
      <c r="TZ42" s="19">
        <v>38.021395348837203</v>
      </c>
      <c r="UA42" s="19">
        <v>25.891162790697699</v>
      </c>
      <c r="UB42" s="19">
        <v>36.750697674418603</v>
      </c>
      <c r="UC42" s="19">
        <v>35.329302325581402</v>
      </c>
      <c r="UD42" s="19">
        <v>40.382674418604601</v>
      </c>
      <c r="UE42" s="19">
        <v>40.427209302325501</v>
      </c>
      <c r="UF42" s="19">
        <v>-9.0970657151162801E-2</v>
      </c>
      <c r="UG42" s="19">
        <v>-0.117692393209302</v>
      </c>
      <c r="UH42" s="24">
        <v>92.448372093023252</v>
      </c>
      <c r="UI42" s="24">
        <v>85.789069767441873</v>
      </c>
      <c r="UJ42" s="24">
        <v>2643.9671627906982</v>
      </c>
      <c r="UK42" s="24">
        <v>2492.6572790697678</v>
      </c>
      <c r="UL42" s="19">
        <v>158</v>
      </c>
      <c r="UM42" s="19">
        <f t="shared" si="66"/>
        <v>65.551627906976748</v>
      </c>
      <c r="UN42" s="19">
        <f t="shared" si="67"/>
        <v>72.210930232558127</v>
      </c>
      <c r="UO42" s="19">
        <f t="shared" si="68"/>
        <v>68.88127906976743</v>
      </c>
      <c r="UP42" s="18">
        <v>74.5</v>
      </c>
      <c r="UQ42" s="19">
        <v>0.50180098576744203</v>
      </c>
      <c r="UR42" s="19">
        <v>0.39882246476976702</v>
      </c>
      <c r="US42" s="19">
        <v>0.36213293256511597</v>
      </c>
      <c r="UT42" s="19">
        <v>0.24174698751860499</v>
      </c>
      <c r="UU42" s="19">
        <v>0.58514739517209302</v>
      </c>
      <c r="UV42" s="19">
        <v>0.44697756451627901</v>
      </c>
      <c r="UW42" s="19">
        <f t="shared" si="69"/>
        <v>0.51606247984418596</v>
      </c>
      <c r="UX42" s="19">
        <v>0.46091366585813998</v>
      </c>
      <c r="UY42" s="19">
        <v>0.29606903348372099</v>
      </c>
      <c r="UZ42" s="19">
        <v>0.17107960143255799</v>
      </c>
      <c r="VA42" s="19">
        <v>0.173614712365116</v>
      </c>
      <c r="VB42" s="19">
        <v>0.60225622952325597</v>
      </c>
      <c r="VC42" s="19">
        <v>0.467738911755814</v>
      </c>
      <c r="VD42" s="19">
        <v>0.59515262113720901</v>
      </c>
      <c r="VE42" s="19">
        <v>0.41014951466744198</v>
      </c>
      <c r="VF42" s="19">
        <v>0.14376354047907</v>
      </c>
      <c r="VG42" s="19">
        <v>8.5395425981395406E-2</v>
      </c>
      <c r="VH42" s="19">
        <v>2.03174729417674</v>
      </c>
      <c r="VI42" s="19">
        <v>1.3855730457907001</v>
      </c>
      <c r="VJ42" s="19">
        <v>0.29236908694883701</v>
      </c>
      <c r="VK42" s="19">
        <v>0.35564222628139502</v>
      </c>
      <c r="VL42" s="19">
        <v>0.39523545689302297</v>
      </c>
      <c r="VM42" s="19">
        <v>0.414890998288372</v>
      </c>
      <c r="VN42" s="19">
        <v>0.43654761683953502</v>
      </c>
      <c r="VO42" s="19">
        <v>0.44555276253953502</v>
      </c>
      <c r="VP42" s="19">
        <v>0.34082128958139501</v>
      </c>
      <c r="VQ42" s="19">
        <v>0.394741335932558</v>
      </c>
      <c r="VR42" s="19">
        <v>-0.62984071448837198</v>
      </c>
      <c r="VS42" s="19">
        <v>-0.45027885616279001</v>
      </c>
      <c r="VT42" s="19">
        <v>0.39523545689302297</v>
      </c>
      <c r="VU42" s="19">
        <v>0.414890998288372</v>
      </c>
      <c r="VV42" s="19">
        <v>0.53349999999999997</v>
      </c>
      <c r="VW42" s="19">
        <v>0.45324999999999999</v>
      </c>
      <c r="VX42" s="19">
        <v>0.51924999999999999</v>
      </c>
      <c r="VY42" s="19">
        <v>0.15792500000000001</v>
      </c>
      <c r="VZ42" s="19">
        <f t="shared" si="70"/>
        <v>0.84957825679475163</v>
      </c>
      <c r="WA42" s="19">
        <v>8.4386265853658493E-2</v>
      </c>
      <c r="WB42" s="19">
        <v>7.4633149804877993E-2</v>
      </c>
      <c r="WC42" s="19">
        <v>7.57195995365854E-2</v>
      </c>
      <c r="WD42" s="19">
        <v>8.2125191902438999E-2</v>
      </c>
      <c r="WE42" s="19">
        <v>0.23144220573170701</v>
      </c>
      <c r="WF42" s="19">
        <v>0.18321274946341501</v>
      </c>
      <c r="WG42" s="19">
        <v>8.9091262804878002E-2</v>
      </c>
      <c r="WH42" s="19">
        <v>0.27614861029268301</v>
      </c>
      <c r="WI42" s="19">
        <v>0.187329155048781</v>
      </c>
      <c r="WJ42" s="19">
        <v>6.5425845756097598E-2</v>
      </c>
      <c r="WK42" s="19">
        <v>6.8304878048780507E-2</v>
      </c>
      <c r="WL42" s="19">
        <v>7.2652349463414603E-2</v>
      </c>
      <c r="WM42" s="19">
        <v>42.3</v>
      </c>
      <c r="WN42" s="19">
        <v>38.089756097561001</v>
      </c>
      <c r="WO42" s="19">
        <v>21.509268292682901</v>
      </c>
      <c r="WP42" s="19">
        <v>38.49</v>
      </c>
      <c r="WQ42" s="19">
        <v>33.9968292682927</v>
      </c>
      <c r="WR42" s="19">
        <v>41.726829268292697</v>
      </c>
      <c r="WS42" s="19">
        <v>41.767560975609697</v>
      </c>
      <c r="WT42" s="19">
        <v>-8.3211952439024406E-2</v>
      </c>
      <c r="WU42" s="19">
        <v>-0.17982041219512199</v>
      </c>
      <c r="WV42" s="19">
        <v>92.734146341463401</v>
      </c>
      <c r="WW42" s="19">
        <v>87.710243902439004</v>
      </c>
      <c r="WX42" s="19">
        <v>2650.4487804877999</v>
      </c>
      <c r="WY42" s="19">
        <v>2536.52902439024</v>
      </c>
      <c r="WZ42" s="19">
        <v>164.3</v>
      </c>
      <c r="XA42" s="19">
        <f t="shared" si="71"/>
        <v>71.565853658536611</v>
      </c>
      <c r="XB42" s="19">
        <f t="shared" si="72"/>
        <v>76.589756097561008</v>
      </c>
      <c r="XC42" s="18">
        <v>84</v>
      </c>
      <c r="XD42" s="19">
        <v>0.510758688458537</v>
      </c>
      <c r="XE42" s="19">
        <v>0.46808090997317098</v>
      </c>
      <c r="XF42" s="19">
        <v>0.35473431035609798</v>
      </c>
      <c r="XG42" s="19">
        <v>0.37677580035365899</v>
      </c>
      <c r="XH42" s="19">
        <v>0.60207062322195104</v>
      </c>
      <c r="XI42" s="19">
        <v>0.50421282548048796</v>
      </c>
      <c r="XJ42" s="19">
        <v>0.46529420552926798</v>
      </c>
      <c r="XK42" s="19">
        <v>0.41696294656829302</v>
      </c>
      <c r="XL42" s="19">
        <v>0.191022389758537</v>
      </c>
      <c r="XM42" s="19">
        <v>0.111684027817073</v>
      </c>
      <c r="XN42" s="19">
        <v>0.582462704082927</v>
      </c>
      <c r="XO42" s="19">
        <v>0.499298059729268</v>
      </c>
      <c r="XP42" s="19">
        <v>0.61603918269268299</v>
      </c>
      <c r="XQ42" s="19">
        <v>0.457345937590244</v>
      </c>
      <c r="XR42" s="19">
        <v>0.102000742439024</v>
      </c>
      <c r="XS42" s="19">
        <v>4.1113043860975598E-2</v>
      </c>
      <c r="XT42" s="19">
        <v>2.1099449627658502</v>
      </c>
      <c r="XU42" s="19">
        <v>1.8225315562268301</v>
      </c>
      <c r="XV42" s="19">
        <v>0.31693416998292701</v>
      </c>
      <c r="XW42" s="19">
        <v>0.20052229877317099</v>
      </c>
      <c r="XX42" s="19">
        <v>0.42506204109756102</v>
      </c>
      <c r="XY42" s="19">
        <v>0.258307466387805</v>
      </c>
      <c r="XZ42" s="19">
        <v>0.47189779244878099</v>
      </c>
      <c r="YA42" s="19">
        <v>0.26862297168780502</v>
      </c>
      <c r="YB42" s="19">
        <v>0.37281498247804901</v>
      </c>
      <c r="YC42" s="19">
        <v>0.21337279652439001</v>
      </c>
      <c r="YD42" s="19">
        <v>-0.63363657419512198</v>
      </c>
      <c r="YE42" s="19">
        <v>-0.58629746353658496</v>
      </c>
      <c r="YF42" s="19">
        <v>0.42506204109756102</v>
      </c>
      <c r="YG42" s="19">
        <v>0.258307466387805</v>
      </c>
      <c r="YH42" s="19">
        <v>7.46803946285714E-2</v>
      </c>
      <c r="YI42" s="19">
        <v>6.9446589399999994E-2</v>
      </c>
      <c r="YJ42" s="19">
        <v>6.0165880200000001E-2</v>
      </c>
      <c r="YK42" s="19">
        <v>7.1841957228571507E-2</v>
      </c>
      <c r="YL42" s="19">
        <v>0.20465995971428599</v>
      </c>
      <c r="YM42" s="19">
        <v>0.32714285700000001</v>
      </c>
      <c r="YN42" s="19">
        <v>8.1813835799999998E-2</v>
      </c>
      <c r="YO42" s="19">
        <v>0.26116148477142898</v>
      </c>
      <c r="YP42" s="19">
        <v>0.16611309522857101</v>
      </c>
      <c r="YQ42" s="19">
        <v>6.0999566685714303E-2</v>
      </c>
      <c r="YR42" s="19">
        <v>6.7486401400000007E-2</v>
      </c>
      <c r="YS42" s="19">
        <v>6.7199999999999996E-2</v>
      </c>
      <c r="YT42" s="19">
        <v>43.1</v>
      </c>
      <c r="YU42" s="19">
        <v>39.466000000000001</v>
      </c>
      <c r="YV42" s="19">
        <v>14.6305714285714</v>
      </c>
      <c r="YW42" s="19">
        <v>41.864571428571402</v>
      </c>
      <c r="YX42" s="19">
        <v>37.514571428571401</v>
      </c>
      <c r="YY42" s="19">
        <v>41.79</v>
      </c>
      <c r="YZ42" s="19">
        <v>41.989142857142902</v>
      </c>
      <c r="ZA42" s="19">
        <v>3.9381351999999998E-3</v>
      </c>
      <c r="ZB42" s="19">
        <v>-0.104055684</v>
      </c>
      <c r="ZC42" s="19">
        <v>101.811428571429</v>
      </c>
      <c r="ZD42" s="19">
        <v>95.674285714285702</v>
      </c>
      <c r="ZE42" s="19">
        <v>2856.3360571428602</v>
      </c>
      <c r="ZF42" s="19">
        <v>2716.85337142857</v>
      </c>
      <c r="ZG42" s="19">
        <v>172</v>
      </c>
      <c r="ZH42" s="19">
        <f t="shared" si="73"/>
        <v>70.188571428570995</v>
      </c>
      <c r="ZI42" s="19">
        <f t="shared" si="74"/>
        <v>76.325714285714298</v>
      </c>
      <c r="ZJ42" s="18">
        <v>80</v>
      </c>
      <c r="ZK42" s="19">
        <v>0.52181328773428604</v>
      </c>
      <c r="ZL42" s="19">
        <v>0.46820738118571398</v>
      </c>
      <c r="ZM42" s="19">
        <v>0.33964881682285702</v>
      </c>
      <c r="ZN42" s="19">
        <v>0.63997057984285699</v>
      </c>
      <c r="ZO42" s="19">
        <v>0.58859278516285696</v>
      </c>
      <c r="ZP42" s="19">
        <v>0.48221825991428602</v>
      </c>
      <c r="ZQ42" s="19">
        <v>0.42234415575142897</v>
      </c>
      <c r="ZR42" s="19">
        <v>0.64994735177428598</v>
      </c>
      <c r="ZS42" s="19">
        <v>0.221690508105714</v>
      </c>
      <c r="ZT42" s="19">
        <v>-0.237699591428571</v>
      </c>
      <c r="ZU42" s="19">
        <v>0.590075884882857</v>
      </c>
      <c r="ZV42" s="19">
        <v>0.53527920426571396</v>
      </c>
      <c r="ZW42" s="19">
        <v>0.62056930320571402</v>
      </c>
      <c r="ZX42" s="19">
        <v>0.45384873900857098</v>
      </c>
      <c r="ZY42" s="19">
        <v>9.8514377040000004E-2</v>
      </c>
      <c r="ZZ42" s="19">
        <v>8.9460913277142895E-2</v>
      </c>
      <c r="AAA42" s="19">
        <v>2.2005880787885701</v>
      </c>
      <c r="AAB42" s="19">
        <v>1.85528469696286</v>
      </c>
      <c r="AAC42" s="19">
        <v>0.376755680488571</v>
      </c>
      <c r="AAD42" s="19">
        <v>-0.54944954840000004</v>
      </c>
      <c r="AAE42" s="19">
        <v>0.48844429206857098</v>
      </c>
      <c r="AAF42" s="19">
        <v>-1.13780537117143</v>
      </c>
      <c r="AAG42" s="19">
        <v>0.52713097596285696</v>
      </c>
      <c r="AAH42" s="19">
        <v>-1.2013845605142901</v>
      </c>
      <c r="AAI42" s="19">
        <v>0.42400564868285701</v>
      </c>
      <c r="AAJ42" s="19">
        <v>-0.58684574637142894</v>
      </c>
      <c r="AAK42" s="19">
        <v>-0.59246330374285705</v>
      </c>
      <c r="AAL42" s="19">
        <v>-0.78771784885714302</v>
      </c>
      <c r="AAM42" s="19">
        <v>0.48844429206857098</v>
      </c>
      <c r="AAN42" s="19">
        <v>-1.13780537117143</v>
      </c>
      <c r="AAO42" s="19">
        <v>7.14550264444445E-2</v>
      </c>
      <c r="AAP42" s="19">
        <v>6.8859971111111098E-2</v>
      </c>
      <c r="AAQ42" s="19">
        <v>5.9026117711111097E-2</v>
      </c>
      <c r="AAR42" s="19">
        <v>7.4236387799999998E-2</v>
      </c>
      <c r="AAS42" s="19">
        <v>0.255840867977778</v>
      </c>
      <c r="AAT42" s="19">
        <v>0.18439978735555601</v>
      </c>
      <c r="AAU42" s="19">
        <v>7.9394950555555593E-2</v>
      </c>
      <c r="AAV42" s="19">
        <v>0.25050847457777797</v>
      </c>
      <c r="AAW42" s="19">
        <v>0.16087367448888901</v>
      </c>
      <c r="AAX42" s="19">
        <v>6.2695555555555602E-2</v>
      </c>
      <c r="AAY42" s="19">
        <v>6.7911378355555593E-2</v>
      </c>
      <c r="AAZ42" s="19">
        <v>6.3152557266666701E-2</v>
      </c>
      <c r="ABA42" s="19">
        <v>42.11</v>
      </c>
      <c r="ABB42" s="19">
        <v>37.245777777777803</v>
      </c>
      <c r="ABC42" s="19">
        <v>31.316666666666698</v>
      </c>
      <c r="ABD42" s="19">
        <v>38.989333333333299</v>
      </c>
      <c r="ABE42" s="19">
        <v>34.947111111111099</v>
      </c>
      <c r="ABF42" s="19">
        <v>42.032444444444401</v>
      </c>
      <c r="ABG42" s="19">
        <v>42.228000000000002</v>
      </c>
      <c r="ABH42" s="19">
        <v>-7.8311583866666701E-2</v>
      </c>
      <c r="ABI42" s="19">
        <v>-0.16903172</v>
      </c>
      <c r="ABJ42" s="19">
        <v>107.255555555556</v>
      </c>
      <c r="ABK42" s="19">
        <v>101.053333333333</v>
      </c>
      <c r="ABL42" s="19">
        <v>2979.88991111111</v>
      </c>
      <c r="ABM42" s="19">
        <v>2839.2225555555601</v>
      </c>
      <c r="ABN42" s="19">
        <v>178</v>
      </c>
      <c r="ABO42" s="19">
        <f t="shared" si="75"/>
        <v>70.744444444443999</v>
      </c>
      <c r="ABP42" s="19">
        <f t="shared" si="76"/>
        <v>76.946666666666999</v>
      </c>
      <c r="ABQ42" s="18">
        <v>83</v>
      </c>
      <c r="ABR42" s="19">
        <v>0.517772862624444</v>
      </c>
      <c r="ABS42" s="19">
        <v>0.54638583285555498</v>
      </c>
      <c r="ABT42" s="19">
        <v>0.33891072866888899</v>
      </c>
      <c r="ABU42" s="19">
        <v>0.42275502659555603</v>
      </c>
      <c r="ABV42" s="19">
        <v>0.57303366534</v>
      </c>
      <c r="ABW42" s="19">
        <v>0.57288990102666704</v>
      </c>
      <c r="ABX42" s="19">
        <v>0.40666843924444401</v>
      </c>
      <c r="ABY42" s="19">
        <v>0.45329665108</v>
      </c>
      <c r="ABZ42" s="19">
        <v>0.21724408449777799</v>
      </c>
      <c r="ACA42" s="19">
        <v>0.161357549484445</v>
      </c>
      <c r="ACB42" s="19">
        <v>0.59685043799111104</v>
      </c>
      <c r="ACC42" s="19">
        <v>0.6225990669</v>
      </c>
      <c r="ACD42" s="19">
        <v>0.59909588894666699</v>
      </c>
      <c r="ACE42" s="19">
        <v>0.56007715113333301</v>
      </c>
      <c r="ACF42" s="19">
        <v>0.114617323428889</v>
      </c>
      <c r="ACG42" s="19">
        <v>0.114964715386667</v>
      </c>
      <c r="ACH42" s="19">
        <v>2.1639740814866699</v>
      </c>
      <c r="ACI42" s="19">
        <v>2.4617522571577801</v>
      </c>
      <c r="ACJ42" s="19">
        <v>0.37933687522888898</v>
      </c>
      <c r="ACK42" s="19">
        <v>0.27671946556666699</v>
      </c>
      <c r="ACL42" s="19">
        <v>0.48897024819333301</v>
      </c>
      <c r="ACM42" s="19">
        <v>0.36847323179111102</v>
      </c>
      <c r="ACN42" s="19">
        <v>0.521472259806667</v>
      </c>
      <c r="ACO42" s="19">
        <v>0.37821342968888899</v>
      </c>
      <c r="ACP42" s="19">
        <v>0.41884655397333298</v>
      </c>
      <c r="ACQ42" s="19">
        <v>0.28833085984000001</v>
      </c>
      <c r="ACR42" s="19">
        <v>-0.57697728075555599</v>
      </c>
      <c r="ACS42" s="19">
        <v>-0.62258668424444497</v>
      </c>
      <c r="ACT42" s="19">
        <v>0.48897024819333301</v>
      </c>
      <c r="ACU42" s="19">
        <v>0.36847323179111102</v>
      </c>
      <c r="ACV42" s="17">
        <v>5.13</v>
      </c>
      <c r="ACW42" s="18">
        <v>1.02</v>
      </c>
      <c r="ACX42" s="17">
        <v>79.900000000000006</v>
      </c>
      <c r="ACY42" s="17">
        <v>26.8</v>
      </c>
      <c r="ACZ42" s="17">
        <v>5.2</v>
      </c>
      <c r="ADA42" s="17">
        <v>11.6</v>
      </c>
    </row>
    <row r="43" spans="1:781" x14ac:dyDescent="0.25">
      <c r="A43" s="19">
        <v>42</v>
      </c>
      <c r="B43" s="19">
        <v>11</v>
      </c>
      <c r="C43" s="19" t="s">
        <v>9</v>
      </c>
      <c r="D43" s="19">
        <v>100</v>
      </c>
      <c r="E43" s="19">
        <v>3</v>
      </c>
      <c r="F43" s="19">
        <v>3</v>
      </c>
      <c r="G43" s="23">
        <v>-9999</v>
      </c>
      <c r="H43" s="23">
        <v>-9999</v>
      </c>
      <c r="I43" s="23">
        <v>-9999</v>
      </c>
      <c r="J43" s="23">
        <v>-9999</v>
      </c>
      <c r="K43" s="23">
        <v>-9999</v>
      </c>
      <c r="L43" s="19">
        <v>0</v>
      </c>
      <c r="M43" s="19">
        <f t="shared" si="16"/>
        <v>0</v>
      </c>
      <c r="N43" s="19">
        <v>53.839999999999996</v>
      </c>
      <c r="O43" s="19">
        <v>20.72</v>
      </c>
      <c r="P43" s="19">
        <v>25.439999999999998</v>
      </c>
      <c r="Q43" s="19">
        <v>55.84</v>
      </c>
      <c r="R43" s="19">
        <v>18.72</v>
      </c>
      <c r="S43" s="19">
        <v>25.439999999999998</v>
      </c>
      <c r="T43" s="19">
        <f t="shared" si="17"/>
        <v>1</v>
      </c>
      <c r="U43" s="19">
        <v>56.56</v>
      </c>
      <c r="V43" s="19">
        <v>24</v>
      </c>
      <c r="W43" s="19">
        <v>19.439999999999998</v>
      </c>
      <c r="X43" s="19">
        <v>54.559999999999995</v>
      </c>
      <c r="Y43" s="19">
        <v>20</v>
      </c>
      <c r="Z43" s="19">
        <v>25.439999999999998</v>
      </c>
      <c r="AA43" s="19" t="s">
        <v>81</v>
      </c>
      <c r="AB43" s="19">
        <v>8.6999999999999993</v>
      </c>
      <c r="AC43" s="19">
        <v>7.2</v>
      </c>
      <c r="AD43" s="19">
        <v>1.45</v>
      </c>
      <c r="AE43" s="19" t="s">
        <v>40</v>
      </c>
      <c r="AF43" s="19">
        <v>2</v>
      </c>
      <c r="AG43" s="19">
        <v>1.3</v>
      </c>
      <c r="AH43" s="19">
        <v>3.4</v>
      </c>
      <c r="AI43" s="19">
        <v>6</v>
      </c>
      <c r="AJ43" s="19">
        <v>591</v>
      </c>
      <c r="AK43" s="19">
        <v>87</v>
      </c>
      <c r="AL43" s="19">
        <v>0.71</v>
      </c>
      <c r="AM43" s="19">
        <v>8</v>
      </c>
      <c r="AN43" s="19">
        <v>7.3</v>
      </c>
      <c r="AO43" s="19">
        <v>1.2</v>
      </c>
      <c r="AP43" s="19">
        <v>5119</v>
      </c>
      <c r="AQ43" s="19">
        <v>204</v>
      </c>
      <c r="AR43" s="19">
        <v>422</v>
      </c>
      <c r="AS43" s="19">
        <v>30.6</v>
      </c>
      <c r="AT43" s="19">
        <v>0</v>
      </c>
      <c r="AU43" s="19">
        <v>5</v>
      </c>
      <c r="AV43" s="19">
        <v>83</v>
      </c>
      <c r="AW43" s="19">
        <v>6</v>
      </c>
      <c r="AX43" s="19">
        <v>6</v>
      </c>
      <c r="AY43" s="19">
        <v>67</v>
      </c>
      <c r="AZ43" s="19">
        <v>4.5327615438316551</v>
      </c>
      <c r="BA43" s="19">
        <v>1.7511657902569699</v>
      </c>
      <c r="BB43" s="19">
        <v>2.0795076678743363</v>
      </c>
      <c r="BC43" s="19">
        <v>3.9383905277945011</v>
      </c>
      <c r="BD43" s="19">
        <v>6.777017508553028</v>
      </c>
      <c r="BE43" s="19">
        <v>6.3492063492063497</v>
      </c>
      <c r="BF43" s="19">
        <v>7.2868063139084667</v>
      </c>
      <c r="BG43" s="17">
        <f t="shared" si="18"/>
        <v>25.135709336354502</v>
      </c>
      <c r="BH43" s="17">
        <f t="shared" si="19"/>
        <v>33.453740007851849</v>
      </c>
      <c r="BI43" s="17">
        <f t="shared" si="20"/>
        <v>49.207302119029855</v>
      </c>
      <c r="BJ43" s="17">
        <f t="shared" si="21"/>
        <v>76.315372153241967</v>
      </c>
      <c r="BK43" s="17">
        <f t="shared" si="22"/>
        <v>101.71219755006737</v>
      </c>
      <c r="BL43" s="19">
        <f t="shared" si="108"/>
        <v>15.753562111178004</v>
      </c>
      <c r="BM43" s="19">
        <f t="shared" si="109"/>
        <v>27.108070034212112</v>
      </c>
      <c r="BN43" s="19">
        <f t="shared" si="110"/>
        <v>25.396825396825399</v>
      </c>
      <c r="BO43" s="19">
        <f t="shared" si="23"/>
        <v>68.258457542215524</v>
      </c>
      <c r="BP43" s="19">
        <v>2.4035105215917025</v>
      </c>
      <c r="BQ43" s="19">
        <v>1.4783212620299633</v>
      </c>
      <c r="BR43" s="19">
        <v>1.0521613975879698</v>
      </c>
      <c r="BS43" s="19">
        <v>0.9833433674493276</v>
      </c>
      <c r="BT43" s="19">
        <v>0.92070839203058952</v>
      </c>
      <c r="BU43" s="19">
        <v>1.62748643761302</v>
      </c>
      <c r="BV43" s="19">
        <v>1.1962672490817035</v>
      </c>
      <c r="BW43" s="17">
        <f t="shared" si="24"/>
        <v>15.527327134486663</v>
      </c>
      <c r="BX43" s="17">
        <f t="shared" si="25"/>
        <v>19.735972724838543</v>
      </c>
      <c r="BY43" s="17">
        <f t="shared" si="26"/>
        <v>23.669346194635853</v>
      </c>
      <c r="BZ43" s="17">
        <f t="shared" si="27"/>
        <v>33.862125513210287</v>
      </c>
      <c r="CA43" s="19">
        <f t="shared" si="28"/>
        <v>3.9333734697973104</v>
      </c>
      <c r="CB43" s="19">
        <f t="shared" si="29"/>
        <v>3.6828335681223581</v>
      </c>
      <c r="CC43" s="19">
        <f t="shared" si="30"/>
        <v>6.5099457504520801</v>
      </c>
      <c r="CD43" s="19">
        <f t="shared" ref="CD43:CE43" si="131">SUM(CA43:CC43)</f>
        <v>14.126152788371748</v>
      </c>
      <c r="CE43" s="19">
        <f t="shared" si="131"/>
        <v>24.318932106946185</v>
      </c>
      <c r="CF43" s="19">
        <v>1.6521477921297689</v>
      </c>
      <c r="CG43" s="19">
        <v>0.17465069860279445</v>
      </c>
      <c r="CH43" s="19">
        <v>0.67601402103154729</v>
      </c>
      <c r="CI43" s="19">
        <v>1.9932230416583616</v>
      </c>
      <c r="CJ43" s="19">
        <v>1.5539626046418369</v>
      </c>
      <c r="CK43" s="19">
        <v>4.9319471648837316</v>
      </c>
      <c r="CL43" s="19">
        <v>1.5104839511080197</v>
      </c>
      <c r="CM43" s="17">
        <f t="shared" si="32"/>
        <v>7.3071939629302536</v>
      </c>
      <c r="CN43" s="17">
        <f t="shared" si="33"/>
        <v>10.011250047056443</v>
      </c>
      <c r="CO43" s="17">
        <f t="shared" si="34"/>
        <v>17.984142213689889</v>
      </c>
      <c r="CP43" s="17">
        <f t="shared" si="35"/>
        <v>24.199992632257235</v>
      </c>
      <c r="CQ43" s="17">
        <f t="shared" si="36"/>
        <v>43.927781291792158</v>
      </c>
      <c r="CR43" s="19">
        <f t="shared" si="37"/>
        <v>7.9728921666334465</v>
      </c>
      <c r="CS43" s="19">
        <f t="shared" si="38"/>
        <v>6.2158504185673475</v>
      </c>
      <c r="CT43" s="19">
        <f t="shared" si="39"/>
        <v>19.727788659534927</v>
      </c>
      <c r="CU43" s="19">
        <f t="shared" si="40"/>
        <v>33.916531244735722</v>
      </c>
      <c r="CV43" s="25">
        <v>-9999</v>
      </c>
      <c r="CW43" s="23">
        <v>-9999</v>
      </c>
      <c r="CX43" s="25">
        <v>-9999</v>
      </c>
      <c r="CY43" s="23">
        <v>-9999</v>
      </c>
      <c r="CZ43" s="25">
        <v>-9999</v>
      </c>
      <c r="DA43" s="23">
        <v>-9999</v>
      </c>
      <c r="DB43" s="23">
        <v>-9999</v>
      </c>
      <c r="DC43" s="23">
        <v>-9999</v>
      </c>
      <c r="DD43" s="23">
        <v>-9999</v>
      </c>
      <c r="DE43" s="23">
        <v>-9999</v>
      </c>
      <c r="DF43" s="23">
        <v>-9999</v>
      </c>
      <c r="DG43" s="23">
        <v>-9999</v>
      </c>
      <c r="DH43" s="23">
        <v>-9999</v>
      </c>
      <c r="DI43" s="23">
        <v>-9999</v>
      </c>
      <c r="DJ43" s="23">
        <v>-9999</v>
      </c>
      <c r="DK43" s="23">
        <v>-9999</v>
      </c>
      <c r="DL43" s="23">
        <v>-9999</v>
      </c>
      <c r="DM43" s="23">
        <v>-9999</v>
      </c>
      <c r="DN43" s="23">
        <v>-9999</v>
      </c>
      <c r="DO43" s="23">
        <v>-9999</v>
      </c>
      <c r="DP43" s="23">
        <v>-9999</v>
      </c>
      <c r="DQ43" s="23">
        <v>-9999</v>
      </c>
      <c r="DR43" s="23">
        <v>-9999</v>
      </c>
      <c r="DS43" s="25">
        <v>-9999</v>
      </c>
      <c r="DT43" s="25">
        <v>-9999</v>
      </c>
      <c r="DU43" s="25">
        <v>-9999</v>
      </c>
      <c r="DV43" s="25">
        <v>-9999</v>
      </c>
      <c r="DW43" s="25">
        <v>-9999</v>
      </c>
      <c r="DX43" s="25">
        <v>-9999</v>
      </c>
      <c r="DY43" s="25">
        <v>-9999</v>
      </c>
      <c r="DZ43" s="25">
        <v>-9999</v>
      </c>
      <c r="EA43" s="25">
        <v>-9999</v>
      </c>
      <c r="EB43" s="23">
        <v>-9999</v>
      </c>
      <c r="EC43" s="23">
        <v>-9999</v>
      </c>
      <c r="ED43" s="23">
        <v>-9999</v>
      </c>
      <c r="EE43" s="23">
        <v>-9999</v>
      </c>
      <c r="EF43" s="23">
        <v>-9999</v>
      </c>
      <c r="EG43" s="23">
        <v>-9999</v>
      </c>
      <c r="EH43" s="23">
        <v>-9999</v>
      </c>
      <c r="EI43" s="23">
        <v>-9999</v>
      </c>
      <c r="EJ43" s="23">
        <v>-9999</v>
      </c>
      <c r="EK43" s="23">
        <v>-9999</v>
      </c>
      <c r="EL43" s="23">
        <v>-9999</v>
      </c>
      <c r="EM43" s="23">
        <v>-9999</v>
      </c>
      <c r="EN43" s="23">
        <v>-9999</v>
      </c>
      <c r="EO43" s="23">
        <v>-9999</v>
      </c>
      <c r="EP43" s="23">
        <v>-9999</v>
      </c>
      <c r="EQ43" s="23">
        <v>-9999</v>
      </c>
      <c r="ER43" s="23">
        <v>-9999</v>
      </c>
      <c r="ES43" s="23">
        <v>-9999</v>
      </c>
      <c r="ET43" s="23">
        <v>-9999</v>
      </c>
      <c r="EU43" s="23">
        <v>-9999</v>
      </c>
      <c r="EV43" s="23">
        <v>-9999</v>
      </c>
      <c r="EW43" s="23">
        <v>-9999</v>
      </c>
      <c r="EX43" s="23">
        <v>-9999</v>
      </c>
      <c r="EY43" s="23">
        <v>-9999</v>
      </c>
      <c r="EZ43" s="23">
        <v>-9999</v>
      </c>
      <c r="FA43" s="23">
        <v>-9999</v>
      </c>
      <c r="FB43" s="23">
        <v>-9999</v>
      </c>
      <c r="FC43" s="23">
        <v>-9999</v>
      </c>
      <c r="FD43" s="23">
        <v>-9999</v>
      </c>
      <c r="FE43" s="23">
        <v>-9999</v>
      </c>
      <c r="FF43" s="23">
        <v>-9999</v>
      </c>
      <c r="FG43" s="23">
        <v>-9999</v>
      </c>
      <c r="FH43" s="21">
        <v>241.9</v>
      </c>
      <c r="FI43" s="21">
        <v>67.5</v>
      </c>
      <c r="FJ43" s="18">
        <f t="shared" si="41"/>
        <v>174.4</v>
      </c>
      <c r="FK43" s="19">
        <v>11</v>
      </c>
      <c r="FL43" s="19">
        <v>279.10000000000002</v>
      </c>
      <c r="FM43" s="18">
        <v>31.5</v>
      </c>
      <c r="FN43" s="18">
        <f t="shared" si="42"/>
        <v>247.60000000000002</v>
      </c>
      <c r="FO43" s="19">
        <v>82</v>
      </c>
      <c r="FP43" s="19">
        <v>126.5</v>
      </c>
      <c r="FQ43" s="19">
        <v>31.5</v>
      </c>
      <c r="FR43" s="19">
        <f t="shared" si="43"/>
        <v>95</v>
      </c>
      <c r="FS43" s="19">
        <v>204.9</v>
      </c>
      <c r="FT43" s="19">
        <v>15.6</v>
      </c>
      <c r="FU43" s="19">
        <f t="shared" si="44"/>
        <v>189.3</v>
      </c>
      <c r="FV43" s="19">
        <v>87.15</v>
      </c>
      <c r="FW43" s="19">
        <v>99.320000000000007</v>
      </c>
      <c r="FX43" s="18">
        <f t="shared" si="45"/>
        <v>973.72549019607857</v>
      </c>
      <c r="FY43" s="18">
        <f t="shared" si="46"/>
        <v>869.39775910364153</v>
      </c>
      <c r="FZ43" s="23">
        <f t="shared" si="112"/>
        <v>1709.8039215686274</v>
      </c>
      <c r="GA43" s="18">
        <f t="shared" si="113"/>
        <v>2427.4509803921569</v>
      </c>
      <c r="GB43" s="18">
        <f t="shared" si="114"/>
        <v>931.37254901960785</v>
      </c>
      <c r="GC43" s="18">
        <f t="shared" si="115"/>
        <v>1855.8823529411766</v>
      </c>
      <c r="GD43" s="18">
        <f t="shared" si="47"/>
        <v>6924.5098039215682</v>
      </c>
      <c r="GE43" s="18">
        <f t="shared" si="48"/>
        <v>854.41176470588232</v>
      </c>
      <c r="GF43" s="19">
        <v>1.51</v>
      </c>
      <c r="GG43" s="19">
        <f t="shared" si="116"/>
        <v>25.818039215686273</v>
      </c>
      <c r="GH43" s="19">
        <v>0.35</v>
      </c>
      <c r="GI43" s="19">
        <f t="shared" si="117"/>
        <v>8.496078431372549</v>
      </c>
      <c r="GJ43" s="19">
        <v>0.67</v>
      </c>
      <c r="GK43" s="19">
        <f t="shared" si="118"/>
        <v>6.2401960784313726</v>
      </c>
      <c r="GL43" s="19">
        <v>2.86</v>
      </c>
      <c r="GM43" s="19">
        <f t="shared" si="119"/>
        <v>24.436176470588233</v>
      </c>
      <c r="GN43" s="18">
        <f t="shared" si="49"/>
        <v>64.990490196078426</v>
      </c>
      <c r="GO43" s="18">
        <f t="shared" si="50"/>
        <v>58.027223389355733</v>
      </c>
      <c r="GP43" s="25">
        <v>-9999</v>
      </c>
      <c r="GQ43" s="25">
        <v>-9999</v>
      </c>
      <c r="GR43" s="25">
        <v>-9999</v>
      </c>
      <c r="GS43" s="25">
        <v>-9999</v>
      </c>
      <c r="GT43" s="19">
        <v>19.2</v>
      </c>
      <c r="GU43" s="18">
        <v>3.58</v>
      </c>
      <c r="GV43" s="18">
        <f t="shared" si="51"/>
        <v>3.0700000000000003</v>
      </c>
      <c r="GW43" s="19">
        <f t="shared" si="52"/>
        <v>2301.1170476718457</v>
      </c>
      <c r="GX43" s="19">
        <v>1.1399999999999999</v>
      </c>
      <c r="GY43" s="19">
        <f t="shared" si="53"/>
        <v>0.37133550488599343</v>
      </c>
      <c r="GZ43" s="19">
        <f t="shared" si="54"/>
        <v>854.48646069899144</v>
      </c>
      <c r="HA43" s="19">
        <f t="shared" si="55"/>
        <v>957.02483598287051</v>
      </c>
      <c r="HB43" s="19">
        <v>1.45</v>
      </c>
      <c r="HC43" s="19">
        <f t="shared" si="120"/>
        <v>0.47231270358306182</v>
      </c>
      <c r="HD43" s="19">
        <f t="shared" si="121"/>
        <v>1086.8468140469629</v>
      </c>
      <c r="HE43" s="19">
        <f t="shared" si="56"/>
        <v>1217.2684317325986</v>
      </c>
      <c r="HF43" s="23">
        <v>-9999</v>
      </c>
      <c r="HG43" s="19">
        <v>2884.9571428571398</v>
      </c>
      <c r="HH43" s="19">
        <f t="shared" si="101"/>
        <v>1071.2870172173091</v>
      </c>
      <c r="HI43" s="19">
        <v>2.6</v>
      </c>
      <c r="HJ43" s="19">
        <v>3.77</v>
      </c>
      <c r="HK43" s="17">
        <f t="shared" si="122"/>
        <v>45.891019876318964</v>
      </c>
      <c r="HL43" s="23">
        <v>-9999</v>
      </c>
      <c r="HM43" s="23">
        <v>-9999</v>
      </c>
      <c r="HN43" s="19">
        <v>28.296206896551666</v>
      </c>
      <c r="HO43" s="19">
        <v>14.368902821316624</v>
      </c>
      <c r="HP43" s="19">
        <v>0.24124262879581099</v>
      </c>
      <c r="HQ43" s="19">
        <v>0.201971349528037</v>
      </c>
      <c r="HR43" s="19">
        <v>0.17889754047668399</v>
      </c>
      <c r="HS43" s="19">
        <v>0.125053196795812</v>
      </c>
      <c r="HT43" s="19">
        <v>5.3174892476439799E-2</v>
      </c>
      <c r="HU43" s="19">
        <v>0.29529267195854902</v>
      </c>
      <c r="HV43" s="19">
        <v>0.33920693449214701</v>
      </c>
      <c r="HW43" s="19">
        <v>8.67105619766355E-2</v>
      </c>
      <c r="HX43" s="19">
        <v>0.63852514837172802</v>
      </c>
      <c r="HY43" s="19">
        <v>0.47838125523834202</v>
      </c>
      <c r="HZ43" s="19">
        <v>0.44847536304663199</v>
      </c>
      <c r="IA43" s="19">
        <v>0.410651485789719</v>
      </c>
      <c r="IB43" s="19">
        <v>0.21494239925130901</v>
      </c>
      <c r="IC43" s="19">
        <v>0.122599210759162</v>
      </c>
      <c r="ID43" s="19">
        <v>1.88563344073575</v>
      </c>
      <c r="IE43" s="19">
        <v>0.29721994542180102</v>
      </c>
      <c r="IF43" s="19">
        <v>0.25970402861971797</v>
      </c>
      <c r="IG43" s="19">
        <v>0.27096018156542001</v>
      </c>
      <c r="IH43" s="19">
        <v>0.230427259966825</v>
      </c>
      <c r="II43" s="19">
        <v>3.9096848824644502E-2</v>
      </c>
      <c r="IJ43" s="19">
        <v>0.33400937222897198</v>
      </c>
      <c r="IK43" s="19">
        <v>0.36740498613744099</v>
      </c>
      <c r="IL43" s="19">
        <v>8.4521127502347498E-2</v>
      </c>
      <c r="IM43" s="19">
        <v>0.850552022322275</v>
      </c>
      <c r="IN43" s="19">
        <v>0.240675654443925</v>
      </c>
      <c r="IO43" s="19">
        <v>0.22081928927570099</v>
      </c>
      <c r="IP43" s="19">
        <v>0.128398112201878</v>
      </c>
      <c r="IQ43" s="19">
        <v>0.11366414130805701</v>
      </c>
      <c r="IR43" s="19">
        <v>9.6838680744075797E-2</v>
      </c>
      <c r="IS43" s="19">
        <v>0.42493118207042302</v>
      </c>
      <c r="IT43" s="19">
        <v>36.210283907407401</v>
      </c>
      <c r="IU43" s="19">
        <v>60.370359509259302</v>
      </c>
      <c r="IV43" s="19">
        <v>77</v>
      </c>
      <c r="IW43" s="19">
        <f t="shared" si="57"/>
        <v>16.629640490740698</v>
      </c>
      <c r="IX43" s="19">
        <v>0.21712969058064499</v>
      </c>
      <c r="IY43" s="19">
        <v>0.29521066490322601</v>
      </c>
      <c r="IZ43" s="19">
        <v>0.183262014516129</v>
      </c>
      <c r="JA43" s="19">
        <v>0.27171494396774198</v>
      </c>
      <c r="JB43" s="19">
        <v>0.65416392361290299</v>
      </c>
      <c r="JC43" s="19">
        <v>0.42408821587096801</v>
      </c>
      <c r="JD43" s="19">
        <v>0.25354509545161302</v>
      </c>
      <c r="JE43" s="19">
        <v>0.68382488487096804</v>
      </c>
      <c r="JF43" s="19">
        <v>0.44744897961290298</v>
      </c>
      <c r="JG43" s="19">
        <v>0.224394338451613</v>
      </c>
      <c r="JH43" s="19">
        <v>0.29670506922580597</v>
      </c>
      <c r="JI43" s="19">
        <v>0.21157340351612899</v>
      </c>
      <c r="JJ43" s="19">
        <v>0.45804462560645198</v>
      </c>
      <c r="JK43" s="19">
        <v>0.409598369954839</v>
      </c>
      <c r="JL43" s="19">
        <v>0.27655160104516102</v>
      </c>
      <c r="JM43" s="19">
        <v>0.217957035103226</v>
      </c>
      <c r="JN43" s="19">
        <v>0.39446242379032298</v>
      </c>
      <c r="JO43" s="19">
        <v>0.374743003103226</v>
      </c>
      <c r="JP43" s="19">
        <v>0.20322100258709699</v>
      </c>
      <c r="JQ43" s="19">
        <v>0.17831076526774201</v>
      </c>
      <c r="JR43" s="19">
        <v>0.208371121464516</v>
      </c>
      <c r="JS43" s="19">
        <v>0.211006132587097</v>
      </c>
      <c r="JT43" s="19">
        <v>0.52653590390000005</v>
      </c>
      <c r="JU43" s="19">
        <v>0.55929955467419401</v>
      </c>
      <c r="JV43" s="19">
        <v>0.50484388582580697</v>
      </c>
      <c r="JW43" s="19">
        <v>0.49817496129677402</v>
      </c>
      <c r="JX43" s="19">
        <v>9.0071998209677401E-2</v>
      </c>
      <c r="JY43" s="19">
        <v>0.194471719712903</v>
      </c>
      <c r="JZ43" s="19">
        <v>1.70546409496129</v>
      </c>
      <c r="KA43" s="19">
        <v>1.4095473546999999</v>
      </c>
      <c r="KB43" s="19">
        <v>0.53071148558709702</v>
      </c>
      <c r="KC43" s="19">
        <v>0.562270408974194</v>
      </c>
      <c r="KD43" s="19">
        <v>0.61151705540645196</v>
      </c>
      <c r="KE43" s="19">
        <v>0.6357392583</v>
      </c>
      <c r="KF43" s="19">
        <v>0.54911396304516102</v>
      </c>
      <c r="KG43" s="19">
        <v>0.59395258871290302</v>
      </c>
      <c r="KH43" s="19">
        <v>0.45530718506451601</v>
      </c>
      <c r="KI43" s="19">
        <v>0.51150559187419398</v>
      </c>
      <c r="KJ43" s="19">
        <v>-0.336417668</v>
      </c>
      <c r="KK43" s="19">
        <v>-0.30037277977419302</v>
      </c>
      <c r="KL43" s="19">
        <v>0.61151705540645196</v>
      </c>
      <c r="KM43" s="19">
        <v>0.6357392583</v>
      </c>
      <c r="KN43" s="19">
        <v>0.2099745418</v>
      </c>
      <c r="KO43" s="19">
        <v>0.23811734695</v>
      </c>
      <c r="KP43" s="19">
        <v>0.18005133470000001</v>
      </c>
      <c r="KQ43" s="19">
        <v>0.23096980547500001</v>
      </c>
      <c r="KR43" s="19">
        <v>0.54343750002500002</v>
      </c>
      <c r="KS43" s="19">
        <v>0.42815789474999999</v>
      </c>
      <c r="KT43" s="19">
        <v>0.23490730344999999</v>
      </c>
      <c r="KU43" s="19">
        <v>0.62532684630000002</v>
      </c>
      <c r="KV43" s="19">
        <v>0.46750595237499998</v>
      </c>
      <c r="KW43" s="19">
        <v>0.21032484402500001</v>
      </c>
      <c r="KX43" s="19">
        <v>0.23181492842500001</v>
      </c>
      <c r="KY43" s="19">
        <v>0.19471798777499999</v>
      </c>
      <c r="KZ43" s="19">
        <v>40.58</v>
      </c>
      <c r="LA43" s="19">
        <v>37.051499999999997</v>
      </c>
      <c r="LB43" s="19">
        <v>12.563499999999999</v>
      </c>
      <c r="LC43" s="19">
        <v>37.948999999999998</v>
      </c>
      <c r="LD43" s="19">
        <v>38.277250000000002</v>
      </c>
      <c r="LE43" s="19">
        <v>40.03575</v>
      </c>
      <c r="LF43" s="19">
        <v>40.1175</v>
      </c>
      <c r="LG43" s="19">
        <v>-5.3031744375000002E-2</v>
      </c>
      <c r="LH43" s="19">
        <v>-4.1968301049999997E-2</v>
      </c>
      <c r="LI43" s="19">
        <v>52.066000000000003</v>
      </c>
      <c r="LJ43" s="19">
        <v>1727.1995750000001</v>
      </c>
      <c r="LK43" s="19">
        <v>83</v>
      </c>
      <c r="LL43" s="19">
        <f t="shared" si="58"/>
        <v>30.933999999999997</v>
      </c>
      <c r="LM43" s="23">
        <v>-9999</v>
      </c>
      <c r="LN43" s="19">
        <v>0.45310010981249998</v>
      </c>
      <c r="LO43" s="19">
        <v>0.40001205284500002</v>
      </c>
      <c r="LP43" s="19">
        <v>0.330936988105</v>
      </c>
      <c r="LQ43" s="19">
        <v>0.29803001355499997</v>
      </c>
      <c r="LR43" s="19">
        <v>0.45903084483250001</v>
      </c>
      <c r="LS43" s="19">
        <v>0.3874153695875</v>
      </c>
      <c r="LT43" s="19">
        <v>0.33755731303749997</v>
      </c>
      <c r="LU43" s="19">
        <v>0.28426647525499998</v>
      </c>
      <c r="LV43" s="19">
        <v>0.14409217455750001</v>
      </c>
      <c r="LW43" s="19">
        <v>0.11656319012249999</v>
      </c>
      <c r="LX43" s="19">
        <v>0.52441272240000003</v>
      </c>
      <c r="LY43" s="19">
        <v>0.49939863712999999</v>
      </c>
      <c r="LZ43" s="19">
        <v>0.49588433452000003</v>
      </c>
      <c r="MA43" s="19">
        <v>0.43930823336750002</v>
      </c>
      <c r="MB43" s="19">
        <v>9.3385707479999996E-2</v>
      </c>
      <c r="MC43" s="19">
        <v>0.12406315615750001</v>
      </c>
      <c r="MD43" s="19">
        <v>1.66985854429</v>
      </c>
      <c r="ME43" s="19">
        <v>1.3572317735949999</v>
      </c>
      <c r="MF43" s="19">
        <v>0.31469782962999998</v>
      </c>
      <c r="MG43" s="19">
        <v>0.29318963605249998</v>
      </c>
      <c r="MH43" s="19">
        <v>0.40063714280750001</v>
      </c>
      <c r="MI43" s="19">
        <v>0.36187451857750003</v>
      </c>
      <c r="MJ43" s="19">
        <v>0.40353600437249998</v>
      </c>
      <c r="MK43" s="19">
        <v>0.35317363608500002</v>
      </c>
      <c r="ML43" s="19">
        <v>0.31795402982999998</v>
      </c>
      <c r="MM43" s="19">
        <v>0.28331519130749999</v>
      </c>
      <c r="MN43" s="19">
        <v>-0.50362584027500001</v>
      </c>
      <c r="MO43" s="19">
        <v>-0.44137677619999999</v>
      </c>
      <c r="MP43" s="19">
        <v>0.40063714280750001</v>
      </c>
      <c r="MQ43" s="19">
        <v>0.36187451857750003</v>
      </c>
      <c r="MR43" s="23">
        <v>-9999</v>
      </c>
      <c r="MS43" s="19">
        <v>0.159364007</v>
      </c>
      <c r="MT43" s="19">
        <v>0.16717968899999999</v>
      </c>
      <c r="MU43" s="19">
        <v>0.13216149399999999</v>
      </c>
      <c r="MV43" s="19">
        <v>0.174254509</v>
      </c>
      <c r="MW43" s="19">
        <v>0.438785325</v>
      </c>
      <c r="MX43" s="19">
        <v>0.29116783200000002</v>
      </c>
      <c r="MY43" s="19">
        <v>0.173669348</v>
      </c>
      <c r="MZ43" s="19">
        <v>0.49873104200000001</v>
      </c>
      <c r="NA43" s="19">
        <v>0.35772058800000001</v>
      </c>
      <c r="NB43" s="19">
        <v>0.15899679999999999</v>
      </c>
      <c r="NC43" s="19">
        <v>0.159014612</v>
      </c>
      <c r="ND43" s="19">
        <v>0.14863174900000001</v>
      </c>
      <c r="NE43" s="19">
        <v>36.119999999999997</v>
      </c>
      <c r="NF43" s="19">
        <v>35.2425</v>
      </c>
      <c r="NG43" s="19">
        <v>15.43022727</v>
      </c>
      <c r="NH43" s="19">
        <v>34.101136359999998</v>
      </c>
      <c r="NI43" s="19">
        <v>33.936818180000003</v>
      </c>
      <c r="NJ43" s="19">
        <v>37.503181820000002</v>
      </c>
      <c r="NK43" s="19">
        <v>37.61181818</v>
      </c>
      <c r="NL43" s="19">
        <v>-8.6372804999999997E-2</v>
      </c>
      <c r="NM43" s="19">
        <v>-8.4502665000000005E-2</v>
      </c>
      <c r="NN43" s="19">
        <v>61.77863636</v>
      </c>
      <c r="NO43" s="19">
        <v>1947.673659</v>
      </c>
      <c r="NP43" s="19">
        <v>99.9</v>
      </c>
      <c r="NQ43" s="19">
        <f t="shared" si="59"/>
        <v>38.121363640000006</v>
      </c>
      <c r="NR43" s="23">
        <v>-9999</v>
      </c>
      <c r="NS43" s="19">
        <v>0.48226588500000001</v>
      </c>
      <c r="NT43" s="19">
        <v>0.42873612500000002</v>
      </c>
      <c r="NU43" s="19">
        <v>0.34607430099999997</v>
      </c>
      <c r="NV43" s="19">
        <v>0.24987986300000001</v>
      </c>
      <c r="NW43" s="19">
        <v>0.51574014599999995</v>
      </c>
      <c r="NX43" s="19">
        <v>0.44545848100000002</v>
      </c>
      <c r="NY43" s="19">
        <v>0.38478220299999999</v>
      </c>
      <c r="NZ43" s="19">
        <v>0.26923767900000001</v>
      </c>
      <c r="OA43" s="19">
        <v>0.16402616</v>
      </c>
      <c r="OB43" s="19">
        <v>0.200684275</v>
      </c>
      <c r="OC43" s="19">
        <v>0.53968707999999999</v>
      </c>
      <c r="OD43" s="19">
        <v>0.53454458599999999</v>
      </c>
      <c r="OE43" s="19">
        <v>0.51535389399999998</v>
      </c>
      <c r="OF43" s="19">
        <v>0.46453135899999998</v>
      </c>
      <c r="OG43" s="19">
        <v>7.7596839000000001E-2</v>
      </c>
      <c r="OH43" s="19">
        <v>0.13769774400000001</v>
      </c>
      <c r="OI43" s="19">
        <v>1.880908357</v>
      </c>
      <c r="OJ43" s="19">
        <v>1.5201757840000001</v>
      </c>
      <c r="OK43" s="19">
        <v>0.31829446500000003</v>
      </c>
      <c r="OL43" s="19">
        <v>0.447655048</v>
      </c>
      <c r="OM43" s="19">
        <v>0.41402767699999998</v>
      </c>
      <c r="ON43" s="19">
        <v>0.536689254</v>
      </c>
      <c r="OO43" s="19">
        <v>0.43260827299999999</v>
      </c>
      <c r="OP43" s="19">
        <v>0.55022743699999999</v>
      </c>
      <c r="OQ43" s="19">
        <v>0.33989751299999998</v>
      </c>
      <c r="OR43" s="19">
        <v>0.46386665999999999</v>
      </c>
      <c r="OS43" s="19">
        <v>-0.55463330899999996</v>
      </c>
      <c r="OT43" s="19">
        <v>-0.42258078300000002</v>
      </c>
      <c r="OU43" s="19">
        <v>0.41402767699999998</v>
      </c>
      <c r="OV43" s="19">
        <v>0.536689254</v>
      </c>
      <c r="OW43" s="19">
        <v>0.127057416263158</v>
      </c>
      <c r="OX43" s="19">
        <v>0.117398847078947</v>
      </c>
      <c r="OY43" s="19">
        <v>0.102103138789474</v>
      </c>
      <c r="OZ43" s="19">
        <v>0.128229425105263</v>
      </c>
      <c r="PA43" s="19">
        <v>0.30411351697368399</v>
      </c>
      <c r="PB43" s="19">
        <v>0.2135896595</v>
      </c>
      <c r="PC43" s="19">
        <v>0.136976584815789</v>
      </c>
      <c r="PD43" s="19">
        <v>0.433321198184211</v>
      </c>
      <c r="PE43" s="19">
        <v>0.31846765344736799</v>
      </c>
      <c r="PF43" s="19">
        <v>0.124300568157895</v>
      </c>
      <c r="PG43" s="19">
        <v>0.11162753023684201</v>
      </c>
      <c r="PH43" s="19">
        <v>0.115423017763158</v>
      </c>
      <c r="PI43" s="19">
        <v>34.61</v>
      </c>
      <c r="PJ43" s="19">
        <v>31.161315789473701</v>
      </c>
      <c r="PK43" s="19">
        <v>17.425000000000001</v>
      </c>
      <c r="PL43" s="19">
        <v>34.617631578947403</v>
      </c>
      <c r="PM43" s="19">
        <v>33.225000000000001</v>
      </c>
      <c r="PN43" s="19">
        <v>34.090526315789504</v>
      </c>
      <c r="PO43" s="19">
        <v>34.357368421052598</v>
      </c>
      <c r="PP43" s="19">
        <v>1.6688622E-2</v>
      </c>
      <c r="PQ43" s="19">
        <v>-2.44574772631579E-2</v>
      </c>
      <c r="PR43" s="19">
        <v>71.421315789473695</v>
      </c>
      <c r="PS43" s="19">
        <v>64.689473684210498</v>
      </c>
      <c r="PT43" s="19">
        <v>2166.5672894736799</v>
      </c>
      <c r="PU43" s="19">
        <v>2013.7447631579</v>
      </c>
      <c r="PV43" s="19">
        <v>120.7</v>
      </c>
      <c r="PW43" s="19">
        <f t="shared" si="60"/>
        <v>49.278684210526308</v>
      </c>
      <c r="PX43" s="19">
        <f t="shared" si="61"/>
        <v>56.010526315789505</v>
      </c>
      <c r="PY43" s="19">
        <f t="shared" si="62"/>
        <v>52.644605263157906</v>
      </c>
      <c r="PZ43" s="23">
        <v>-9999</v>
      </c>
      <c r="QA43" s="19">
        <v>0.51862662219736899</v>
      </c>
      <c r="QB43" s="19">
        <v>0.40305640717368402</v>
      </c>
      <c r="QC43" s="19">
        <v>0.39810361906578901</v>
      </c>
      <c r="QD43" s="19">
        <v>0.24730803872631599</v>
      </c>
      <c r="QE43" s="19">
        <v>0.58975058551052695</v>
      </c>
      <c r="QF43" s="19">
        <v>0.439043962139474</v>
      </c>
      <c r="QG43" s="19">
        <f t="shared" si="63"/>
        <v>0.51439727382500045</v>
      </c>
      <c r="QH43" s="19">
        <v>0.48122966654210497</v>
      </c>
      <c r="QI43" s="19">
        <v>0.28819525264736801</v>
      </c>
      <c r="QJ43" s="19">
        <v>0.15222346877894699</v>
      </c>
      <c r="QK43" s="19">
        <v>0.173075547181579</v>
      </c>
      <c r="QL43" s="19">
        <v>0.57833641322631602</v>
      </c>
      <c r="QM43" s="19">
        <v>0.49373820753421099</v>
      </c>
      <c r="QN43" s="19">
        <v>0.55307552697368401</v>
      </c>
      <c r="QO43" s="19">
        <v>0.40688836955263202</v>
      </c>
      <c r="QP43" s="19">
        <v>8.5570056868421104E-2</v>
      </c>
      <c r="QQ43" s="19">
        <v>0.113531344328947</v>
      </c>
      <c r="QR43" s="19">
        <v>2.1676183072052599</v>
      </c>
      <c r="QS43" s="19">
        <v>1.3723874720473701</v>
      </c>
      <c r="QT43" s="19">
        <v>0.25825704334210497</v>
      </c>
      <c r="QU43" s="19">
        <v>0.389633830573684</v>
      </c>
      <c r="QV43" s="19">
        <v>0.35589060126842098</v>
      </c>
      <c r="QW43" s="19">
        <v>0.47371588269999998</v>
      </c>
      <c r="QX43" s="19">
        <v>0.38615069588947398</v>
      </c>
      <c r="QY43" s="19">
        <v>0.50219262526842101</v>
      </c>
      <c r="QZ43" s="19">
        <v>0.29315377253420999</v>
      </c>
      <c r="RA43" s="19">
        <v>0.42324906585526301</v>
      </c>
      <c r="RB43" s="19">
        <v>-0.64874849439473703</v>
      </c>
      <c r="RC43" s="19">
        <v>-0.444972031921053</v>
      </c>
      <c r="RD43" s="19">
        <v>0.35589060126842098</v>
      </c>
      <c r="RE43" s="19">
        <v>0.47371588269999998</v>
      </c>
      <c r="RF43" s="19">
        <v>0.10429823539534901</v>
      </c>
      <c r="RG43" s="19">
        <v>0.101249706372093</v>
      </c>
      <c r="RH43" s="19">
        <v>8.6429438674418602E-2</v>
      </c>
      <c r="RI43" s="19">
        <v>0.100335554860465</v>
      </c>
      <c r="RJ43" s="19">
        <v>0.289584616116279</v>
      </c>
      <c r="RK43" s="19">
        <v>0.20107243065116301</v>
      </c>
      <c r="RL43" s="19">
        <v>0.10203661748837201</v>
      </c>
      <c r="RM43" s="19">
        <v>0.33937668090697698</v>
      </c>
      <c r="RN43" s="19">
        <v>0.24602891523255799</v>
      </c>
      <c r="RO43" s="19">
        <v>9.3184622651162799E-2</v>
      </c>
      <c r="RP43" s="19">
        <v>8.1842485000000006E-2</v>
      </c>
      <c r="RQ43" s="19">
        <v>8.5871568232558204E-2</v>
      </c>
      <c r="RR43" s="19">
        <v>41.48</v>
      </c>
      <c r="RS43" s="19">
        <v>37.249069767441902</v>
      </c>
      <c r="RT43" s="19">
        <v>27.2404651162791</v>
      </c>
      <c r="RU43" s="19">
        <v>34.177674418604703</v>
      </c>
      <c r="RV43" s="19">
        <v>35.207674418604597</v>
      </c>
      <c r="RW43" s="19">
        <v>39.5967441860465</v>
      </c>
      <c r="RX43" s="19">
        <v>39.642093023255804</v>
      </c>
      <c r="RY43" s="19">
        <v>-0.13834748837209301</v>
      </c>
      <c r="RZ43" s="19">
        <v>-0.103124749302326</v>
      </c>
      <c r="SA43" s="19">
        <v>81.506744186046504</v>
      </c>
      <c r="SB43" s="19">
        <v>76.854883720930204</v>
      </c>
      <c r="SC43" s="19">
        <v>2395.3546511627901</v>
      </c>
      <c r="SD43" s="19">
        <v>2289.8450930232598</v>
      </c>
      <c r="SE43" s="19">
        <v>142</v>
      </c>
      <c r="SF43" s="19">
        <f t="shared" si="64"/>
        <v>60.493255813953496</v>
      </c>
      <c r="SG43" s="19">
        <f t="shared" si="65"/>
        <v>65.145116279069796</v>
      </c>
      <c r="SH43" s="23">
        <v>-9999</v>
      </c>
      <c r="SI43" s="19">
        <v>0.53644340820930203</v>
      </c>
      <c r="SJ43" s="19">
        <v>0.48131226116279102</v>
      </c>
      <c r="SK43" s="19">
        <v>0.41320821325581403</v>
      </c>
      <c r="SL43" s="19">
        <v>0.33158327455813902</v>
      </c>
      <c r="SM43" s="19">
        <v>0.61025285844185995</v>
      </c>
      <c r="SN43" s="19">
        <v>0.47816161802325602</v>
      </c>
      <c r="SO43" s="19">
        <v>0.50058474232558103</v>
      </c>
      <c r="SP43" s="19">
        <v>0.32733789697674398</v>
      </c>
      <c r="SQ43" s="19">
        <v>0.15884324872093</v>
      </c>
      <c r="SR43" s="19">
        <v>0.178280097162791</v>
      </c>
      <c r="SS43" s="19">
        <v>0.59493068967441898</v>
      </c>
      <c r="ST43" s="19">
        <v>0.53645561853488399</v>
      </c>
      <c r="SU43" s="19">
        <v>0.56816739188372101</v>
      </c>
      <c r="SV43" s="19">
        <v>0.46629772802325598</v>
      </c>
      <c r="SW43" s="19">
        <v>8.6402014744186004E-2</v>
      </c>
      <c r="SX43" s="19">
        <v>7.4755435976744194E-2</v>
      </c>
      <c r="SY43" s="19">
        <v>2.3360264734651199</v>
      </c>
      <c r="SZ43" s="19">
        <v>1.8881180214883699</v>
      </c>
      <c r="TA43" s="19">
        <v>0.25989323337209302</v>
      </c>
      <c r="TB43" s="19">
        <v>0.36953771839534899</v>
      </c>
      <c r="TC43" s="19">
        <v>0.36045621090697699</v>
      </c>
      <c r="TD43" s="19">
        <v>0.45684565239534902</v>
      </c>
      <c r="TE43" s="19">
        <v>0.390977744418605</v>
      </c>
      <c r="TF43" s="19">
        <v>0.45238235706976698</v>
      </c>
      <c r="TG43" s="19">
        <v>0.29531906034883698</v>
      </c>
      <c r="TH43" s="19">
        <v>0.36373520193023301</v>
      </c>
      <c r="TI43" s="19">
        <v>-0.66617522783720895</v>
      </c>
      <c r="TJ43" s="19">
        <v>-0.49006280897674398</v>
      </c>
      <c r="TK43" s="19">
        <v>0.36045621090697699</v>
      </c>
      <c r="TL43" s="19">
        <v>0.45684565239534902</v>
      </c>
      <c r="TM43" s="19">
        <v>8.3862589953488401E-2</v>
      </c>
      <c r="TN43" s="19">
        <v>7.7778832465116299E-2</v>
      </c>
      <c r="TO43" s="19">
        <v>7.2876127209302297E-2</v>
      </c>
      <c r="TP43" s="19">
        <v>8.80729227906977E-2</v>
      </c>
      <c r="TQ43" s="19">
        <v>0.20519427695348799</v>
      </c>
      <c r="TR43" s="19">
        <v>0.15049973183720899</v>
      </c>
      <c r="TS43" s="19">
        <v>9.0434892744186104E-2</v>
      </c>
      <c r="TT43" s="19">
        <v>0.29809932841860498</v>
      </c>
      <c r="TU43" s="19">
        <v>0.20405760441860499</v>
      </c>
      <c r="TV43" s="19">
        <v>7.1659199162790704E-2</v>
      </c>
      <c r="TW43" s="19">
        <v>6.9019681651162804E-2</v>
      </c>
      <c r="TX43" s="19">
        <v>7.0488695744186106E-2</v>
      </c>
      <c r="TY43" s="19">
        <v>40.915000000000099</v>
      </c>
      <c r="TZ43" s="19">
        <v>38.009186046511701</v>
      </c>
      <c r="UA43" s="19">
        <v>25.8659302325581</v>
      </c>
      <c r="UB43" s="19">
        <v>35.931627906976701</v>
      </c>
      <c r="UC43" s="19">
        <v>35.280465116279103</v>
      </c>
      <c r="UD43" s="19">
        <v>40.4120930232558</v>
      </c>
      <c r="UE43" s="19">
        <v>40.454534883720903</v>
      </c>
      <c r="UF43" s="19">
        <v>-0.11227147803488401</v>
      </c>
      <c r="UG43" s="19">
        <v>-0.118838436302326</v>
      </c>
      <c r="UH43" s="24">
        <v>93.567441860465109</v>
      </c>
      <c r="UI43" s="24">
        <v>85.349534883720949</v>
      </c>
      <c r="UJ43" s="24">
        <v>2669.3283720930231</v>
      </c>
      <c r="UK43" s="24">
        <v>2482.6779302325572</v>
      </c>
      <c r="UL43" s="19">
        <v>158</v>
      </c>
      <c r="UM43" s="19">
        <f t="shared" si="66"/>
        <v>64.432558139534891</v>
      </c>
      <c r="UN43" s="19">
        <f t="shared" si="67"/>
        <v>72.650465116279051</v>
      </c>
      <c r="UO43" s="19">
        <f t="shared" si="68"/>
        <v>68.541511627906971</v>
      </c>
      <c r="UP43" s="23">
        <v>-9999</v>
      </c>
      <c r="UQ43" s="19">
        <v>0.53355085823953496</v>
      </c>
      <c r="UR43" s="19">
        <v>0.38733928269767398</v>
      </c>
      <c r="US43" s="19">
        <v>0.38590869137907002</v>
      </c>
      <c r="UT43" s="19">
        <v>0.25563214857907002</v>
      </c>
      <c r="UU43" s="19">
        <v>0.62355609145813995</v>
      </c>
      <c r="UV43" s="19">
        <v>0.43792496292093003</v>
      </c>
      <c r="UW43" s="19">
        <f t="shared" si="69"/>
        <v>0.53074052718953502</v>
      </c>
      <c r="UX43" s="19">
        <v>0.495466346004651</v>
      </c>
      <c r="UY43" s="19">
        <v>0.312872013148837</v>
      </c>
      <c r="UZ43" s="19">
        <v>0.186477113683721</v>
      </c>
      <c r="VA43" s="19">
        <v>0.14703889273953499</v>
      </c>
      <c r="VB43" s="19">
        <v>0.61658077076279105</v>
      </c>
      <c r="VC43" s="19">
        <v>0.46420166013953501</v>
      </c>
      <c r="VD43" s="19">
        <v>0.61164185282325501</v>
      </c>
      <c r="VE43" s="19">
        <v>0.40775316772790698</v>
      </c>
      <c r="VF43" s="19">
        <v>0.124353905460465</v>
      </c>
      <c r="VG43" s="19">
        <v>9.4753485600000006E-2</v>
      </c>
      <c r="VH43" s="19">
        <v>2.3083238224279099</v>
      </c>
      <c r="VI43" s="19">
        <v>1.3297623183674401</v>
      </c>
      <c r="VJ43" s="19">
        <v>0.29936669924651199</v>
      </c>
      <c r="VK43" s="19">
        <v>0.29825863298372102</v>
      </c>
      <c r="VL43" s="19">
        <v>0.40863018686744201</v>
      </c>
      <c r="VM43" s="19">
        <v>0.36257544798604702</v>
      </c>
      <c r="VN43" s="19">
        <v>0.45015272987907001</v>
      </c>
      <c r="VO43" s="19">
        <v>0.38452368979534901</v>
      </c>
      <c r="VP43" s="19">
        <v>0.34864230816976699</v>
      </c>
      <c r="VQ43" s="19">
        <v>0.32876217390697698</v>
      </c>
      <c r="VR43" s="19">
        <v>-0.66098975393023296</v>
      </c>
      <c r="VS43" s="19">
        <v>-0.472720101767442</v>
      </c>
      <c r="VT43" s="19">
        <v>0.40863018686744201</v>
      </c>
      <c r="VU43" s="19">
        <v>0.36257544798604702</v>
      </c>
      <c r="VV43" s="19">
        <v>0.53133333333333299</v>
      </c>
      <c r="VW43" s="19">
        <v>0.44766666666666699</v>
      </c>
      <c r="VX43" s="19">
        <v>0.50496666666666701</v>
      </c>
      <c r="VY43" s="19">
        <v>0.1547</v>
      </c>
      <c r="VZ43" s="19">
        <f t="shared" si="70"/>
        <v>0.84253450439146915</v>
      </c>
      <c r="WA43" s="19">
        <v>8.5532433268292699E-2</v>
      </c>
      <c r="WB43" s="19">
        <v>7.4398963658536599E-2</v>
      </c>
      <c r="WC43" s="19">
        <v>7.6291284975609802E-2</v>
      </c>
      <c r="WD43" s="19">
        <v>8.2785507146341503E-2</v>
      </c>
      <c r="WE43" s="19">
        <v>0.237838619463415</v>
      </c>
      <c r="WF43" s="19">
        <v>0.18667611448780499</v>
      </c>
      <c r="WG43" s="19">
        <v>8.6739780682926898E-2</v>
      </c>
      <c r="WH43" s="19">
        <v>0.29506522970731702</v>
      </c>
      <c r="WI43" s="19">
        <v>0.195247803926829</v>
      </c>
      <c r="WJ43" s="19">
        <v>6.7614083390243898E-2</v>
      </c>
      <c r="WK43" s="19">
        <v>6.18536585365854E-2</v>
      </c>
      <c r="WL43" s="19">
        <v>7.2509017951219501E-2</v>
      </c>
      <c r="WM43" s="19">
        <v>42.35</v>
      </c>
      <c r="WN43" s="19">
        <v>37.742682926829303</v>
      </c>
      <c r="WO43" s="19">
        <v>20.813414634146302</v>
      </c>
      <c r="WP43" s="19">
        <v>35.661463414634099</v>
      </c>
      <c r="WQ43" s="19">
        <v>33.742195121951198</v>
      </c>
      <c r="WR43" s="19">
        <v>41.5921951219512</v>
      </c>
      <c r="WS43" s="19">
        <v>41.591707317073201</v>
      </c>
      <c r="WT43" s="19">
        <v>-0.151433617780488</v>
      </c>
      <c r="WU43" s="19">
        <v>-0.18164620243902399</v>
      </c>
      <c r="WV43" s="19">
        <v>91.809756097561007</v>
      </c>
      <c r="WW43" s="19">
        <v>84.918780487804895</v>
      </c>
      <c r="WX43" s="19">
        <v>2629.2515609756101</v>
      </c>
      <c r="WY43" s="19">
        <v>2472.90543902439</v>
      </c>
      <c r="WZ43" s="19">
        <v>164.3</v>
      </c>
      <c r="XA43" s="19">
        <f t="shared" si="71"/>
        <v>72.490243902439005</v>
      </c>
      <c r="XB43" s="19">
        <f t="shared" si="72"/>
        <v>79.381219512195116</v>
      </c>
      <c r="XC43" s="23">
        <v>-9999</v>
      </c>
      <c r="XD43" s="19">
        <v>0.54466826539024404</v>
      </c>
      <c r="XE43" s="19">
        <v>0.474292658980488</v>
      </c>
      <c r="XF43" s="19">
        <v>0.38484224355121999</v>
      </c>
      <c r="XG43" s="19">
        <v>0.38432241188780503</v>
      </c>
      <c r="XH43" s="19">
        <v>0.65277300088536605</v>
      </c>
      <c r="XI43" s="19">
        <v>0.51445274190000001</v>
      </c>
      <c r="XJ43" s="19">
        <v>0.51945553508536602</v>
      </c>
      <c r="XK43" s="19">
        <v>0.42892400635365902</v>
      </c>
      <c r="XL43" s="19">
        <v>0.20281621959999999</v>
      </c>
      <c r="XM43" s="19">
        <v>0.112664067914634</v>
      </c>
      <c r="XN43" s="19">
        <v>0.60479160642683005</v>
      </c>
      <c r="XO43" s="19">
        <v>0.50496052480731701</v>
      </c>
      <c r="XP43" s="19">
        <v>0.62630718959512199</v>
      </c>
      <c r="XQ43" s="19">
        <v>0.461403443297561</v>
      </c>
      <c r="XR43" s="19">
        <v>8.9821821014634096E-2</v>
      </c>
      <c r="XS43" s="19">
        <v>4.14417996829268E-2</v>
      </c>
      <c r="XT43" s="19">
        <v>2.4158063474609799</v>
      </c>
      <c r="XU43" s="19">
        <v>1.8748993344439</v>
      </c>
      <c r="XV43" s="19">
        <v>0.31064842915121899</v>
      </c>
      <c r="XW43" s="19">
        <v>0.19592887192195099</v>
      </c>
      <c r="XX43" s="19">
        <v>0.42605454641707302</v>
      </c>
      <c r="XY43" s="19">
        <v>0.25626204861951202</v>
      </c>
      <c r="XZ43" s="19">
        <v>0.476738315192683</v>
      </c>
      <c r="YA43" s="19">
        <v>0.259667742980488</v>
      </c>
      <c r="YB43" s="19">
        <v>0.371619857041463</v>
      </c>
      <c r="YC43" s="19">
        <v>0.20311812492926801</v>
      </c>
      <c r="YD43" s="19">
        <v>-0.68259649141463397</v>
      </c>
      <c r="YE43" s="19">
        <v>-0.59948450987804902</v>
      </c>
      <c r="YF43" s="19">
        <v>0.42605454641707302</v>
      </c>
      <c r="YG43" s="19">
        <v>0.25626204861951202</v>
      </c>
      <c r="YH43" s="19">
        <v>7.2226280378378402E-2</v>
      </c>
      <c r="YI43" s="19">
        <v>6.7662256810810797E-2</v>
      </c>
      <c r="YJ43" s="19">
        <v>5.91726861351351E-2</v>
      </c>
      <c r="YK43" s="19">
        <v>7.0860821378378402E-2</v>
      </c>
      <c r="YL43" s="19">
        <v>0.199769064891892</v>
      </c>
      <c r="YM43" s="19">
        <v>0.32714285700000001</v>
      </c>
      <c r="YN43" s="19">
        <v>7.9405192648648704E-2</v>
      </c>
      <c r="YO43" s="19">
        <v>0.27179653286486499</v>
      </c>
      <c r="YP43" s="19">
        <v>0.17410472964864901</v>
      </c>
      <c r="YQ43" s="19">
        <v>6.2367119459459497E-2</v>
      </c>
      <c r="YR43" s="19">
        <v>6.4128256540540496E-2</v>
      </c>
      <c r="YS43" s="19">
        <v>6.8264864864864896E-2</v>
      </c>
      <c r="YT43" s="19">
        <v>43.15</v>
      </c>
      <c r="YU43" s="19">
        <v>39.386756756756803</v>
      </c>
      <c r="YV43" s="19">
        <v>15.8094594594595</v>
      </c>
      <c r="YW43" s="19">
        <v>43.602432432432401</v>
      </c>
      <c r="YX43" s="19">
        <v>41.378648648648699</v>
      </c>
      <c r="YY43" s="19">
        <v>41.781081081081098</v>
      </c>
      <c r="YZ43" s="19">
        <v>41.96</v>
      </c>
      <c r="ZA43" s="19">
        <v>5.0625091891891898E-2</v>
      </c>
      <c r="ZB43" s="19">
        <v>-1.21734540540541E-2</v>
      </c>
      <c r="ZC43" s="19">
        <v>108.813513513514</v>
      </c>
      <c r="ZD43" s="19">
        <v>94.464864864864893</v>
      </c>
      <c r="ZE43" s="19">
        <v>3015.1155405405402</v>
      </c>
      <c r="ZF43" s="19">
        <v>2689.5972972973</v>
      </c>
      <c r="ZG43" s="19">
        <v>172</v>
      </c>
      <c r="ZH43" s="19">
        <f t="shared" si="73"/>
        <v>63.186486486486004</v>
      </c>
      <c r="ZI43" s="19">
        <f t="shared" si="74"/>
        <v>77.535135135135107</v>
      </c>
      <c r="ZJ43" s="23">
        <v>-9999</v>
      </c>
      <c r="ZK43" s="19">
        <v>0.54689625073243198</v>
      </c>
      <c r="ZL43" s="19">
        <v>0.46332453408378399</v>
      </c>
      <c r="ZM43" s="19">
        <v>0.37349623775946</v>
      </c>
      <c r="ZN43" s="19">
        <v>0.64412207969729696</v>
      </c>
      <c r="ZO43" s="19">
        <v>0.61747192553513497</v>
      </c>
      <c r="ZP43" s="19">
        <v>0.47988069197297301</v>
      </c>
      <c r="ZQ43" s="19">
        <v>0.46208969847026998</v>
      </c>
      <c r="ZR43" s="19">
        <v>0.65737749904053999</v>
      </c>
      <c r="ZS43" s="19">
        <v>0.21819081298378401</v>
      </c>
      <c r="ZT43" s="19">
        <v>-0.250012178648649</v>
      </c>
      <c r="ZU43" s="19">
        <v>0.59792866239729703</v>
      </c>
      <c r="ZV43" s="19">
        <v>0.53018732661081103</v>
      </c>
      <c r="ZW43" s="19">
        <v>0.62603028802702698</v>
      </c>
      <c r="ZX43" s="19">
        <v>0.45486683293513502</v>
      </c>
      <c r="ZY43" s="19">
        <v>7.6044371405405403E-2</v>
      </c>
      <c r="ZZ43" s="19">
        <v>9.0634041597297293E-2</v>
      </c>
      <c r="AAA43" s="19">
        <v>2.43222247771351</v>
      </c>
      <c r="AAB43" s="19">
        <v>1.8187537835837799</v>
      </c>
      <c r="AAC43" s="19">
        <v>0.35337469085675699</v>
      </c>
      <c r="AAD43" s="19">
        <v>-0.60605944872973005</v>
      </c>
      <c r="AAE43" s="19">
        <v>0.46830576451621603</v>
      </c>
      <c r="AAF43" s="19">
        <v>-1.2840042698918901</v>
      </c>
      <c r="AAG43" s="19">
        <v>0.50535830056486497</v>
      </c>
      <c r="AAH43" s="19">
        <v>-1.2880302386756799</v>
      </c>
      <c r="AAI43" s="19">
        <v>0.39859284090000002</v>
      </c>
      <c r="AAJ43" s="19">
        <v>-0.61376562905405396</v>
      </c>
      <c r="AAK43" s="19">
        <v>-0.63094727391891903</v>
      </c>
      <c r="AAL43" s="19">
        <v>-0.79317214056756702</v>
      </c>
      <c r="AAM43" s="19">
        <v>0.46830576451621603</v>
      </c>
      <c r="AAN43" s="19">
        <v>-1.2840042698918901</v>
      </c>
      <c r="AAO43" s="19">
        <v>7.4303193452380997E-2</v>
      </c>
      <c r="AAP43" s="19">
        <v>7.1845655142857096E-2</v>
      </c>
      <c r="AAQ43" s="19">
        <v>6.2722917857142901E-2</v>
      </c>
      <c r="AAR43" s="19">
        <v>7.6833143714285707E-2</v>
      </c>
      <c r="AAS43" s="19">
        <v>0.25562731423809498</v>
      </c>
      <c r="AAT43" s="19">
        <v>0.19791524264285701</v>
      </c>
      <c r="AAU43" s="19">
        <v>7.7501310809523799E-2</v>
      </c>
      <c r="AAV43" s="19">
        <v>0.269123581666667</v>
      </c>
      <c r="AAW43" s="19">
        <v>0.16748172290476199</v>
      </c>
      <c r="AAX43" s="19">
        <v>6.2607142857142903E-2</v>
      </c>
      <c r="AAY43" s="19">
        <v>6.0547285023809502E-2</v>
      </c>
      <c r="AAZ43" s="19">
        <v>6.4118008452380901E-2</v>
      </c>
      <c r="ABA43" s="19">
        <v>42.11</v>
      </c>
      <c r="ABB43" s="19">
        <v>36.858333333333299</v>
      </c>
      <c r="ABC43" s="19">
        <v>29.31</v>
      </c>
      <c r="ABD43" s="19">
        <v>34.793571428571397</v>
      </c>
      <c r="ABE43" s="19">
        <v>34.613571428571397</v>
      </c>
      <c r="ABF43" s="19">
        <v>41.8028571428571</v>
      </c>
      <c r="ABG43" s="19">
        <v>41.991666666666703</v>
      </c>
      <c r="ABH43" s="19">
        <v>-0.17895275238095201</v>
      </c>
      <c r="ABI43" s="19">
        <v>-0.17108384714285699</v>
      </c>
      <c r="ABJ43" s="19">
        <v>100.678571428571</v>
      </c>
      <c r="ABK43" s="19">
        <v>97.959523809523802</v>
      </c>
      <c r="ABL43" s="19">
        <v>2830.7236190476201</v>
      </c>
      <c r="ABM43" s="19">
        <v>2768.8693333333299</v>
      </c>
      <c r="ABN43" s="19">
        <v>178</v>
      </c>
      <c r="ABO43" s="19">
        <f t="shared" si="75"/>
        <v>77.321428571428996</v>
      </c>
      <c r="ABP43" s="19">
        <f t="shared" si="76"/>
        <v>80.040476190476198</v>
      </c>
      <c r="ABQ43" s="23">
        <v>-9999</v>
      </c>
      <c r="ABR43" s="19">
        <v>0.55194041758333401</v>
      </c>
      <c r="ABS43" s="19">
        <v>0.53130556610476198</v>
      </c>
      <c r="ABT43" s="19">
        <v>0.36725907967857102</v>
      </c>
      <c r="ABU43" s="19">
        <v>0.43946510116190501</v>
      </c>
      <c r="ABV43" s="19">
        <v>0.63178528811190504</v>
      </c>
      <c r="ABW43" s="19">
        <v>0.55479879953809497</v>
      </c>
      <c r="ABX43" s="19">
        <v>0.46897409697857101</v>
      </c>
      <c r="ABY43" s="19">
        <v>0.46642358134761902</v>
      </c>
      <c r="ABZ43" s="19">
        <v>0.232021447711905</v>
      </c>
      <c r="ACA43" s="19">
        <v>0.121841615980952</v>
      </c>
      <c r="ACB43" s="19">
        <v>0.61457741034523805</v>
      </c>
      <c r="ACC43" s="19">
        <v>0.60080685210476203</v>
      </c>
      <c r="ACD43" s="19">
        <v>0.62174771980476196</v>
      </c>
      <c r="ACE43" s="19">
        <v>0.54346513913809502</v>
      </c>
      <c r="ACF43" s="19">
        <v>9.5187391445238106E-2</v>
      </c>
      <c r="ACG43" s="19">
        <v>0.102054142242857</v>
      </c>
      <c r="ACH43" s="19">
        <v>2.48087194573095</v>
      </c>
      <c r="ACI43" s="19">
        <v>2.33949351003095</v>
      </c>
      <c r="ACJ43" s="19">
        <v>0.36662997007380899</v>
      </c>
      <c r="ACK43" s="19">
        <v>0.20576130153095201</v>
      </c>
      <c r="ACL43" s="19">
        <v>0.48509833564761901</v>
      </c>
      <c r="ACM43" s="19">
        <v>0.27766133918809499</v>
      </c>
      <c r="ACN43" s="19">
        <v>0.52810810668095198</v>
      </c>
      <c r="ACO43" s="19">
        <v>0.28594639016904799</v>
      </c>
      <c r="ACP43" s="19">
        <v>0.41965818375000002</v>
      </c>
      <c r="ACQ43" s="19">
        <v>0.21523833391904801</v>
      </c>
      <c r="ACR43" s="19">
        <v>-0.638063891142857</v>
      </c>
      <c r="ACS43" s="19">
        <v>-0.63517444447618998</v>
      </c>
      <c r="ACT43" s="19">
        <v>0.48509833564761901</v>
      </c>
      <c r="ACU43" s="19">
        <v>0.27766133918809499</v>
      </c>
      <c r="ACV43" s="17">
        <v>5.04</v>
      </c>
      <c r="ACW43" s="18">
        <v>1.02</v>
      </c>
      <c r="ACX43" s="17">
        <v>79.099999999999994</v>
      </c>
      <c r="ACY43" s="17">
        <v>27.7</v>
      </c>
      <c r="ACZ43" s="17">
        <v>5.0999999999999996</v>
      </c>
      <c r="ADA43" s="17">
        <v>11.8</v>
      </c>
    </row>
    <row r="44" spans="1:781" x14ac:dyDescent="0.25">
      <c r="A44" s="19">
        <v>43</v>
      </c>
      <c r="B44" s="19">
        <v>11</v>
      </c>
      <c r="C44" s="19" t="s">
        <v>9</v>
      </c>
      <c r="D44" s="19">
        <v>100</v>
      </c>
      <c r="E44" s="19">
        <v>3</v>
      </c>
      <c r="F44" s="19">
        <v>3</v>
      </c>
      <c r="G44" s="19" t="s">
        <v>14</v>
      </c>
      <c r="H44" s="23">
        <v>-9999</v>
      </c>
      <c r="I44" s="23">
        <v>-9999</v>
      </c>
      <c r="J44" s="23">
        <v>-9999</v>
      </c>
      <c r="K44" s="23">
        <v>-9999</v>
      </c>
      <c r="L44" s="19">
        <v>0</v>
      </c>
      <c r="M44" s="19">
        <f t="shared" si="16"/>
        <v>0</v>
      </c>
      <c r="N44" s="19">
        <v>52.560000000000009</v>
      </c>
      <c r="O44" s="19">
        <v>26.719999999999985</v>
      </c>
      <c r="P44" s="19">
        <v>20.720000000000006</v>
      </c>
      <c r="Q44" s="19">
        <v>51.279999999999994</v>
      </c>
      <c r="R44" s="19">
        <v>24</v>
      </c>
      <c r="S44" s="19">
        <v>24.720000000000006</v>
      </c>
      <c r="T44" s="19">
        <f t="shared" si="17"/>
        <v>1.1930501930501929</v>
      </c>
      <c r="U44" s="19">
        <v>51.279999999999994</v>
      </c>
      <c r="V44" s="19">
        <v>30</v>
      </c>
      <c r="W44" s="19">
        <v>18.720000000000006</v>
      </c>
      <c r="X44" s="19">
        <v>47.279999999999994</v>
      </c>
      <c r="Y44" s="19">
        <v>22</v>
      </c>
      <c r="Z44" s="19">
        <v>30.72000000000001</v>
      </c>
      <c r="AA44" s="19" t="s">
        <v>82</v>
      </c>
      <c r="AB44" s="19">
        <v>8.6999999999999993</v>
      </c>
      <c r="AC44" s="19">
        <v>7.2</v>
      </c>
      <c r="AD44" s="19">
        <v>1.55</v>
      </c>
      <c r="AE44" s="19" t="s">
        <v>40</v>
      </c>
      <c r="AF44" s="19">
        <v>2</v>
      </c>
      <c r="AG44" s="19">
        <v>1.1000000000000001</v>
      </c>
      <c r="AH44" s="19">
        <v>2.9</v>
      </c>
      <c r="AI44" s="19">
        <v>5</v>
      </c>
      <c r="AJ44" s="19">
        <v>481</v>
      </c>
      <c r="AK44" s="19">
        <v>72</v>
      </c>
      <c r="AL44" s="19">
        <v>0.7</v>
      </c>
      <c r="AM44" s="19">
        <v>9.3000000000000007</v>
      </c>
      <c r="AN44" s="19">
        <v>8.6</v>
      </c>
      <c r="AO44" s="19">
        <v>1.28</v>
      </c>
      <c r="AP44" s="19">
        <v>5494</v>
      </c>
      <c r="AQ44" s="19">
        <v>204</v>
      </c>
      <c r="AR44" s="19">
        <v>453</v>
      </c>
      <c r="AS44" s="19">
        <v>32.4</v>
      </c>
      <c r="AT44" s="19">
        <v>0</v>
      </c>
      <c r="AU44" s="19">
        <v>4</v>
      </c>
      <c r="AV44" s="19">
        <v>85</v>
      </c>
      <c r="AW44" s="19">
        <v>5</v>
      </c>
      <c r="AX44" s="19">
        <v>6</v>
      </c>
      <c r="AY44" s="19">
        <v>64</v>
      </c>
      <c r="AZ44" s="19">
        <v>3.3947237431557991</v>
      </c>
      <c r="BA44" s="19">
        <v>1.3670236391452402</v>
      </c>
      <c r="BB44" s="19">
        <v>2.1056334489170312</v>
      </c>
      <c r="BC44" s="19">
        <v>1.5164279696714404</v>
      </c>
      <c r="BD44" s="19">
        <v>2.6176193545188635</v>
      </c>
      <c r="BE44" s="19">
        <v>4.044519526980026</v>
      </c>
      <c r="BF44" s="19">
        <v>2.3316582914572868</v>
      </c>
      <c r="BG44" s="17">
        <f t="shared" si="18"/>
        <v>19.046989529204158</v>
      </c>
      <c r="BH44" s="17">
        <f t="shared" si="19"/>
        <v>27.469523324872284</v>
      </c>
      <c r="BI44" s="17">
        <f t="shared" si="20"/>
        <v>33.535235203558045</v>
      </c>
      <c r="BJ44" s="17">
        <f t="shared" si="21"/>
        <v>44.005712621633499</v>
      </c>
      <c r="BK44" s="17">
        <f t="shared" si="22"/>
        <v>60.183790729553607</v>
      </c>
      <c r="BL44" s="19">
        <f t="shared" si="108"/>
        <v>6.0657118786857618</v>
      </c>
      <c r="BM44" s="19">
        <f t="shared" si="109"/>
        <v>10.470477418075454</v>
      </c>
      <c r="BN44" s="19">
        <f t="shared" si="110"/>
        <v>16.178078107920104</v>
      </c>
      <c r="BO44" s="19">
        <f t="shared" si="23"/>
        <v>32.714267404681323</v>
      </c>
      <c r="BP44" s="19">
        <v>2.6530612244897962</v>
      </c>
      <c r="BQ44" s="19">
        <v>1.4509203967823125</v>
      </c>
      <c r="BR44" s="19">
        <v>1.618171767425499</v>
      </c>
      <c r="BS44" s="19">
        <v>1.0704197432974873</v>
      </c>
      <c r="BT44" s="19">
        <v>1.0262257696693271</v>
      </c>
      <c r="BU44" s="19">
        <v>0.92417768061214356</v>
      </c>
      <c r="BV44" s="19">
        <v>0.72864321608040206</v>
      </c>
      <c r="BW44" s="17">
        <f t="shared" si="24"/>
        <v>16.415926485088434</v>
      </c>
      <c r="BX44" s="17">
        <f t="shared" si="25"/>
        <v>22.888613554790432</v>
      </c>
      <c r="BY44" s="17">
        <f t="shared" si="26"/>
        <v>27.170292527980379</v>
      </c>
      <c r="BZ44" s="17">
        <f t="shared" si="27"/>
        <v>34.971906329106261</v>
      </c>
      <c r="CA44" s="19">
        <f t="shared" si="28"/>
        <v>4.2816789731899494</v>
      </c>
      <c r="CB44" s="19">
        <f t="shared" si="29"/>
        <v>4.1049030786773084</v>
      </c>
      <c r="CC44" s="19">
        <f t="shared" si="30"/>
        <v>3.6967107224485742</v>
      </c>
      <c r="CD44" s="19">
        <f t="shared" ref="CD44:CE44" si="132">SUM(CA44:CC44)</f>
        <v>12.083292774315833</v>
      </c>
      <c r="CE44" s="19">
        <f t="shared" si="132"/>
        <v>19.884906575441715</v>
      </c>
      <c r="CF44" s="19">
        <v>3.079927884615385</v>
      </c>
      <c r="CG44" s="19">
        <v>0.11499999999999999</v>
      </c>
      <c r="CH44" s="19">
        <v>0.39678553490708185</v>
      </c>
      <c r="CI44" s="19">
        <v>1.0412494993992789</v>
      </c>
      <c r="CJ44" s="19">
        <v>0.4506083212336654</v>
      </c>
      <c r="CK44" s="19">
        <v>1.9835534512833293</v>
      </c>
      <c r="CL44" s="23">
        <v>-9999</v>
      </c>
      <c r="CM44" s="17">
        <f t="shared" si="32"/>
        <v>12.779711538461541</v>
      </c>
      <c r="CN44" s="17">
        <f t="shared" si="33"/>
        <v>14.366853678089868</v>
      </c>
      <c r="CO44" s="17">
        <f t="shared" si="34"/>
        <v>18.531851675686983</v>
      </c>
      <c r="CP44" s="17">
        <f t="shared" si="35"/>
        <v>20.334284960621645</v>
      </c>
      <c r="CQ44" s="17">
        <f t="shared" si="36"/>
        <v>28.268498765754963</v>
      </c>
      <c r="CR44" s="19">
        <f t="shared" si="37"/>
        <v>4.1649979975971156</v>
      </c>
      <c r="CS44" s="19">
        <f t="shared" si="38"/>
        <v>1.8024332849346616</v>
      </c>
      <c r="CT44" s="19">
        <f t="shared" si="39"/>
        <v>7.9342138051333171</v>
      </c>
      <c r="CU44" s="19">
        <f t="shared" si="40"/>
        <v>13.901645087665095</v>
      </c>
      <c r="CV44" s="21">
        <v>9.1999999999999993</v>
      </c>
      <c r="CW44" s="19">
        <v>10.7</v>
      </c>
      <c r="CX44" s="21">
        <v>11.5</v>
      </c>
      <c r="CY44" s="19">
        <v>26.4</v>
      </c>
      <c r="CZ44" s="22">
        <v>13.65</v>
      </c>
      <c r="DA44" s="19">
        <v>20.399999999999999</v>
      </c>
      <c r="DB44" s="18">
        <v>17.5</v>
      </c>
      <c r="DC44" s="18">
        <v>17.8</v>
      </c>
      <c r="DD44" s="18">
        <v>14.2</v>
      </c>
      <c r="DE44" s="19">
        <v>9.35</v>
      </c>
      <c r="DF44" s="19">
        <v>12.899999999999999</v>
      </c>
      <c r="DG44" s="18">
        <v>24.35</v>
      </c>
      <c r="DH44" s="19">
        <v>19.899999999999999</v>
      </c>
      <c r="DI44" s="18">
        <f t="shared" si="3"/>
        <v>16.850000000000001</v>
      </c>
      <c r="DJ44" s="19">
        <v>13.05</v>
      </c>
      <c r="DK44" s="19">
        <v>19.95</v>
      </c>
      <c r="DL44" s="19">
        <v>15.95</v>
      </c>
      <c r="DM44" s="19">
        <v>16.25</v>
      </c>
      <c r="DN44" s="19">
        <v>18.100000000000001</v>
      </c>
      <c r="DO44" s="19">
        <v>23.25</v>
      </c>
      <c r="DP44" s="19">
        <v>23.1</v>
      </c>
      <c r="DQ44" s="19">
        <v>25.15</v>
      </c>
      <c r="DR44" s="19">
        <v>21.85</v>
      </c>
      <c r="DS44" s="21">
        <v>27.6</v>
      </c>
      <c r="DT44" s="21">
        <v>28.9</v>
      </c>
      <c r="DU44" s="21">
        <v>26.6</v>
      </c>
      <c r="DV44" s="21">
        <v>25.5</v>
      </c>
      <c r="DW44" s="21">
        <v>23.3</v>
      </c>
      <c r="DX44" s="21">
        <v>20.2</v>
      </c>
      <c r="DY44" s="21">
        <v>16.600000000000001</v>
      </c>
      <c r="DZ44" s="21">
        <v>20</v>
      </c>
      <c r="EA44" s="21">
        <v>16.8</v>
      </c>
      <c r="EB44" s="19">
        <v>21.1</v>
      </c>
      <c r="EC44" s="18">
        <v>18</v>
      </c>
      <c r="ED44" s="18">
        <v>22.5</v>
      </c>
      <c r="EE44" s="18">
        <v>36</v>
      </c>
      <c r="EF44" s="18">
        <v>48</v>
      </c>
      <c r="EG44" s="18">
        <v>48</v>
      </c>
      <c r="EH44" s="18">
        <v>74</v>
      </c>
      <c r="EI44" s="18">
        <v>77.5</v>
      </c>
      <c r="EJ44" s="18">
        <v>87.5</v>
      </c>
      <c r="EK44" s="18">
        <v>85.5</v>
      </c>
      <c r="EL44" s="18">
        <v>89.5</v>
      </c>
      <c r="EM44" s="19">
        <v>4540.6282722513088</v>
      </c>
      <c r="EN44" s="19">
        <v>10511.044176706828</v>
      </c>
      <c r="EO44" s="19">
        <v>6472.4852071005917</v>
      </c>
      <c r="EP44" s="19">
        <v>111.28880526810912</v>
      </c>
      <c r="EQ44" s="19">
        <v>15.883458646616543</v>
      </c>
      <c r="ER44" s="19">
        <v>11.658291457286431</v>
      </c>
      <c r="ES44" s="19">
        <v>7.5559430398140082</v>
      </c>
      <c r="ET44" s="19">
        <v>15.992102665350444</v>
      </c>
      <c r="EU44" s="19">
        <v>24.296361005705549</v>
      </c>
      <c r="EV44" s="19">
        <v>20.292466308136095</v>
      </c>
      <c r="EW44" s="19">
        <v>3.8980000000000001</v>
      </c>
      <c r="EX44" s="19">
        <v>4.3895999999999997</v>
      </c>
      <c r="EY44" s="19">
        <v>3.9729999999999999</v>
      </c>
      <c r="EZ44" s="19">
        <v>4.0599999999999996</v>
      </c>
      <c r="FA44" s="19">
        <v>3.0743999999999998</v>
      </c>
      <c r="FB44" s="19">
        <v>2.3180000000000001</v>
      </c>
      <c r="FC44" s="19">
        <v>2.141</v>
      </c>
      <c r="FD44" s="19">
        <v>2.2221000000000002</v>
      </c>
      <c r="FE44" s="19">
        <v>2.1309999999999998</v>
      </c>
      <c r="FF44" s="19">
        <v>2.3393999999999999</v>
      </c>
      <c r="FG44" s="19">
        <v>2.3199999999999998</v>
      </c>
      <c r="FH44" s="21">
        <v>249.7</v>
      </c>
      <c r="FI44" s="21">
        <v>67.5</v>
      </c>
      <c r="FJ44" s="18">
        <f t="shared" si="41"/>
        <v>182.2</v>
      </c>
      <c r="FK44" s="19">
        <v>13</v>
      </c>
      <c r="FL44" s="19">
        <v>278.2</v>
      </c>
      <c r="FM44" s="18">
        <v>31.5</v>
      </c>
      <c r="FN44" s="18">
        <f t="shared" si="42"/>
        <v>246.7</v>
      </c>
      <c r="FO44" s="19">
        <v>93</v>
      </c>
      <c r="FP44" s="19">
        <v>136.9</v>
      </c>
      <c r="FQ44" s="19">
        <v>31.5</v>
      </c>
      <c r="FR44" s="19">
        <f t="shared" si="43"/>
        <v>105.4</v>
      </c>
      <c r="FS44" s="19">
        <v>222.1</v>
      </c>
      <c r="FT44" s="19">
        <v>15.6</v>
      </c>
      <c r="FU44" s="19">
        <f t="shared" si="44"/>
        <v>206.5</v>
      </c>
      <c r="FV44" s="19">
        <v>92.15</v>
      </c>
      <c r="FW44" s="19">
        <v>112.72000000000001</v>
      </c>
      <c r="FX44" s="18">
        <f t="shared" si="45"/>
        <v>1105.0980392156864</v>
      </c>
      <c r="FY44" s="18">
        <f t="shared" si="46"/>
        <v>986.69467787114854</v>
      </c>
      <c r="FZ44" s="23">
        <f t="shared" si="112"/>
        <v>1786.2745098039215</v>
      </c>
      <c r="GA44" s="18">
        <f t="shared" si="113"/>
        <v>2418.627450980392</v>
      </c>
      <c r="GB44" s="18">
        <f t="shared" si="114"/>
        <v>1033.3333333333333</v>
      </c>
      <c r="GC44" s="18">
        <f t="shared" si="115"/>
        <v>2024.5098039215686</v>
      </c>
      <c r="GD44" s="18">
        <f t="shared" si="47"/>
        <v>7262.745098039215</v>
      </c>
      <c r="GE44" s="18">
        <f t="shared" si="48"/>
        <v>903.43137254901956</v>
      </c>
      <c r="GF44" s="19">
        <v>1.58</v>
      </c>
      <c r="GG44" s="19">
        <f t="shared" si="116"/>
        <v>28.223137254901964</v>
      </c>
      <c r="GH44" s="19">
        <v>0.36</v>
      </c>
      <c r="GI44" s="19">
        <f t="shared" si="117"/>
        <v>8.7070588235294117</v>
      </c>
      <c r="GJ44" s="19">
        <v>0.67</v>
      </c>
      <c r="GK44" s="19">
        <f t="shared" si="118"/>
        <v>6.9233333333333329</v>
      </c>
      <c r="GL44" s="19">
        <v>2.8</v>
      </c>
      <c r="GM44" s="19">
        <f t="shared" si="119"/>
        <v>25.296078431372546</v>
      </c>
      <c r="GN44" s="18">
        <f t="shared" si="49"/>
        <v>69.149607843137261</v>
      </c>
      <c r="GO44" s="18">
        <f t="shared" si="50"/>
        <v>61.740721288515402</v>
      </c>
      <c r="GP44" s="25">
        <v>-9999</v>
      </c>
      <c r="GQ44" s="25">
        <v>-9999</v>
      </c>
      <c r="GR44" s="25">
        <v>-9999</v>
      </c>
      <c r="GS44" s="25">
        <v>-9999</v>
      </c>
      <c r="GT44" s="19">
        <v>19.2</v>
      </c>
      <c r="GU44" s="18">
        <v>3.57</v>
      </c>
      <c r="GV44" s="18">
        <f t="shared" si="51"/>
        <v>3.0599999999999996</v>
      </c>
      <c r="GW44" s="19">
        <f t="shared" si="52"/>
        <v>2293.6215524025561</v>
      </c>
      <c r="GX44" s="19">
        <v>1.1200000000000001</v>
      </c>
      <c r="GY44" s="19">
        <f t="shared" si="53"/>
        <v>0.36601307189542492</v>
      </c>
      <c r="GZ44" s="19">
        <f t="shared" si="54"/>
        <v>839.49547016041288</v>
      </c>
      <c r="HA44" s="19">
        <f t="shared" si="55"/>
        <v>940.23492657966256</v>
      </c>
      <c r="HB44" s="19">
        <v>1.43</v>
      </c>
      <c r="HC44" s="19">
        <f t="shared" si="120"/>
        <v>0.46732026143790856</v>
      </c>
      <c r="HD44" s="19">
        <f t="shared" si="121"/>
        <v>1071.8558235083842</v>
      </c>
      <c r="HE44" s="19">
        <f t="shared" si="56"/>
        <v>1200.4785223293904</v>
      </c>
      <c r="HF44" s="23">
        <v>-9999</v>
      </c>
      <c r="HG44" s="19">
        <v>2647.1125000000002</v>
      </c>
      <c r="HH44" s="19">
        <f t="shared" si="101"/>
        <v>968.87777777777808</v>
      </c>
      <c r="HI44" s="19">
        <v>2.6</v>
      </c>
      <c r="HJ44" s="19">
        <v>3.87</v>
      </c>
      <c r="HK44" s="17">
        <f t="shared" si="122"/>
        <v>46.458518814147411</v>
      </c>
      <c r="HL44" s="18">
        <v>18</v>
      </c>
      <c r="HM44" s="18">
        <v>22.5</v>
      </c>
      <c r="HN44" s="19">
        <v>27.964231974921596</v>
      </c>
      <c r="HO44" s="19">
        <v>14.298965517241388</v>
      </c>
      <c r="HP44" s="19">
        <v>0.23966407961375699</v>
      </c>
      <c r="HQ44" s="19">
        <v>0.199784316205742</v>
      </c>
      <c r="HR44" s="19">
        <v>0.18193161598469401</v>
      </c>
      <c r="HS44" s="19">
        <v>0.131449738587302</v>
      </c>
      <c r="HT44" s="19">
        <v>4.9912062037036999E-2</v>
      </c>
      <c r="HU44" s="19">
        <v>0.294015651163265</v>
      </c>
      <c r="HV44" s="19">
        <v>0.33548350450264502</v>
      </c>
      <c r="HW44" s="19">
        <v>8.9941188746411396E-2</v>
      </c>
      <c r="HX44" s="19">
        <v>0.63329360437037097</v>
      </c>
      <c r="HY44" s="19">
        <v>0.60877923101020404</v>
      </c>
      <c r="HZ44" s="19">
        <v>0.50801352246938802</v>
      </c>
      <c r="IA44" s="19">
        <v>0.37043228634449699</v>
      </c>
      <c r="IB44" s="19">
        <v>0.203698855238095</v>
      </c>
      <c r="IC44" s="19">
        <v>0.11536571474603199</v>
      </c>
      <c r="ID44" s="19">
        <v>1.15002385444898</v>
      </c>
      <c r="IE44" s="19">
        <v>0.29699821508095198</v>
      </c>
      <c r="IF44" s="19">
        <v>0.25664401804225401</v>
      </c>
      <c r="IG44" s="19">
        <v>0.27236721534741798</v>
      </c>
      <c r="IH44" s="19">
        <v>0.22830873976190499</v>
      </c>
      <c r="II44" s="19">
        <v>4.28380225190476E-2</v>
      </c>
      <c r="IJ44" s="19">
        <v>0.33201032315023499</v>
      </c>
      <c r="IK44" s="19">
        <v>0.36251635854761899</v>
      </c>
      <c r="IL44" s="19">
        <v>7.8756785159624407E-2</v>
      </c>
      <c r="IM44" s="19">
        <v>0.84971022039047595</v>
      </c>
      <c r="IN44" s="19">
        <v>0.24328283070422499</v>
      </c>
      <c r="IO44" s="19">
        <v>0.232456202788732</v>
      </c>
      <c r="IP44" s="19">
        <v>0.156746980840376</v>
      </c>
      <c r="IQ44" s="19">
        <v>0.12665776469523801</v>
      </c>
      <c r="IR44" s="19">
        <v>0.10347548216666699</v>
      </c>
      <c r="IS44" s="19">
        <v>0.43998798958215901</v>
      </c>
      <c r="IT44" s="19">
        <v>38.832383249999999</v>
      </c>
      <c r="IU44" s="19">
        <v>61.529097856481499</v>
      </c>
      <c r="IV44" s="19">
        <v>77</v>
      </c>
      <c r="IW44" s="19">
        <f t="shared" si="57"/>
        <v>15.470902143518501</v>
      </c>
      <c r="IX44" s="19">
        <v>0.226965108516129</v>
      </c>
      <c r="IY44" s="19">
        <v>0.30007899932258097</v>
      </c>
      <c r="IZ44" s="19">
        <v>0.19402567467741899</v>
      </c>
      <c r="JA44" s="19">
        <v>0.28241606325806501</v>
      </c>
      <c r="JB44" s="19">
        <v>0.71263989454838705</v>
      </c>
      <c r="JC44" s="19">
        <v>0.449809085</v>
      </c>
      <c r="JD44" s="19">
        <v>0.246826859806452</v>
      </c>
      <c r="JE44" s="19">
        <v>0.66077353519354798</v>
      </c>
      <c r="JF44" s="19">
        <v>0.435358788612903</v>
      </c>
      <c r="JG44" s="19">
        <v>0.21570111919354801</v>
      </c>
      <c r="JH44" s="19">
        <v>0.28200790003225801</v>
      </c>
      <c r="JI44" s="19">
        <v>0.20728439761290299</v>
      </c>
      <c r="JJ44" s="19">
        <v>0.45495147623871002</v>
      </c>
      <c r="JK44" s="19">
        <v>0.43077480507419402</v>
      </c>
      <c r="JL44" s="19">
        <v>0.27622661736129001</v>
      </c>
      <c r="JM44" s="19">
        <v>0.22753575155806499</v>
      </c>
      <c r="JN44" s="19">
        <v>0.40155502532258103</v>
      </c>
      <c r="JO44" s="19">
        <v>0.40589402101290301</v>
      </c>
      <c r="JP44" s="19">
        <v>0.21452087364193501</v>
      </c>
      <c r="JQ44" s="19">
        <v>0.19875077913871</v>
      </c>
      <c r="JR44" s="19">
        <v>0.205075151719355</v>
      </c>
      <c r="JS44" s="19">
        <v>0.22549643848387099</v>
      </c>
      <c r="JT44" s="19">
        <v>0.52161657804838701</v>
      </c>
      <c r="JU44" s="19">
        <v>0.570499792535484</v>
      </c>
      <c r="JV44" s="19">
        <v>0.50688420176451598</v>
      </c>
      <c r="JW44" s="19">
        <v>0.51532234916129005</v>
      </c>
      <c r="JX44" s="19">
        <v>8.6882507032258097E-2</v>
      </c>
      <c r="JY44" s="19">
        <v>0.18550698136451599</v>
      </c>
      <c r="JZ44" s="19">
        <v>1.68940009214516</v>
      </c>
      <c r="KA44" s="19">
        <v>1.52567112095806</v>
      </c>
      <c r="KB44" s="19">
        <v>0.51382933004193598</v>
      </c>
      <c r="KC44" s="19">
        <v>0.55659232336451603</v>
      </c>
      <c r="KD44" s="19">
        <v>0.59628899084838705</v>
      </c>
      <c r="KE44" s="19">
        <v>0.63649143220000004</v>
      </c>
      <c r="KF44" s="19">
        <v>0.54517933558709697</v>
      </c>
      <c r="KG44" s="19">
        <v>0.60879779048387095</v>
      </c>
      <c r="KH44" s="19">
        <v>0.452054116419355</v>
      </c>
      <c r="KI44" s="19">
        <v>0.52254215843548402</v>
      </c>
      <c r="KJ44" s="19">
        <v>-0.351448441064516</v>
      </c>
      <c r="KK44" s="19">
        <v>-0.329686963064516</v>
      </c>
      <c r="KL44" s="19">
        <v>0.59628899084838705</v>
      </c>
      <c r="KM44" s="19">
        <v>0.63649143220000004</v>
      </c>
      <c r="KN44" s="19">
        <v>0.212059572325</v>
      </c>
      <c r="KO44" s="19">
        <v>0.23294132654999999</v>
      </c>
      <c r="KP44" s="19">
        <v>0.18113706365000001</v>
      </c>
      <c r="KQ44" s="19">
        <v>0.23069856705</v>
      </c>
      <c r="KR44" s="19">
        <v>0.57097192794999996</v>
      </c>
      <c r="KS44" s="19">
        <v>0.42578157897500002</v>
      </c>
      <c r="KT44" s="19">
        <v>0.23164606747499999</v>
      </c>
      <c r="KU44" s="19">
        <v>0.60560129740000002</v>
      </c>
      <c r="KV44" s="19">
        <v>0.45549702380000001</v>
      </c>
      <c r="KW44" s="19">
        <v>0.20358887724999999</v>
      </c>
      <c r="KX44" s="19">
        <v>0.22484406949999999</v>
      </c>
      <c r="KY44" s="19">
        <v>0.188683943125</v>
      </c>
      <c r="KZ44" s="19">
        <v>40.625</v>
      </c>
      <c r="LA44" s="19">
        <v>36.875250000000001</v>
      </c>
      <c r="LB44" s="19">
        <v>11.65075</v>
      </c>
      <c r="LC44" s="19">
        <v>39.743250000000003</v>
      </c>
      <c r="LD44" s="19">
        <v>37.991500000000002</v>
      </c>
      <c r="LE44" s="19">
        <v>39.979999999999997</v>
      </c>
      <c r="LF44" s="19">
        <v>40.07</v>
      </c>
      <c r="LG44" s="19">
        <v>-4.1308049750000001E-3</v>
      </c>
      <c r="LH44" s="19">
        <v>-4.7631228999999997E-2</v>
      </c>
      <c r="LI44" s="19">
        <v>52.316499999999998</v>
      </c>
      <c r="LJ44" s="19">
        <v>1732.87095</v>
      </c>
      <c r="LK44" s="19">
        <v>83</v>
      </c>
      <c r="LL44" s="19">
        <f t="shared" si="58"/>
        <v>30.683500000000002</v>
      </c>
      <c r="LM44" s="18">
        <v>36</v>
      </c>
      <c r="LN44" s="19">
        <v>0.44519631505250001</v>
      </c>
      <c r="LO44" s="19">
        <v>0.42296071807000002</v>
      </c>
      <c r="LP44" s="19">
        <v>0.32575448277500002</v>
      </c>
      <c r="LQ44" s="19">
        <v>0.29575571084500002</v>
      </c>
      <c r="LR44" s="19">
        <v>0.45801207194249999</v>
      </c>
      <c r="LS44" s="19">
        <v>0.41916830571000002</v>
      </c>
      <c r="LT44" s="19">
        <v>0.33951436227999998</v>
      </c>
      <c r="LU44" s="19">
        <v>0.29142725601250002</v>
      </c>
      <c r="LV44" s="19">
        <v>0.14057088710499999</v>
      </c>
      <c r="LW44" s="19">
        <v>0.1454279583775</v>
      </c>
      <c r="LX44" s="19">
        <v>0.52400103584500002</v>
      </c>
      <c r="LY44" s="19">
        <v>0.51698409091999997</v>
      </c>
      <c r="LZ44" s="19">
        <v>0.49590658501500001</v>
      </c>
      <c r="MA44" s="19">
        <v>0.45686366556250002</v>
      </c>
      <c r="MB44" s="19">
        <v>0.10213261214</v>
      </c>
      <c r="MC44" s="19">
        <v>0.1205037048375</v>
      </c>
      <c r="MD44" s="19">
        <v>1.6285222956100001</v>
      </c>
      <c r="ME44" s="19">
        <v>1.4776032010825</v>
      </c>
      <c r="MF44" s="19">
        <v>0.30735206680499999</v>
      </c>
      <c r="MG44" s="19">
        <v>0.34684363145500002</v>
      </c>
      <c r="MH44" s="19">
        <v>0.39187181372250002</v>
      </c>
      <c r="MI44" s="19">
        <v>0.42657675248999999</v>
      </c>
      <c r="MJ44" s="19">
        <v>0.39843171287250001</v>
      </c>
      <c r="MK44" s="19">
        <v>0.42254882769500002</v>
      </c>
      <c r="ML44" s="19">
        <v>0.31447507604000002</v>
      </c>
      <c r="MM44" s="19">
        <v>0.34205235966750003</v>
      </c>
      <c r="MN44" s="19">
        <v>-0.50579635155000002</v>
      </c>
      <c r="MO44" s="19">
        <v>-0.44951608274999999</v>
      </c>
      <c r="MP44" s="19">
        <v>0.39187181372250002</v>
      </c>
      <c r="MQ44" s="19">
        <v>0.42657675248999999</v>
      </c>
      <c r="MR44" s="18">
        <v>48</v>
      </c>
      <c r="MS44" s="19">
        <v>0.153783317</v>
      </c>
      <c r="MT44" s="19">
        <v>0.162487824</v>
      </c>
      <c r="MU44" s="19">
        <v>0.12744209500000001</v>
      </c>
      <c r="MV44" s="19">
        <v>0.169198925</v>
      </c>
      <c r="MW44" s="19">
        <v>0.421904006</v>
      </c>
      <c r="MX44" s="19">
        <v>0.27806243000000003</v>
      </c>
      <c r="MY44" s="19">
        <v>0.17502160899999999</v>
      </c>
      <c r="MZ44" s="19">
        <v>0.48482872799999999</v>
      </c>
      <c r="NA44" s="19">
        <v>0.34579831900000002</v>
      </c>
      <c r="NB44" s="19">
        <v>0.156996579</v>
      </c>
      <c r="NC44" s="19">
        <v>0.164069618</v>
      </c>
      <c r="ND44" s="19">
        <v>0.149174575</v>
      </c>
      <c r="NE44" s="19">
        <v>36.159999999999997</v>
      </c>
      <c r="NF44" s="19">
        <v>35.11391304</v>
      </c>
      <c r="NG44" s="19">
        <v>14.86652174</v>
      </c>
      <c r="NH44" s="19">
        <v>40.501304349999998</v>
      </c>
      <c r="NI44" s="19">
        <v>38.972608700000002</v>
      </c>
      <c r="NJ44" s="19">
        <v>37.369565219999998</v>
      </c>
      <c r="NK44" s="19">
        <v>37.480434780000003</v>
      </c>
      <c r="NL44" s="19">
        <v>8.6555835999999997E-2</v>
      </c>
      <c r="NM44" s="19">
        <v>3.9089259000000001E-2</v>
      </c>
      <c r="NN44" s="19">
        <v>71.553695649999995</v>
      </c>
      <c r="NO44" s="19">
        <v>2169.6324570000002</v>
      </c>
      <c r="NP44" s="19">
        <v>99.9</v>
      </c>
      <c r="NQ44" s="19">
        <f t="shared" si="59"/>
        <v>28.346304350000011</v>
      </c>
      <c r="NR44" s="18">
        <v>48</v>
      </c>
      <c r="NS44" s="19">
        <v>0.468405721</v>
      </c>
      <c r="NT44" s="19">
        <v>0.42515778599999998</v>
      </c>
      <c r="NU44" s="19">
        <v>0.32784273899999999</v>
      </c>
      <c r="NV44" s="19">
        <v>0.241190553</v>
      </c>
      <c r="NW44" s="19">
        <v>0.49453968500000001</v>
      </c>
      <c r="NX44" s="19">
        <v>0.44151539499999998</v>
      </c>
      <c r="NY44" s="19">
        <v>0.3574291</v>
      </c>
      <c r="NZ44" s="19">
        <v>0.26010011</v>
      </c>
      <c r="OA44" s="19">
        <v>0.16679535600000001</v>
      </c>
      <c r="OB44" s="19">
        <v>0.204787938</v>
      </c>
      <c r="OC44" s="19">
        <v>0.52872361599999995</v>
      </c>
      <c r="OD44" s="19">
        <v>0.53369576299999999</v>
      </c>
      <c r="OE44" s="19">
        <v>0.51010929599999999</v>
      </c>
      <c r="OF44" s="19">
        <v>0.46345996099999998</v>
      </c>
      <c r="OG44" s="19">
        <v>7.9502008999999998E-2</v>
      </c>
      <c r="OH44" s="19">
        <v>0.14093958100000001</v>
      </c>
      <c r="OI44" s="19">
        <v>1.784269203</v>
      </c>
      <c r="OJ44" s="19">
        <v>1.4959782399999999</v>
      </c>
      <c r="OK44" s="19">
        <v>0.33860968899999999</v>
      </c>
      <c r="OL44" s="19">
        <v>0.462568009</v>
      </c>
      <c r="OM44" s="19">
        <v>0.43236477600000001</v>
      </c>
      <c r="ON44" s="19">
        <v>0.54976102599999999</v>
      </c>
      <c r="OO44" s="19">
        <v>0.44717689399999999</v>
      </c>
      <c r="OP44" s="19">
        <v>0.56397302500000002</v>
      </c>
      <c r="OQ44" s="19">
        <v>0.35557646900000001</v>
      </c>
      <c r="OR44" s="19">
        <v>0.47970353900000001</v>
      </c>
      <c r="OS44" s="19">
        <v>-0.52507731499999999</v>
      </c>
      <c r="OT44" s="19">
        <v>-0.41031273000000001</v>
      </c>
      <c r="OU44" s="19">
        <v>0.43236477600000001</v>
      </c>
      <c r="OV44" s="19">
        <v>0.54976102599999999</v>
      </c>
      <c r="OW44" s="19">
        <v>0.13072036149999999</v>
      </c>
      <c r="OX44" s="19">
        <v>0.113907868</v>
      </c>
      <c r="OY44" s="19">
        <v>0.104139890657895</v>
      </c>
      <c r="OZ44" s="19">
        <v>0.12774903663157899</v>
      </c>
      <c r="PA44" s="19">
        <v>0.31723389428947402</v>
      </c>
      <c r="PB44" s="19">
        <v>0.233448106210526</v>
      </c>
      <c r="PC44" s="19">
        <v>0.132475477263158</v>
      </c>
      <c r="PD44" s="19">
        <v>0.430770231</v>
      </c>
      <c r="PE44" s="19">
        <v>0.316765350868421</v>
      </c>
      <c r="PF44" s="19">
        <v>0.121628791947368</v>
      </c>
      <c r="PG44" s="19">
        <v>0.103862348236842</v>
      </c>
      <c r="PH44" s="19">
        <v>0.11236656236842101</v>
      </c>
      <c r="PI44" s="19">
        <v>34.643684210526303</v>
      </c>
      <c r="PJ44" s="19">
        <v>31.190263157894702</v>
      </c>
      <c r="PK44" s="19">
        <v>19.884736842105301</v>
      </c>
      <c r="PL44" s="19">
        <v>31.359473684210499</v>
      </c>
      <c r="PM44" s="19">
        <v>29.5415789473684</v>
      </c>
      <c r="PN44" s="19">
        <v>34.038421052631598</v>
      </c>
      <c r="PO44" s="19">
        <v>34.289473684210499</v>
      </c>
      <c r="PP44" s="19">
        <v>-6.6833620157894805E-2</v>
      </c>
      <c r="PQ44" s="19">
        <v>-0.10875499631579</v>
      </c>
      <c r="PR44" s="19">
        <v>67.2918421052632</v>
      </c>
      <c r="PS44" s="19">
        <v>63.697105263157901</v>
      </c>
      <c r="PT44" s="19">
        <v>2072.8157631578902</v>
      </c>
      <c r="PU44" s="19">
        <v>1991.22410526316</v>
      </c>
      <c r="PV44" s="19">
        <v>120.7</v>
      </c>
      <c r="PW44" s="19">
        <f t="shared" si="60"/>
        <v>53.408157894736803</v>
      </c>
      <c r="PX44" s="19">
        <f t="shared" si="61"/>
        <v>57.002894736842102</v>
      </c>
      <c r="PY44" s="19">
        <f t="shared" si="62"/>
        <v>55.205526315789456</v>
      </c>
      <c r="PZ44" s="18">
        <v>48</v>
      </c>
      <c r="QA44" s="19">
        <v>0.52840712136579004</v>
      </c>
      <c r="QB44" s="19">
        <v>0.42021360730000001</v>
      </c>
      <c r="QC44" s="19">
        <v>0.40939957085000001</v>
      </c>
      <c r="QD44" s="19">
        <v>0.29060485113421097</v>
      </c>
      <c r="QE44" s="19">
        <v>0.611158365102632</v>
      </c>
      <c r="QF44" s="19">
        <v>0.46635712714210498</v>
      </c>
      <c r="QG44" s="19">
        <f t="shared" si="63"/>
        <v>0.53875774612236849</v>
      </c>
      <c r="QH44" s="19">
        <v>0.50607577423684202</v>
      </c>
      <c r="QI44" s="19">
        <v>0.34231745838421102</v>
      </c>
      <c r="QJ44" s="19">
        <v>0.15222902971842101</v>
      </c>
      <c r="QK44" s="19">
        <v>0.14855141045263201</v>
      </c>
      <c r="QL44" s="19">
        <v>0.58555558972368404</v>
      </c>
      <c r="QM44" s="19">
        <v>0.50053697259736896</v>
      </c>
      <c r="QN44" s="19">
        <v>0.55873297693947399</v>
      </c>
      <c r="QO44" s="19">
        <v>0.41084145200789501</v>
      </c>
      <c r="QP44" s="19">
        <v>8.2276457005263204E-2</v>
      </c>
      <c r="QQ44" s="19">
        <v>0.102219323560526</v>
      </c>
      <c r="QR44" s="19">
        <v>2.2590011921184199</v>
      </c>
      <c r="QS44" s="19">
        <v>1.48912212518947</v>
      </c>
      <c r="QT44" s="19">
        <v>0.24942600116052599</v>
      </c>
      <c r="QU44" s="19">
        <v>0.30760268400789498</v>
      </c>
      <c r="QV44" s="19">
        <v>0.34808825445789499</v>
      </c>
      <c r="QW44" s="19">
        <v>0.38560813197631599</v>
      </c>
      <c r="QX44" s="19">
        <v>0.38164385434736797</v>
      </c>
      <c r="QY44" s="19">
        <v>0.41074296264999999</v>
      </c>
      <c r="QZ44" s="19">
        <v>0.28803593472105299</v>
      </c>
      <c r="RA44" s="19">
        <v>0.33749813314473698</v>
      </c>
      <c r="RB44" s="19">
        <v>-0.67137471165789497</v>
      </c>
      <c r="RC44" s="19">
        <v>-0.507827586868421</v>
      </c>
      <c r="RD44" s="19">
        <v>0.34808825445789499</v>
      </c>
      <c r="RE44" s="19">
        <v>0.38560813197631599</v>
      </c>
      <c r="RF44" s="19">
        <v>0.102319288807692</v>
      </c>
      <c r="RG44" s="19">
        <v>9.1985236923076905E-2</v>
      </c>
      <c r="RH44" s="19">
        <v>8.2985789269230795E-2</v>
      </c>
      <c r="RI44" s="19">
        <v>9.4897487307692305E-2</v>
      </c>
      <c r="RJ44" s="19">
        <v>0.29750509165384598</v>
      </c>
      <c r="RK44" s="19">
        <v>0.20649677523076901</v>
      </c>
      <c r="RL44" s="19">
        <v>0.100030585807692</v>
      </c>
      <c r="RM44" s="19">
        <v>0.34131718615384599</v>
      </c>
      <c r="RN44" s="19">
        <v>0.24374311776923099</v>
      </c>
      <c r="RO44" s="19">
        <v>9.1828885384615394E-2</v>
      </c>
      <c r="RP44" s="19">
        <v>7.6876124884615399E-2</v>
      </c>
      <c r="RQ44" s="19">
        <v>8.4943291384615399E-2</v>
      </c>
      <c r="RR44" s="19">
        <v>41.48</v>
      </c>
      <c r="RS44" s="19">
        <v>37.121538461538499</v>
      </c>
      <c r="RT44" s="19">
        <v>22.128846153846201</v>
      </c>
      <c r="RU44" s="19">
        <v>33.835384615384598</v>
      </c>
      <c r="RV44" s="19">
        <v>33.475000000000001</v>
      </c>
      <c r="RW44" s="19">
        <v>39.553846153846102</v>
      </c>
      <c r="RX44" s="19">
        <v>39.611538461538501</v>
      </c>
      <c r="RY44" s="19">
        <v>-0.14561580346153799</v>
      </c>
      <c r="RZ44" s="19">
        <v>-0.142164580769231</v>
      </c>
      <c r="SA44" s="19">
        <v>78.500384615384604</v>
      </c>
      <c r="SB44" s="19">
        <v>73.320384615384597</v>
      </c>
      <c r="SC44" s="19">
        <v>2327.28676923077</v>
      </c>
      <c r="SD44" s="19">
        <v>2209.7109999999998</v>
      </c>
      <c r="SE44" s="19">
        <v>142</v>
      </c>
      <c r="SF44" s="19">
        <f t="shared" si="64"/>
        <v>63.499615384615396</v>
      </c>
      <c r="SG44" s="19">
        <f t="shared" si="65"/>
        <v>68.679615384615403</v>
      </c>
      <c r="SH44" s="18">
        <v>74</v>
      </c>
      <c r="SI44" s="19">
        <v>0.54565772550000002</v>
      </c>
      <c r="SJ44" s="19">
        <v>0.50658697673076902</v>
      </c>
      <c r="SK44" s="19">
        <v>0.41744901376923099</v>
      </c>
      <c r="SL44" s="19">
        <v>0.36782969557692302</v>
      </c>
      <c r="SM44" s="19">
        <v>0.63151756242307699</v>
      </c>
      <c r="SN44" s="19">
        <v>0.51893429096153798</v>
      </c>
      <c r="SO44" s="19">
        <v>0.52006224999999995</v>
      </c>
      <c r="SP44" s="19">
        <v>0.381831724961539</v>
      </c>
      <c r="SQ44" s="19">
        <v>0.16633573880769201</v>
      </c>
      <c r="SR44" s="19">
        <v>0.17311248257692299</v>
      </c>
      <c r="SS44" s="19">
        <v>0.60074214550000005</v>
      </c>
      <c r="ST44" s="19">
        <v>0.55513619676923098</v>
      </c>
      <c r="SU44" s="19">
        <v>0.574899188153846</v>
      </c>
      <c r="SV44" s="19">
        <v>0.47860950299999999</v>
      </c>
      <c r="SW44" s="19">
        <v>8.2215315423076904E-2</v>
      </c>
      <c r="SX44" s="19">
        <v>6.7545940407692295E-2</v>
      </c>
      <c r="SY44" s="19">
        <v>2.41686436203846</v>
      </c>
      <c r="SZ44" s="19">
        <v>2.14673299096154</v>
      </c>
      <c r="TA44" s="19">
        <v>0.26318391384615403</v>
      </c>
      <c r="TB44" s="19">
        <v>0.31688330634615403</v>
      </c>
      <c r="TC44" s="19">
        <v>0.36766016499999998</v>
      </c>
      <c r="TD44" s="19">
        <v>0.40391568476923101</v>
      </c>
      <c r="TE44" s="19">
        <v>0.40301236734615398</v>
      </c>
      <c r="TF44" s="19">
        <v>0.41012551107692302</v>
      </c>
      <c r="TG44" s="19">
        <v>0.30443434899999999</v>
      </c>
      <c r="TH44" s="19">
        <v>0.324360960615385</v>
      </c>
      <c r="TI44" s="19">
        <v>-0.68381043542307696</v>
      </c>
      <c r="TJ44" s="19">
        <v>-0.55162626619230803</v>
      </c>
      <c r="TK44" s="19">
        <v>0.36766016499999998</v>
      </c>
      <c r="TL44" s="19">
        <v>0.40391568476923101</v>
      </c>
      <c r="TM44" s="19">
        <v>8.52248849302326E-2</v>
      </c>
      <c r="TN44" s="19">
        <v>7.5315614604651193E-2</v>
      </c>
      <c r="TO44" s="19">
        <v>7.5645467511627901E-2</v>
      </c>
      <c r="TP44" s="19">
        <v>8.8907327348837203E-2</v>
      </c>
      <c r="TQ44" s="19">
        <v>0.228485979511628</v>
      </c>
      <c r="TR44" s="19">
        <v>0.159726488232558</v>
      </c>
      <c r="TS44" s="19">
        <v>8.7406985465116299E-2</v>
      </c>
      <c r="TT44" s="19">
        <v>0.294062685651163</v>
      </c>
      <c r="TU44" s="19">
        <v>0.19925805197674401</v>
      </c>
      <c r="TV44" s="19">
        <v>6.9274352069767495E-2</v>
      </c>
      <c r="TW44" s="19">
        <v>6.4373221744185999E-2</v>
      </c>
      <c r="TX44" s="19">
        <v>6.73933145581396E-2</v>
      </c>
      <c r="TY44" s="19">
        <v>40.915000000000099</v>
      </c>
      <c r="TZ44" s="19">
        <v>37.969534883720897</v>
      </c>
      <c r="UA44" s="19">
        <v>27.485930232558101</v>
      </c>
      <c r="UB44" s="19">
        <v>47.551744186046498</v>
      </c>
      <c r="UC44" s="19">
        <v>47.024418604651203</v>
      </c>
      <c r="UD44" s="19">
        <v>40.429883720930199</v>
      </c>
      <c r="UE44" s="19">
        <v>40.473023255813999</v>
      </c>
      <c r="UF44" s="19">
        <v>0.21717923604651199</v>
      </c>
      <c r="UG44" s="19">
        <v>0.18569986976744199</v>
      </c>
      <c r="UH44" s="24">
        <v>88.444418604651162</v>
      </c>
      <c r="UI44" s="24">
        <v>83.735813953488346</v>
      </c>
      <c r="UJ44" s="24">
        <v>2552.9777209302324</v>
      </c>
      <c r="UK44" s="24">
        <v>2446.0977906976741</v>
      </c>
      <c r="UL44" s="19">
        <v>158</v>
      </c>
      <c r="UM44" s="19">
        <f t="shared" si="66"/>
        <v>69.555581395348838</v>
      </c>
      <c r="UN44" s="19">
        <f t="shared" si="67"/>
        <v>74.264186046511654</v>
      </c>
      <c r="UO44" s="19">
        <f t="shared" si="68"/>
        <v>71.909883720930253</v>
      </c>
      <c r="UP44" s="18">
        <v>77.5</v>
      </c>
      <c r="UQ44" s="19">
        <v>0.54033559826976796</v>
      </c>
      <c r="UR44" s="19">
        <v>0.428864325344186</v>
      </c>
      <c r="US44" s="19">
        <v>0.38944557516279099</v>
      </c>
      <c r="UT44" s="19">
        <v>0.28161082903023299</v>
      </c>
      <c r="UU44" s="19">
        <v>0.63978975069069799</v>
      </c>
      <c r="UV44" s="19">
        <v>0.49367812092093</v>
      </c>
      <c r="UW44" s="19">
        <f t="shared" si="69"/>
        <v>0.56673393580581399</v>
      </c>
      <c r="UX44" s="19">
        <v>0.51169265943720899</v>
      </c>
      <c r="UY44" s="19">
        <v>0.35602935355348803</v>
      </c>
      <c r="UZ44" s="19">
        <v>0.19155349774418601</v>
      </c>
      <c r="VA44" s="19">
        <v>0.16933469572790699</v>
      </c>
      <c r="VB44" s="19">
        <v>0.62605478421860505</v>
      </c>
      <c r="VC44" s="19">
        <v>0.49246462100697702</v>
      </c>
      <c r="VD44" s="19">
        <v>0.61770395226976704</v>
      </c>
      <c r="VE44" s="19">
        <v>0.44584740412325602</v>
      </c>
      <c r="VF44" s="19">
        <v>0.12990267730930199</v>
      </c>
      <c r="VG44" s="19">
        <v>8.1019041295348801E-2</v>
      </c>
      <c r="VH44" s="19">
        <v>2.3716126196604699</v>
      </c>
      <c r="VI44" s="19">
        <v>1.58183817658837</v>
      </c>
      <c r="VJ44" s="19">
        <v>0.29848651956511602</v>
      </c>
      <c r="VK44" s="19">
        <v>0.32122410678604701</v>
      </c>
      <c r="VL44" s="19">
        <v>0.40997091872325597</v>
      </c>
      <c r="VM44" s="19">
        <v>0.40018208773488401</v>
      </c>
      <c r="VN44" s="19">
        <v>0.45589124517441898</v>
      </c>
      <c r="VO44" s="19">
        <v>0.43290672715813999</v>
      </c>
      <c r="VP44" s="19">
        <v>0.35334402720465102</v>
      </c>
      <c r="VQ44" s="19">
        <v>0.361465844367442</v>
      </c>
      <c r="VR44" s="19">
        <v>-0.67622899960465099</v>
      </c>
      <c r="VS44" s="19">
        <v>-0.52164752565116301</v>
      </c>
      <c r="VT44" s="19">
        <v>0.40997091872325597</v>
      </c>
      <c r="VU44" s="19">
        <v>0.40018208773488401</v>
      </c>
      <c r="VV44" s="19">
        <v>0.54574999999999996</v>
      </c>
      <c r="VW44" s="19">
        <v>0.46224999999999999</v>
      </c>
      <c r="VX44" s="19">
        <v>0.51490000000000002</v>
      </c>
      <c r="VY44" s="19">
        <v>0.15110000000000001</v>
      </c>
      <c r="VZ44" s="19">
        <f t="shared" si="70"/>
        <v>0.84699954191479621</v>
      </c>
      <c r="WA44" s="19">
        <v>8.6581636414634094E-2</v>
      </c>
      <c r="WB44" s="19">
        <v>7.0993298268292704E-2</v>
      </c>
      <c r="WC44" s="19">
        <v>7.5659684926829299E-2</v>
      </c>
      <c r="WD44" s="19">
        <v>8.2446821536585294E-2</v>
      </c>
      <c r="WE44" s="19">
        <v>0.24825508531707299</v>
      </c>
      <c r="WF44" s="19">
        <v>0.19414733597561001</v>
      </c>
      <c r="WG44" s="19">
        <v>8.48868030731708E-2</v>
      </c>
      <c r="WH44" s="19">
        <v>0.29277509926829298</v>
      </c>
      <c r="WI44" s="19">
        <v>0.194787183195122</v>
      </c>
      <c r="WJ44" s="19">
        <v>6.5593037000000007E-2</v>
      </c>
      <c r="WK44" s="19">
        <v>5.9748780487804902E-2</v>
      </c>
      <c r="WL44" s="19">
        <v>7.0970593243902397E-2</v>
      </c>
      <c r="WM44" s="19">
        <v>42.35</v>
      </c>
      <c r="WN44" s="19">
        <v>37.589512195121898</v>
      </c>
      <c r="WO44" s="19">
        <v>22.66</v>
      </c>
      <c r="WP44" s="19">
        <v>33.99</v>
      </c>
      <c r="WQ44" s="19">
        <v>32.458780487804901</v>
      </c>
      <c r="WR44" s="19">
        <v>41.484146341463401</v>
      </c>
      <c r="WS44" s="19">
        <v>41.436097560975597</v>
      </c>
      <c r="WT44" s="19">
        <v>-0.19022981804878</v>
      </c>
      <c r="WU44" s="19">
        <v>-0.20691374146341501</v>
      </c>
      <c r="WV44" s="19">
        <v>87.760731707317106</v>
      </c>
      <c r="WW44" s="19">
        <v>86.211463414634196</v>
      </c>
      <c r="WX44" s="19">
        <v>2537.5202195121901</v>
      </c>
      <c r="WY44" s="19">
        <v>2502.25968292683</v>
      </c>
      <c r="WZ44" s="19">
        <v>164.3</v>
      </c>
      <c r="XA44" s="19">
        <f t="shared" si="71"/>
        <v>76.539268292682905</v>
      </c>
      <c r="XB44" s="19">
        <f t="shared" si="72"/>
        <v>78.088536585365816</v>
      </c>
      <c r="XC44" s="18">
        <v>87.5</v>
      </c>
      <c r="XD44" s="19">
        <v>0.54919939110243898</v>
      </c>
      <c r="XE44" s="19">
        <v>0.488503135587805</v>
      </c>
      <c r="XF44" s="19">
        <v>0.39241279587073202</v>
      </c>
      <c r="XG44" s="19">
        <v>0.40042505297317099</v>
      </c>
      <c r="XH44" s="19">
        <v>0.66011088329268297</v>
      </c>
      <c r="XI44" s="19">
        <v>0.54252265575365899</v>
      </c>
      <c r="XJ44" s="19">
        <v>0.53019338689024398</v>
      </c>
      <c r="XK44" s="19">
        <v>0.46123183129512202</v>
      </c>
      <c r="XL44" s="19">
        <v>0.20017851932438999</v>
      </c>
      <c r="XM44" s="19">
        <v>0.11257539913902399</v>
      </c>
      <c r="XN44" s="19">
        <v>0.60869963072926803</v>
      </c>
      <c r="XO44" s="19">
        <v>0.52026201604146305</v>
      </c>
      <c r="XP44" s="19">
        <v>0.63304718300731699</v>
      </c>
      <c r="XQ44" s="19">
        <v>0.46990930377804901</v>
      </c>
      <c r="XR44" s="19">
        <v>8.9862274351219504E-2</v>
      </c>
      <c r="XS44" s="19">
        <v>4.3049403363414597E-2</v>
      </c>
      <c r="XT44" s="19">
        <v>2.4544190817585401</v>
      </c>
      <c r="XU44" s="19">
        <v>2.0161139364463398</v>
      </c>
      <c r="XV44" s="19">
        <v>0.30302954186829301</v>
      </c>
      <c r="XW44" s="19">
        <v>8.0054146990243893E-2</v>
      </c>
      <c r="XX44" s="19">
        <v>0.41813801860975602</v>
      </c>
      <c r="XY44" s="19">
        <v>8.8378645831707306E-2</v>
      </c>
      <c r="XZ44" s="19">
        <v>0.46868048250731698</v>
      </c>
      <c r="YA44" s="19">
        <v>0.54189651707317099</v>
      </c>
      <c r="YB44" s="19">
        <v>0.36371246320487799</v>
      </c>
      <c r="YC44" s="19">
        <v>0.41342214056585402</v>
      </c>
      <c r="YD44" s="19">
        <v>-0.69234785934146303</v>
      </c>
      <c r="YE44" s="19">
        <v>-0.629079555829268</v>
      </c>
      <c r="YF44" s="19">
        <v>0.41813801860975602</v>
      </c>
      <c r="YG44" s="19">
        <v>8.8378645831707306E-2</v>
      </c>
      <c r="YH44" s="19">
        <v>7.4254810333333393E-2</v>
      </c>
      <c r="YI44" s="19">
        <v>6.5804693555555599E-2</v>
      </c>
      <c r="YJ44" s="19">
        <v>5.9289845416666702E-2</v>
      </c>
      <c r="YK44" s="19">
        <v>7.0505249333333395E-2</v>
      </c>
      <c r="YL44" s="19">
        <v>0.21880542522222199</v>
      </c>
      <c r="YM44" s="19">
        <v>0.32714285700000001</v>
      </c>
      <c r="YN44" s="19">
        <v>7.7217300972222305E-2</v>
      </c>
      <c r="YO44" s="19">
        <v>0.274464685166667</v>
      </c>
      <c r="YP44" s="19">
        <v>0.17115740738888899</v>
      </c>
      <c r="YQ44" s="19">
        <v>6.0195483583333299E-2</v>
      </c>
      <c r="YR44" s="19">
        <v>5.9830772611111097E-2</v>
      </c>
      <c r="YS44" s="19">
        <v>6.5819444444444403E-2</v>
      </c>
      <c r="YT44" s="19">
        <v>43.1805555555556</v>
      </c>
      <c r="YU44" s="19">
        <v>39.328333333333298</v>
      </c>
      <c r="YV44" s="19">
        <v>12.9797222222222</v>
      </c>
      <c r="YW44" s="19">
        <v>42.366388888888899</v>
      </c>
      <c r="YX44" s="19">
        <v>38.4316666666667</v>
      </c>
      <c r="YY44" s="19">
        <v>41.79</v>
      </c>
      <c r="YZ44" s="19">
        <v>41.967500000000001</v>
      </c>
      <c r="ZA44" s="19">
        <v>1.8758E-2</v>
      </c>
      <c r="ZB44" s="19">
        <v>-8.1626467777777795E-2</v>
      </c>
      <c r="ZC44" s="19">
        <v>102.602777777778</v>
      </c>
      <c r="ZD44" s="19">
        <v>93.244444444444497</v>
      </c>
      <c r="ZE44" s="19">
        <v>2874.5633333333299</v>
      </c>
      <c r="ZF44" s="19">
        <v>2661.9475833333299</v>
      </c>
      <c r="ZG44" s="19">
        <v>172</v>
      </c>
      <c r="ZH44" s="19">
        <f t="shared" si="73"/>
        <v>69.397222222221998</v>
      </c>
      <c r="ZI44" s="19">
        <f t="shared" si="74"/>
        <v>78.755555555555503</v>
      </c>
      <c r="ZJ44" s="18">
        <v>85.5</v>
      </c>
      <c r="ZK44" s="19">
        <v>0.5593945709</v>
      </c>
      <c r="ZL44" s="19">
        <v>0.50266065311388897</v>
      </c>
      <c r="ZM44" s="19">
        <v>0.37713643255555601</v>
      </c>
      <c r="ZN44" s="19">
        <v>0.64564362772777795</v>
      </c>
      <c r="ZO44" s="19">
        <v>0.64067065883888896</v>
      </c>
      <c r="ZP44" s="19">
        <v>0.52780497286944505</v>
      </c>
      <c r="ZQ44" s="19">
        <v>0.481431530030556</v>
      </c>
      <c r="ZR44" s="19">
        <v>0.665417210261111</v>
      </c>
      <c r="ZS44" s="19">
        <v>0.23146687960277801</v>
      </c>
      <c r="ZT44" s="19">
        <v>-0.205667572105556</v>
      </c>
      <c r="ZU44" s="19">
        <v>0.61221758746666699</v>
      </c>
      <c r="ZV44" s="19">
        <v>0.56467933609444398</v>
      </c>
      <c r="ZW44" s="19">
        <v>0.63916388152222203</v>
      </c>
      <c r="ZX44" s="19">
        <v>0.483001957866667</v>
      </c>
      <c r="ZY44" s="19">
        <v>8.0071667516666695E-2</v>
      </c>
      <c r="ZZ44" s="19">
        <v>8.6539714541666701E-2</v>
      </c>
      <c r="AAA44" s="19">
        <v>2.5672519174694401</v>
      </c>
      <c r="AAB44" s="19">
        <v>2.1154528503638899</v>
      </c>
      <c r="AAC44" s="19">
        <v>0.361250507636111</v>
      </c>
      <c r="AAD44" s="19">
        <v>-0.42271274917777801</v>
      </c>
      <c r="AAE44" s="19">
        <v>0.48027797412500001</v>
      </c>
      <c r="AAF44" s="19">
        <v>-0.85234295074166699</v>
      </c>
      <c r="AAG44" s="19">
        <v>0.52263842650000003</v>
      </c>
      <c r="AAH44" s="19">
        <v>-0.88751780685000004</v>
      </c>
      <c r="AAI44" s="19">
        <v>0.41350073200555598</v>
      </c>
      <c r="AAJ44" s="19">
        <v>-0.447838352005556</v>
      </c>
      <c r="AAK44" s="19">
        <v>-0.64850319899999997</v>
      </c>
      <c r="AAL44" s="19">
        <v>-0.79885028161111105</v>
      </c>
      <c r="AAM44" s="19">
        <v>0.48027797412500001</v>
      </c>
      <c r="AAN44" s="19">
        <v>-0.85234295074166699</v>
      </c>
      <c r="AAO44" s="19">
        <v>7.0046296288888907E-2</v>
      </c>
      <c r="AAP44" s="19">
        <v>6.4270937577777798E-2</v>
      </c>
      <c r="AAQ44" s="19">
        <v>5.8145196977777799E-2</v>
      </c>
      <c r="AAR44" s="19">
        <v>7.1343514822222204E-2</v>
      </c>
      <c r="AAS44" s="19">
        <v>0.26467349808888901</v>
      </c>
      <c r="AAT44" s="19">
        <v>0.19260818704444399</v>
      </c>
      <c r="AAU44" s="19">
        <v>7.5181848466666701E-2</v>
      </c>
      <c r="AAV44" s="19">
        <v>0.26322809351111098</v>
      </c>
      <c r="AAW44" s="19">
        <v>0.163280313533333</v>
      </c>
      <c r="AAX44" s="19">
        <v>6.2375555555555601E-2</v>
      </c>
      <c r="AAY44" s="19">
        <v>6.1736806888888898E-2</v>
      </c>
      <c r="AAZ44" s="19">
        <v>6.1715167511111099E-2</v>
      </c>
      <c r="ABA44" s="19">
        <v>42.112222222222201</v>
      </c>
      <c r="ABB44" s="19">
        <v>36.720444444444503</v>
      </c>
      <c r="ABC44" s="19">
        <v>35.295111111111098</v>
      </c>
      <c r="ABD44" s="19">
        <v>40.892444444444401</v>
      </c>
      <c r="ABE44" s="19">
        <v>37.715777777777802</v>
      </c>
      <c r="ABF44" s="19">
        <v>41.651333333333397</v>
      </c>
      <c r="ABG44" s="19">
        <v>41.847333333333303</v>
      </c>
      <c r="ABH44" s="19">
        <v>-1.8398368955555501E-2</v>
      </c>
      <c r="ABI44" s="19">
        <v>-9.6401429333333302E-2</v>
      </c>
      <c r="ABJ44" s="19">
        <v>106.217777777778</v>
      </c>
      <c r="ABK44" s="19">
        <v>101.833333333333</v>
      </c>
      <c r="ABL44" s="19">
        <v>2956.3845777777801</v>
      </c>
      <c r="ABM44" s="19">
        <v>2856.8666444444402</v>
      </c>
      <c r="ABN44" s="19">
        <v>178</v>
      </c>
      <c r="ABO44" s="19">
        <f t="shared" si="75"/>
        <v>71.782222222222003</v>
      </c>
      <c r="ABP44" s="19">
        <f t="shared" si="76"/>
        <v>76.166666666666998</v>
      </c>
      <c r="ABQ44" s="18">
        <v>89.5</v>
      </c>
      <c r="ABR44" s="19">
        <v>0.55476194013777802</v>
      </c>
      <c r="ABS44" s="19">
        <v>0.57012853783555595</v>
      </c>
      <c r="ABT44" s="19">
        <v>0.36906365807777802</v>
      </c>
      <c r="ABU44" s="19">
        <v>0.45831773209999999</v>
      </c>
      <c r="ABV44" s="19">
        <v>0.61929739120222205</v>
      </c>
      <c r="ABW44" s="19">
        <v>0.60380818802000003</v>
      </c>
      <c r="ABX44" s="19">
        <v>0.45125456128888902</v>
      </c>
      <c r="ABY44" s="19">
        <v>0.49820686448444401</v>
      </c>
      <c r="ABZ44" s="19">
        <v>0.23370051984888901</v>
      </c>
      <c r="ACA44" s="19">
        <v>0.153153747917778</v>
      </c>
      <c r="ACB44" s="19">
        <v>0.61952320134222205</v>
      </c>
      <c r="ACC44" s="19">
        <v>0.63514202894444505</v>
      </c>
      <c r="ACD44" s="19">
        <v>0.61640949034222203</v>
      </c>
      <c r="ACE44" s="19">
        <v>0.57608293755333295</v>
      </c>
      <c r="ACF44" s="19">
        <v>9.9023357079999999E-2</v>
      </c>
      <c r="ACG44" s="19">
        <v>0.102011862075556</v>
      </c>
      <c r="ACH44" s="19">
        <v>2.5074408958799999</v>
      </c>
      <c r="ACI44" s="19">
        <v>2.7195970705044399</v>
      </c>
      <c r="ACJ44" s="19">
        <v>0.37725594732000001</v>
      </c>
      <c r="ACK44" s="19">
        <v>0.24364487206222199</v>
      </c>
      <c r="ACL44" s="19">
        <v>0.49418670121777802</v>
      </c>
      <c r="ACM44" s="19">
        <v>0.33220092683555502</v>
      </c>
      <c r="ACN44" s="19">
        <v>0.52931605622</v>
      </c>
      <c r="ACO44" s="19">
        <v>0.34373798443999998</v>
      </c>
      <c r="ACP44" s="19">
        <v>0.42062841303111098</v>
      </c>
      <c r="ACQ44" s="19">
        <v>0.25713421732222203</v>
      </c>
      <c r="ACR44" s="19">
        <v>-0.62090772113333303</v>
      </c>
      <c r="ACS44" s="19">
        <v>-0.66369612022222202</v>
      </c>
      <c r="ACT44" s="19">
        <v>0.49418670121777802</v>
      </c>
      <c r="ACU44" s="19">
        <v>0.33220092683555502</v>
      </c>
      <c r="ACV44" s="17">
        <v>5.0199999999999996</v>
      </c>
      <c r="ACW44" s="18">
        <v>1.03</v>
      </c>
      <c r="ACX44" s="17">
        <v>78.8</v>
      </c>
      <c r="ACY44" s="17">
        <v>27</v>
      </c>
      <c r="ACZ44" s="17">
        <v>4.8</v>
      </c>
      <c r="ADA44" s="17">
        <v>12</v>
      </c>
    </row>
    <row r="45" spans="1:781" x14ac:dyDescent="0.25">
      <c r="A45" s="19">
        <v>44</v>
      </c>
      <c r="B45" s="19">
        <v>11</v>
      </c>
      <c r="C45" s="19" t="s">
        <v>9</v>
      </c>
      <c r="D45" s="19">
        <v>100</v>
      </c>
      <c r="E45" s="19">
        <v>3</v>
      </c>
      <c r="F45" s="19">
        <v>3</v>
      </c>
      <c r="G45" s="23">
        <v>-9999</v>
      </c>
      <c r="H45" s="23">
        <v>-9999</v>
      </c>
      <c r="I45" s="23">
        <v>-9999</v>
      </c>
      <c r="J45" s="23">
        <v>-9999</v>
      </c>
      <c r="K45" s="23">
        <v>-9999</v>
      </c>
      <c r="L45" s="19">
        <v>0</v>
      </c>
      <c r="M45" s="19">
        <f t="shared" si="16"/>
        <v>0</v>
      </c>
      <c r="N45" s="19">
        <v>53.839999999999996</v>
      </c>
      <c r="O45" s="19">
        <v>18.72</v>
      </c>
      <c r="P45" s="19">
        <v>27.439999999999998</v>
      </c>
      <c r="Q45" s="19">
        <v>59.12</v>
      </c>
      <c r="R45" s="19">
        <v>17.439999999999998</v>
      </c>
      <c r="S45" s="19">
        <v>23.439999999999998</v>
      </c>
      <c r="T45" s="19">
        <f t="shared" si="17"/>
        <v>0.85422740524781338</v>
      </c>
      <c r="U45" s="19">
        <v>65.12</v>
      </c>
      <c r="V45" s="19">
        <v>15.439999999999998</v>
      </c>
      <c r="W45" s="19">
        <v>19.439999999999998</v>
      </c>
      <c r="X45" s="19">
        <v>57.11999999999999</v>
      </c>
      <c r="Y45" s="19">
        <v>21.440000000000012</v>
      </c>
      <c r="Z45" s="19">
        <v>21.439999999999998</v>
      </c>
      <c r="AA45" s="19" t="s">
        <v>83</v>
      </c>
      <c r="AB45" s="19">
        <v>8.8000000000000007</v>
      </c>
      <c r="AC45" s="19">
        <v>7.2</v>
      </c>
      <c r="AD45" s="19">
        <v>1.5</v>
      </c>
      <c r="AE45" s="19" t="s">
        <v>40</v>
      </c>
      <c r="AF45" s="19">
        <v>2</v>
      </c>
      <c r="AG45" s="19">
        <v>0.6</v>
      </c>
      <c r="AH45" s="19">
        <v>1.7</v>
      </c>
      <c r="AI45" s="19">
        <v>3</v>
      </c>
      <c r="AJ45" s="19">
        <v>393</v>
      </c>
      <c r="AK45" s="19">
        <v>85</v>
      </c>
      <c r="AL45" s="19">
        <v>0.7</v>
      </c>
      <c r="AM45" s="19">
        <v>9.5</v>
      </c>
      <c r="AN45" s="19">
        <v>6.6</v>
      </c>
      <c r="AO45" s="19">
        <v>1.26</v>
      </c>
      <c r="AP45" s="19">
        <v>5535</v>
      </c>
      <c r="AQ45" s="19">
        <v>217</v>
      </c>
      <c r="AR45" s="19">
        <v>556</v>
      </c>
      <c r="AS45" s="19">
        <v>32.9</v>
      </c>
      <c r="AT45" s="19">
        <v>0</v>
      </c>
      <c r="AU45" s="19">
        <v>3</v>
      </c>
      <c r="AV45" s="19">
        <v>84</v>
      </c>
      <c r="AW45" s="19">
        <v>6</v>
      </c>
      <c r="AX45" s="19">
        <v>7</v>
      </c>
      <c r="AY45" s="19">
        <v>84</v>
      </c>
      <c r="AZ45" s="19">
        <v>1.766555217326214</v>
      </c>
      <c r="BA45" s="19">
        <v>0.49340449098781597</v>
      </c>
      <c r="BB45" s="19">
        <v>0.42326461507817953</v>
      </c>
      <c r="BC45" s="19">
        <v>0.45293912697227606</v>
      </c>
      <c r="BD45" s="19">
        <v>1.8769446953728797</v>
      </c>
      <c r="BE45" s="19">
        <v>4.089630225080386</v>
      </c>
      <c r="BF45" s="19">
        <v>4.9427940586109997</v>
      </c>
      <c r="BG45" s="17">
        <f t="shared" si="18"/>
        <v>9.0398388332561197</v>
      </c>
      <c r="BH45" s="17">
        <f t="shared" si="19"/>
        <v>10.732897293568838</v>
      </c>
      <c r="BI45" s="17">
        <f t="shared" si="20"/>
        <v>12.544653801457942</v>
      </c>
      <c r="BJ45" s="17">
        <f t="shared" si="21"/>
        <v>20.052432582949461</v>
      </c>
      <c r="BK45" s="17">
        <f t="shared" si="22"/>
        <v>36.410953483271001</v>
      </c>
      <c r="BL45" s="19">
        <f t="shared" si="108"/>
        <v>1.8117565078891043</v>
      </c>
      <c r="BM45" s="19">
        <f t="shared" si="109"/>
        <v>7.5077787814915187</v>
      </c>
      <c r="BN45" s="19">
        <f t="shared" si="110"/>
        <v>16.358520900321544</v>
      </c>
      <c r="BO45" s="19">
        <f t="shared" si="23"/>
        <v>25.678056189702168</v>
      </c>
      <c r="BP45" s="19">
        <v>2.3354458805329612</v>
      </c>
      <c r="BQ45" s="19">
        <v>1.3039975833249422</v>
      </c>
      <c r="BR45" s="19">
        <v>0.82163131162234848</v>
      </c>
      <c r="BS45" s="19">
        <v>0.78144442785326751</v>
      </c>
      <c r="BT45" s="19">
        <v>0.74776673692662854</v>
      </c>
      <c r="BU45" s="19">
        <v>1.060088424437299</v>
      </c>
      <c r="BV45" s="19">
        <v>0.88819751103974309</v>
      </c>
      <c r="BW45" s="17">
        <f t="shared" si="24"/>
        <v>14.557773855431613</v>
      </c>
      <c r="BX45" s="17">
        <f t="shared" si="25"/>
        <v>17.844299101921006</v>
      </c>
      <c r="BY45" s="17">
        <f t="shared" si="26"/>
        <v>20.970076813334074</v>
      </c>
      <c r="BZ45" s="17">
        <f t="shared" si="27"/>
        <v>28.201497458789788</v>
      </c>
      <c r="CA45" s="19">
        <f t="shared" si="28"/>
        <v>3.12577771141307</v>
      </c>
      <c r="CB45" s="19">
        <f t="shared" si="29"/>
        <v>2.9910669477065142</v>
      </c>
      <c r="CC45" s="19">
        <f t="shared" si="30"/>
        <v>4.240353697749196</v>
      </c>
      <c r="CD45" s="19">
        <f t="shared" ref="CD45:CE45" si="133">SUM(CA45:CC45)</f>
        <v>10.35719835686878</v>
      </c>
      <c r="CE45" s="19">
        <f t="shared" si="133"/>
        <v>17.588619002324492</v>
      </c>
      <c r="CF45" s="19">
        <v>1.141892562804091</v>
      </c>
      <c r="CG45" s="19">
        <v>1.4606518282988872</v>
      </c>
      <c r="CH45" s="19">
        <v>0.3987638321204266</v>
      </c>
      <c r="CI45" s="19">
        <v>0.21762234930917554</v>
      </c>
      <c r="CJ45" s="19">
        <v>0.4071170084439083</v>
      </c>
      <c r="CK45" s="19">
        <v>0.86796944747544891</v>
      </c>
      <c r="CL45" s="19">
        <v>0.64418721690991432</v>
      </c>
      <c r="CM45" s="17">
        <f t="shared" si="32"/>
        <v>10.410177564411914</v>
      </c>
      <c r="CN45" s="17">
        <f t="shared" si="33"/>
        <v>12.00523289289362</v>
      </c>
      <c r="CO45" s="17">
        <f t="shared" si="34"/>
        <v>12.875722290130321</v>
      </c>
      <c r="CP45" s="17">
        <f t="shared" si="35"/>
        <v>14.504190323905954</v>
      </c>
      <c r="CQ45" s="17">
        <f t="shared" si="36"/>
        <v>17.976068113807749</v>
      </c>
      <c r="CR45" s="19">
        <f t="shared" si="37"/>
        <v>0.87048939723670216</v>
      </c>
      <c r="CS45" s="19">
        <f t="shared" si="38"/>
        <v>1.6284680337756332</v>
      </c>
      <c r="CT45" s="19">
        <f t="shared" si="39"/>
        <v>3.4718777899017956</v>
      </c>
      <c r="CU45" s="19">
        <f t="shared" si="40"/>
        <v>5.9708352209141307</v>
      </c>
      <c r="CV45" s="25">
        <v>-9999</v>
      </c>
      <c r="CW45" s="23">
        <v>-9999</v>
      </c>
      <c r="CX45" s="25">
        <v>-9999</v>
      </c>
      <c r="CY45" s="23">
        <v>-9999</v>
      </c>
      <c r="CZ45" s="25">
        <v>-9999</v>
      </c>
      <c r="DA45" s="23">
        <v>-9999</v>
      </c>
      <c r="DB45" s="23">
        <v>-9999</v>
      </c>
      <c r="DC45" s="23">
        <v>-9999</v>
      </c>
      <c r="DD45" s="23">
        <v>-9999</v>
      </c>
      <c r="DE45" s="23">
        <v>-9999</v>
      </c>
      <c r="DF45" s="23">
        <v>-9999</v>
      </c>
      <c r="DG45" s="23">
        <v>-9999</v>
      </c>
      <c r="DH45" s="23">
        <v>-9999</v>
      </c>
      <c r="DI45" s="23">
        <v>-9999</v>
      </c>
      <c r="DJ45" s="23">
        <v>-9999</v>
      </c>
      <c r="DK45" s="23">
        <v>-9999</v>
      </c>
      <c r="DL45" s="23">
        <v>-9999</v>
      </c>
      <c r="DM45" s="23">
        <v>-9999</v>
      </c>
      <c r="DN45" s="23">
        <v>-9999</v>
      </c>
      <c r="DO45" s="23">
        <v>-9999</v>
      </c>
      <c r="DP45" s="23">
        <v>-9999</v>
      </c>
      <c r="DQ45" s="23">
        <v>-9999</v>
      </c>
      <c r="DR45" s="23">
        <v>-9999</v>
      </c>
      <c r="DS45" s="25">
        <v>-9999</v>
      </c>
      <c r="DT45" s="25">
        <v>-9999</v>
      </c>
      <c r="DU45" s="25">
        <v>-9999</v>
      </c>
      <c r="DV45" s="25">
        <v>-9999</v>
      </c>
      <c r="DW45" s="25">
        <v>-9999</v>
      </c>
      <c r="DX45" s="25">
        <v>-9999</v>
      </c>
      <c r="DY45" s="25">
        <v>-9999</v>
      </c>
      <c r="DZ45" s="25">
        <v>-9999</v>
      </c>
      <c r="EA45" s="25">
        <v>-9999</v>
      </c>
      <c r="EB45" s="23">
        <v>-9999</v>
      </c>
      <c r="EC45" s="23">
        <v>-9999</v>
      </c>
      <c r="ED45" s="23">
        <v>-9999</v>
      </c>
      <c r="EE45" s="23">
        <v>-9999</v>
      </c>
      <c r="EF45" s="23">
        <v>-9999</v>
      </c>
      <c r="EG45" s="23">
        <v>-9999</v>
      </c>
      <c r="EH45" s="23">
        <v>-9999</v>
      </c>
      <c r="EI45" s="23">
        <v>-9999</v>
      </c>
      <c r="EJ45" s="23">
        <v>-9999</v>
      </c>
      <c r="EK45" s="23">
        <v>-9999</v>
      </c>
      <c r="EL45" s="23">
        <v>-9999</v>
      </c>
      <c r="EM45" s="23">
        <v>-9999</v>
      </c>
      <c r="EN45" s="23">
        <v>-9999</v>
      </c>
      <c r="EO45" s="23">
        <v>-9999</v>
      </c>
      <c r="EP45" s="23">
        <v>-9999</v>
      </c>
      <c r="EQ45" s="23">
        <v>-9999</v>
      </c>
      <c r="ER45" s="23">
        <v>-9999</v>
      </c>
      <c r="ES45" s="23">
        <v>-9999</v>
      </c>
      <c r="ET45" s="23">
        <v>-9999</v>
      </c>
      <c r="EU45" s="23">
        <v>-9999</v>
      </c>
      <c r="EV45" s="23">
        <v>-9999</v>
      </c>
      <c r="EW45" s="23">
        <v>-9999</v>
      </c>
      <c r="EX45" s="23">
        <v>-9999</v>
      </c>
      <c r="EY45" s="23">
        <v>-9999</v>
      </c>
      <c r="EZ45" s="23">
        <v>-9999</v>
      </c>
      <c r="FA45" s="23">
        <v>-9999</v>
      </c>
      <c r="FB45" s="23">
        <v>-9999</v>
      </c>
      <c r="FC45" s="23">
        <v>-9999</v>
      </c>
      <c r="FD45" s="23">
        <v>-9999</v>
      </c>
      <c r="FE45" s="23">
        <v>-9999</v>
      </c>
      <c r="FF45" s="23">
        <v>-9999</v>
      </c>
      <c r="FG45" s="23">
        <v>-9999</v>
      </c>
      <c r="FH45" s="21">
        <v>186.4</v>
      </c>
      <c r="FI45" s="21">
        <v>67.5</v>
      </c>
      <c r="FJ45" s="18">
        <f t="shared" si="41"/>
        <v>118.9</v>
      </c>
      <c r="FK45" s="19">
        <v>9</v>
      </c>
      <c r="FL45" s="19">
        <v>187.9</v>
      </c>
      <c r="FM45" s="18">
        <v>31.5</v>
      </c>
      <c r="FN45" s="18">
        <f t="shared" si="42"/>
        <v>156.4</v>
      </c>
      <c r="FO45" s="19">
        <v>60</v>
      </c>
      <c r="FP45" s="19">
        <v>98.5</v>
      </c>
      <c r="FQ45" s="19">
        <v>31.5</v>
      </c>
      <c r="FR45" s="19">
        <f t="shared" si="43"/>
        <v>67</v>
      </c>
      <c r="FS45" s="19">
        <v>146.5</v>
      </c>
      <c r="FT45" s="19">
        <v>15.6</v>
      </c>
      <c r="FU45" s="19">
        <f t="shared" si="44"/>
        <v>130.9</v>
      </c>
      <c r="FV45" s="19">
        <v>54.45</v>
      </c>
      <c r="FW45" s="19">
        <v>92.72</v>
      </c>
      <c r="FX45" s="18">
        <f t="shared" si="45"/>
        <v>909.01960784313724</v>
      </c>
      <c r="FY45" s="18">
        <f t="shared" si="46"/>
        <v>811.62464985994393</v>
      </c>
      <c r="FZ45" s="23">
        <f t="shared" si="112"/>
        <v>1165.686274509804</v>
      </c>
      <c r="GA45" s="18">
        <f t="shared" si="113"/>
        <v>1533.3333333333333</v>
      </c>
      <c r="GB45" s="18">
        <f t="shared" si="114"/>
        <v>656.86274509803923</v>
      </c>
      <c r="GC45" s="18">
        <f t="shared" si="115"/>
        <v>1283.3333333333333</v>
      </c>
      <c r="GD45" s="18">
        <f t="shared" si="47"/>
        <v>4639.2156862745096</v>
      </c>
      <c r="GE45" s="18">
        <f t="shared" si="48"/>
        <v>533.82352941176475</v>
      </c>
      <c r="GF45" s="19">
        <v>1.63</v>
      </c>
      <c r="GG45" s="19">
        <f t="shared" si="116"/>
        <v>19.000686274509803</v>
      </c>
      <c r="GH45" s="19">
        <v>0.4</v>
      </c>
      <c r="GI45" s="19">
        <f t="shared" si="117"/>
        <v>6.1333333333333329</v>
      </c>
      <c r="GJ45" s="19">
        <v>0.64</v>
      </c>
      <c r="GK45" s="19">
        <f t="shared" si="118"/>
        <v>4.2039215686274511</v>
      </c>
      <c r="GL45" s="19">
        <v>3.01</v>
      </c>
      <c r="GM45" s="19">
        <f t="shared" si="119"/>
        <v>16.06808823529412</v>
      </c>
      <c r="GN45" s="18">
        <f t="shared" si="49"/>
        <v>45.406029411764706</v>
      </c>
      <c r="GO45" s="18">
        <f t="shared" si="50"/>
        <v>40.541097689075627</v>
      </c>
      <c r="GP45" s="25">
        <v>-9999</v>
      </c>
      <c r="GQ45" s="25">
        <v>-9999</v>
      </c>
      <c r="GR45" s="25">
        <v>-9999</v>
      </c>
      <c r="GS45" s="25">
        <v>-9999</v>
      </c>
      <c r="GT45" s="19">
        <v>19.2</v>
      </c>
      <c r="GU45" s="18">
        <v>2.81</v>
      </c>
      <c r="GV45" s="18">
        <f t="shared" si="51"/>
        <v>2.2999999999999998</v>
      </c>
      <c r="GW45" s="19">
        <f t="shared" si="52"/>
        <v>1723.9639119365618</v>
      </c>
      <c r="GX45" s="19">
        <v>0.92</v>
      </c>
      <c r="GY45" s="19">
        <f t="shared" si="53"/>
        <v>0.4</v>
      </c>
      <c r="GZ45" s="19">
        <f t="shared" si="54"/>
        <v>689.5855647746248</v>
      </c>
      <c r="HA45" s="19">
        <f t="shared" si="55"/>
        <v>772.3358325475798</v>
      </c>
      <c r="HB45" s="19">
        <v>1.06</v>
      </c>
      <c r="HC45" s="19">
        <f t="shared" si="120"/>
        <v>0.46086956521739136</v>
      </c>
      <c r="HD45" s="19">
        <f t="shared" si="121"/>
        <v>794.52249854467641</v>
      </c>
      <c r="HE45" s="19">
        <f t="shared" si="56"/>
        <v>889.86519837003766</v>
      </c>
      <c r="HF45" s="23">
        <v>-9999</v>
      </c>
      <c r="HG45" s="19">
        <v>1995.3875</v>
      </c>
      <c r="HH45" s="19">
        <f t="shared" si="101"/>
        <v>798.15500000000009</v>
      </c>
      <c r="HI45" s="19">
        <v>2.6</v>
      </c>
      <c r="HJ45" s="19">
        <v>3.92</v>
      </c>
      <c r="HK45" s="17">
        <f t="shared" si="122"/>
        <v>34.882715776105478</v>
      </c>
      <c r="HL45" s="23">
        <v>-9999</v>
      </c>
      <c r="HM45" s="23">
        <v>-9999</v>
      </c>
      <c r="HN45" s="19">
        <v>28.264890282131649</v>
      </c>
      <c r="HO45" s="19">
        <v>13.610282131661428</v>
      </c>
      <c r="HP45" s="19">
        <v>0.23509070569587601</v>
      </c>
      <c r="HQ45" s="19">
        <v>0.19703192916666701</v>
      </c>
      <c r="HR45" s="19">
        <v>0.17568899763076901</v>
      </c>
      <c r="HS45" s="19">
        <v>0.12673444643814399</v>
      </c>
      <c r="HT45" s="19">
        <v>4.77351380412371E-2</v>
      </c>
      <c r="HU45" s="19">
        <v>0.28905078740000001</v>
      </c>
      <c r="HV45" s="19">
        <v>0.33028372904639203</v>
      </c>
      <c r="HW45" s="19">
        <v>8.9931717242857104E-2</v>
      </c>
      <c r="HX45" s="19">
        <v>0.61683503117010297</v>
      </c>
      <c r="HY45" s="19">
        <v>0.43352583946666701</v>
      </c>
      <c r="HZ45" s="19">
        <v>0.41900596216410302</v>
      </c>
      <c r="IA45" s="19">
        <v>0.34298168682380897</v>
      </c>
      <c r="IB45" s="19">
        <v>0.20311249463402101</v>
      </c>
      <c r="IC45" s="19">
        <v>0.110024801515464</v>
      </c>
      <c r="ID45" s="19">
        <v>1.3242441474923099</v>
      </c>
      <c r="IE45" s="19">
        <v>0.28714209214285702</v>
      </c>
      <c r="IF45" s="19">
        <v>0.24940758995774601</v>
      </c>
      <c r="IG45" s="19">
        <v>0.26083774769483598</v>
      </c>
      <c r="IH45" s="19">
        <v>0.220204560466667</v>
      </c>
      <c r="II45" s="19">
        <v>3.9087115680952397E-2</v>
      </c>
      <c r="IJ45" s="19">
        <v>0.32416334391549301</v>
      </c>
      <c r="IK45" s="19">
        <v>0.35616398624761902</v>
      </c>
      <c r="IL45" s="19">
        <v>8.3432048328638597E-2</v>
      </c>
      <c r="IM45" s="19">
        <v>0.80942151958095299</v>
      </c>
      <c r="IN45" s="19">
        <v>0.24465834357277</v>
      </c>
      <c r="IO45" s="19">
        <v>0.23087654379342701</v>
      </c>
      <c r="IP45" s="19">
        <v>0.145256210065728</v>
      </c>
      <c r="IQ45" s="19">
        <v>0.11964653959523799</v>
      </c>
      <c r="IR45" s="19">
        <v>9.4278103333333294E-2</v>
      </c>
      <c r="IS45" s="19">
        <v>0.42288530641981098</v>
      </c>
      <c r="IT45" s="19">
        <v>37.613271527777798</v>
      </c>
      <c r="IU45" s="19">
        <v>62.5855480833334</v>
      </c>
      <c r="IV45" s="19">
        <v>77</v>
      </c>
      <c r="IW45" s="19">
        <f t="shared" si="57"/>
        <v>14.4144519166666</v>
      </c>
      <c r="IX45" s="19">
        <v>0.211782313</v>
      </c>
      <c r="IY45" s="19">
        <v>0.29755102043333298</v>
      </c>
      <c r="IZ45" s="19">
        <v>0.18017006799999999</v>
      </c>
      <c r="JA45" s="19">
        <v>0.27199659856666702</v>
      </c>
      <c r="JB45" s="19">
        <v>0.65312925163333302</v>
      </c>
      <c r="JC45" s="19">
        <v>0.42134353733333302</v>
      </c>
      <c r="JD45" s="19">
        <v>0.25356462593333301</v>
      </c>
      <c r="JE45" s="19">
        <v>0.62356462583333405</v>
      </c>
      <c r="JF45" s="19">
        <v>0.41689115650000003</v>
      </c>
      <c r="JG45" s="19">
        <v>0.2169353742</v>
      </c>
      <c r="JH45" s="19">
        <v>0.30223469383333301</v>
      </c>
      <c r="JI45" s="19">
        <v>0.209010203966667</v>
      </c>
      <c r="JJ45" s="19">
        <v>0.42129080253000001</v>
      </c>
      <c r="JK45" s="19">
        <v>0.41096373263666702</v>
      </c>
      <c r="JL45" s="19">
        <v>0.24349593813000001</v>
      </c>
      <c r="JM45" s="19">
        <v>0.21495111286666699</v>
      </c>
      <c r="JN45" s="19">
        <v>0.34712400604666699</v>
      </c>
      <c r="JO45" s="19">
        <v>0.37268284819333303</v>
      </c>
      <c r="JP45" s="19">
        <v>0.15979542287000001</v>
      </c>
      <c r="JQ45" s="19">
        <v>0.171655513163333</v>
      </c>
      <c r="JR45" s="19">
        <v>0.19843945868000001</v>
      </c>
      <c r="JS45" s="19">
        <v>0.21497327522333301</v>
      </c>
      <c r="JT45" s="19">
        <v>0.49771305966333301</v>
      </c>
      <c r="JU45" s="19">
        <v>0.56644671143666703</v>
      </c>
      <c r="JV45" s="19">
        <v>0.48342538779333299</v>
      </c>
      <c r="JW45" s="19">
        <v>0.50900510956</v>
      </c>
      <c r="JX45" s="19">
        <v>9.6371730836666697E-2</v>
      </c>
      <c r="JY45" s="19">
        <v>0.20301794973000001</v>
      </c>
      <c r="JZ45" s="19">
        <v>1.46488718162</v>
      </c>
      <c r="KA45" s="19">
        <v>1.40065705636</v>
      </c>
      <c r="KB45" s="19">
        <v>0.57489224919333304</v>
      </c>
      <c r="KC45" s="19">
        <v>0.57883534281333304</v>
      </c>
      <c r="KD45" s="19">
        <v>0.64497498527333297</v>
      </c>
      <c r="KE45" s="19">
        <v>0.65221194941666705</v>
      </c>
      <c r="KF45" s="19">
        <v>0.55930666865666701</v>
      </c>
      <c r="KG45" s="19">
        <v>0.60562977211666702</v>
      </c>
      <c r="KH45" s="19">
        <v>0.47190725624666702</v>
      </c>
      <c r="KI45" s="19">
        <v>0.522405564783333</v>
      </c>
      <c r="KJ45" s="19">
        <v>-0.27433161039999998</v>
      </c>
      <c r="KK45" s="19">
        <v>-0.29128536016666701</v>
      </c>
      <c r="KL45" s="19">
        <v>0.64497498527333297</v>
      </c>
      <c r="KM45" s="19">
        <v>0.65221194941666705</v>
      </c>
      <c r="KN45" s="19">
        <v>0.20016392626829299</v>
      </c>
      <c r="KO45" s="19">
        <v>0.238061224439024</v>
      </c>
      <c r="KP45" s="19">
        <v>0.172251715268293</v>
      </c>
      <c r="KQ45" s="19">
        <v>0.22607534260975601</v>
      </c>
      <c r="KR45" s="19">
        <v>0.48865233563414601</v>
      </c>
      <c r="KS45" s="19">
        <v>0.38951732987804899</v>
      </c>
      <c r="KT45" s="19">
        <v>0.23912852824390199</v>
      </c>
      <c r="KU45" s="19">
        <v>0.55483910239024403</v>
      </c>
      <c r="KV45" s="19">
        <v>0.43214866431707299</v>
      </c>
      <c r="KW45" s="19">
        <v>0.20407180160975599</v>
      </c>
      <c r="KX45" s="19">
        <v>0.245358870804878</v>
      </c>
      <c r="KY45" s="19">
        <v>0.19227642278048801</v>
      </c>
      <c r="KZ45" s="19">
        <v>40.630000000000003</v>
      </c>
      <c r="LA45" s="19">
        <v>36.977560975609798</v>
      </c>
      <c r="LB45" s="19">
        <v>11.6187804878049</v>
      </c>
      <c r="LC45" s="19">
        <v>43.477804878048801</v>
      </c>
      <c r="LD45" s="19">
        <v>42.210731707317102</v>
      </c>
      <c r="LE45" s="19">
        <v>39.997560975609801</v>
      </c>
      <c r="LF45" s="19">
        <v>40.100975609756098</v>
      </c>
      <c r="LG45" s="19">
        <v>9.6258826121951205E-2</v>
      </c>
      <c r="LH45" s="19">
        <v>5.4281848585365902E-2</v>
      </c>
      <c r="LI45" s="19">
        <v>58.247804878048797</v>
      </c>
      <c r="LJ45" s="19">
        <v>1867.5291951219499</v>
      </c>
      <c r="LK45" s="19">
        <v>83</v>
      </c>
      <c r="LL45" s="19">
        <f t="shared" si="58"/>
        <v>24.752195121951203</v>
      </c>
      <c r="LM45" s="23">
        <v>-9999</v>
      </c>
      <c r="LN45" s="19">
        <v>0.39678442865121899</v>
      </c>
      <c r="LO45" s="19">
        <v>0.36460493174634201</v>
      </c>
      <c r="LP45" s="19">
        <v>0.28739123589756099</v>
      </c>
      <c r="LQ45" s="19">
        <v>0.26487026657804902</v>
      </c>
      <c r="LR45" s="19">
        <v>0.38674674260243902</v>
      </c>
      <c r="LS45" s="19">
        <v>0.34170970494390202</v>
      </c>
      <c r="LT45" s="19">
        <v>0.276132620639024</v>
      </c>
      <c r="LU45" s="19">
        <v>0.24057618784878099</v>
      </c>
      <c r="LV45" s="19">
        <v>0.123847837392683</v>
      </c>
      <c r="LW45" s="19">
        <v>0.110811078919512</v>
      </c>
      <c r="LX45" s="19">
        <v>0.48482426271463402</v>
      </c>
      <c r="LY45" s="19">
        <v>0.47598111863414599</v>
      </c>
      <c r="LZ45" s="19">
        <v>0.46159594016097599</v>
      </c>
      <c r="MA45" s="19">
        <v>0.415721927863415</v>
      </c>
      <c r="MB45" s="19">
        <v>0.108577349341463</v>
      </c>
      <c r="MC45" s="19">
        <v>0.13513254801463401</v>
      </c>
      <c r="MD45" s="19">
        <v>1.32732844845122</v>
      </c>
      <c r="ME45" s="19">
        <v>1.1617655426975599</v>
      </c>
      <c r="MF45" s="19">
        <v>0.32152106226341498</v>
      </c>
      <c r="MG45" s="19">
        <v>0.31224528358292702</v>
      </c>
      <c r="MH45" s="19">
        <v>0.395549296060976</v>
      </c>
      <c r="MI45" s="19">
        <v>0.37572179959024399</v>
      </c>
      <c r="MJ45" s="19">
        <v>0.38716593782682901</v>
      </c>
      <c r="MK45" s="19">
        <v>0.36033804560487798</v>
      </c>
      <c r="ML45" s="19">
        <v>0.31179668362195101</v>
      </c>
      <c r="MM45" s="19">
        <v>0.29496184532439002</v>
      </c>
      <c r="MN45" s="19">
        <v>-0.43175293319512198</v>
      </c>
      <c r="MO45" s="19">
        <v>-0.38673289907317099</v>
      </c>
      <c r="MP45" s="19">
        <v>0.395549296060976</v>
      </c>
      <c r="MQ45" s="19">
        <v>0.37572179959024399</v>
      </c>
      <c r="MR45" s="23">
        <v>-9999</v>
      </c>
      <c r="MS45" s="19">
        <v>0.148673957</v>
      </c>
      <c r="MT45" s="19">
        <v>0.16844062700000001</v>
      </c>
      <c r="MU45" s="19">
        <v>0.12316651300000001</v>
      </c>
      <c r="MV45" s="19">
        <v>0.168230092</v>
      </c>
      <c r="MW45" s="19">
        <v>0.37430385900000002</v>
      </c>
      <c r="MX45" s="19">
        <v>0.25415607600000001</v>
      </c>
      <c r="MY45" s="19">
        <v>0.17773143699999999</v>
      </c>
      <c r="MZ45" s="19">
        <v>0.42315835800000001</v>
      </c>
      <c r="NA45" s="19">
        <v>0.31673821699999999</v>
      </c>
      <c r="NB45" s="19">
        <v>0.15241921</v>
      </c>
      <c r="NC45" s="19">
        <v>0.174943607</v>
      </c>
      <c r="ND45" s="19">
        <v>0.14662546900000001</v>
      </c>
      <c r="NE45" s="19">
        <v>36.200000000000003</v>
      </c>
      <c r="NF45" s="19">
        <v>35.071304349999998</v>
      </c>
      <c r="NG45" s="19">
        <v>13.615434779999999</v>
      </c>
      <c r="NH45" s="19">
        <v>39.779565220000002</v>
      </c>
      <c r="NI45" s="19">
        <v>38.570434779999999</v>
      </c>
      <c r="NJ45" s="19">
        <v>37.231739130000001</v>
      </c>
      <c r="NK45" s="19">
        <v>37.346086960000001</v>
      </c>
      <c r="NL45" s="19">
        <v>7.0235328999999999E-2</v>
      </c>
      <c r="NM45" s="19">
        <v>3.1948572000000001E-2</v>
      </c>
      <c r="NN45" s="19">
        <v>71.833478260000007</v>
      </c>
      <c r="NO45" s="19">
        <v>2175.9270430000001</v>
      </c>
      <c r="NP45" s="19">
        <v>99.9</v>
      </c>
      <c r="NQ45" s="19">
        <f t="shared" si="59"/>
        <v>28.066521739999999</v>
      </c>
      <c r="NR45" s="23">
        <v>-9999</v>
      </c>
      <c r="NS45" s="19">
        <v>0.40763582599999998</v>
      </c>
      <c r="NT45" s="19">
        <v>0.37698889899999999</v>
      </c>
      <c r="NU45" s="19">
        <v>0.28080958900000003</v>
      </c>
      <c r="NV45" s="19">
        <v>0.20154128299999999</v>
      </c>
      <c r="NW45" s="19">
        <v>0.414657938</v>
      </c>
      <c r="NX45" s="19">
        <v>0.37648253100000001</v>
      </c>
      <c r="NY45" s="19">
        <v>0.288390017</v>
      </c>
      <c r="NZ45" s="19">
        <v>0.200918613</v>
      </c>
      <c r="OA45" s="19">
        <v>0.14351878300000001</v>
      </c>
      <c r="OB45" s="19">
        <v>0.189793675</v>
      </c>
      <c r="OC45" s="19">
        <v>0.48478936700000003</v>
      </c>
      <c r="OD45" s="19">
        <v>0.50220588499999996</v>
      </c>
      <c r="OE45" s="19">
        <v>0.46982601200000002</v>
      </c>
      <c r="OF45" s="19">
        <v>0.428399853</v>
      </c>
      <c r="OG45" s="19">
        <v>9.5870796999999994E-2</v>
      </c>
      <c r="OH45" s="19">
        <v>0.15479663900000001</v>
      </c>
      <c r="OI45" s="19">
        <v>1.3856321730000001</v>
      </c>
      <c r="OJ45" s="19">
        <v>1.228152686</v>
      </c>
      <c r="OK45" s="19">
        <v>0.34675096399999999</v>
      </c>
      <c r="OL45" s="19">
        <v>0.49863777100000001</v>
      </c>
      <c r="OM45" s="19">
        <v>0.42820054499999999</v>
      </c>
      <c r="ON45" s="19">
        <v>0.57239711100000001</v>
      </c>
      <c r="OO45" s="19">
        <v>0.43296779099999999</v>
      </c>
      <c r="OP45" s="19">
        <v>0.57082688800000003</v>
      </c>
      <c r="OQ45" s="19">
        <v>0.35203270800000003</v>
      </c>
      <c r="OR45" s="19">
        <v>0.49674142799999998</v>
      </c>
      <c r="OS45" s="19">
        <v>-0.44690669300000002</v>
      </c>
      <c r="OT45" s="19">
        <v>-0.33203469000000002</v>
      </c>
      <c r="OU45" s="19">
        <v>0.42820054499999999</v>
      </c>
      <c r="OV45" s="19">
        <v>0.57239711100000001</v>
      </c>
      <c r="OW45" s="19">
        <v>0.12293195105263199</v>
      </c>
      <c r="OX45" s="19">
        <v>0.128421586421053</v>
      </c>
      <c r="OY45" s="19">
        <v>0.101558765684211</v>
      </c>
      <c r="OZ45" s="19">
        <v>0.131900966078947</v>
      </c>
      <c r="PA45" s="19">
        <v>0.25198574339473701</v>
      </c>
      <c r="PB45" s="19">
        <v>0.20610482599999999</v>
      </c>
      <c r="PC45" s="19">
        <v>0.134458390394737</v>
      </c>
      <c r="PD45" s="19">
        <v>0.36321770334210501</v>
      </c>
      <c r="PE45" s="19">
        <v>0.27920504381578998</v>
      </c>
      <c r="PF45" s="19">
        <v>0.113913602684211</v>
      </c>
      <c r="PG45" s="19">
        <v>0.11997031047368401</v>
      </c>
      <c r="PH45" s="19">
        <v>0.108500185947368</v>
      </c>
      <c r="PI45" s="19">
        <v>34.65</v>
      </c>
      <c r="PJ45" s="19">
        <v>31.128684210526298</v>
      </c>
      <c r="PK45" s="19">
        <v>19.996315789473702</v>
      </c>
      <c r="PL45" s="19">
        <v>32.604736842105297</v>
      </c>
      <c r="PM45" s="19">
        <v>32.253421052631602</v>
      </c>
      <c r="PN45" s="19">
        <v>33.936315789473703</v>
      </c>
      <c r="PO45" s="19">
        <v>34.195789473684201</v>
      </c>
      <c r="PP45" s="19">
        <v>-3.2271881342105298E-2</v>
      </c>
      <c r="PQ45" s="19">
        <v>-4.3783550789473699E-2</v>
      </c>
      <c r="PR45" s="19">
        <v>77.217894736842098</v>
      </c>
      <c r="PS45" s="19">
        <v>72.307368421052601</v>
      </c>
      <c r="PT45" s="19">
        <v>2298.1640000000002</v>
      </c>
      <c r="PU45" s="19">
        <v>2186.6771315789501</v>
      </c>
      <c r="PV45" s="19">
        <v>120.7</v>
      </c>
      <c r="PW45" s="19">
        <f t="shared" si="60"/>
        <v>43.482105263157905</v>
      </c>
      <c r="PX45" s="19">
        <f t="shared" si="61"/>
        <v>48.392631578947402</v>
      </c>
      <c r="PY45" s="19">
        <f t="shared" si="62"/>
        <v>45.937368421052653</v>
      </c>
      <c r="PZ45" s="23">
        <v>-9999</v>
      </c>
      <c r="QA45" s="19">
        <v>0.458662437252632</v>
      </c>
      <c r="QB45" s="19">
        <v>0.30652211189210499</v>
      </c>
      <c r="QC45" s="19">
        <v>0.34959758178157901</v>
      </c>
      <c r="QD45" s="19">
        <v>0.218083412313158</v>
      </c>
      <c r="QE45" s="19">
        <v>0.50285627436842095</v>
      </c>
      <c r="QF45" s="19">
        <v>0.31845709246579001</v>
      </c>
      <c r="QG45" s="19">
        <f t="shared" si="63"/>
        <v>0.41065668341710548</v>
      </c>
      <c r="QH45" s="19">
        <v>0.39889509807368401</v>
      </c>
      <c r="QI45" s="19">
        <v>0.23070997268684201</v>
      </c>
      <c r="QJ45" s="19">
        <v>0.13020664595263201</v>
      </c>
      <c r="QK45" s="19">
        <v>9.5688292936842098E-2</v>
      </c>
      <c r="QL45" s="19">
        <v>0.53942088249210496</v>
      </c>
      <c r="QM45" s="19">
        <v>0.41892248950526301</v>
      </c>
      <c r="QN45" s="19">
        <v>0.52173171476052604</v>
      </c>
      <c r="QO45" s="19">
        <v>0.338000556744737</v>
      </c>
      <c r="QP45" s="19">
        <v>0.107299199544737</v>
      </c>
      <c r="QQ45" s="19">
        <v>0.13033768283420999</v>
      </c>
      <c r="QR45" s="19">
        <v>1.70458808303947</v>
      </c>
      <c r="QS45" s="19">
        <v>0.91259713990789504</v>
      </c>
      <c r="QT45" s="19">
        <v>0.25853056969473698</v>
      </c>
      <c r="QU45" s="19">
        <v>0.25215005704473697</v>
      </c>
      <c r="QV45" s="19">
        <v>0.34306923444736798</v>
      </c>
      <c r="QW45" s="19">
        <v>0.29588608544210498</v>
      </c>
      <c r="QX45" s="19">
        <v>0.36447972936842099</v>
      </c>
      <c r="QY45" s="19">
        <v>0.297267335160526</v>
      </c>
      <c r="QZ45" s="19">
        <v>0.28268702738947399</v>
      </c>
      <c r="RA45" s="19">
        <v>0.255136570431579</v>
      </c>
      <c r="RB45" s="19">
        <v>-0.56985311723684196</v>
      </c>
      <c r="RC45" s="19">
        <v>-0.37300586600000002</v>
      </c>
      <c r="RD45" s="19">
        <v>0.34306923444736798</v>
      </c>
      <c r="RE45" s="19">
        <v>0.29588608544210498</v>
      </c>
      <c r="RF45" s="19">
        <v>9.7229738461538498E-2</v>
      </c>
      <c r="RG45" s="19">
        <v>0.10569282569230801</v>
      </c>
      <c r="RH45" s="19">
        <v>8.0923694769230795E-2</v>
      </c>
      <c r="RI45" s="19">
        <v>9.6919480102564098E-2</v>
      </c>
      <c r="RJ45" s="19">
        <v>0.23899942566666699</v>
      </c>
      <c r="RK45" s="19">
        <v>0.170329295769231</v>
      </c>
      <c r="RL45" s="19">
        <v>0.106045776615385</v>
      </c>
      <c r="RM45" s="19">
        <v>0.29001021656410297</v>
      </c>
      <c r="RN45" s="19">
        <v>0.21992029784615399</v>
      </c>
      <c r="RO45" s="19">
        <v>8.89952903846154E-2</v>
      </c>
      <c r="RP45" s="19">
        <v>9.24355061538462E-2</v>
      </c>
      <c r="RQ45" s="19">
        <v>8.3746110076923105E-2</v>
      </c>
      <c r="RR45" s="19">
        <v>41.48</v>
      </c>
      <c r="RS45" s="19">
        <v>37.136410256410301</v>
      </c>
      <c r="RT45" s="19">
        <v>17.115128205128201</v>
      </c>
      <c r="RU45" s="19">
        <v>37.970512820512802</v>
      </c>
      <c r="RV45" s="19">
        <v>36.232820512820503</v>
      </c>
      <c r="RW45" s="19">
        <v>39.49</v>
      </c>
      <c r="RX45" s="19">
        <v>39.5523076923077</v>
      </c>
      <c r="RY45" s="19">
        <v>-3.80025837179487E-2</v>
      </c>
      <c r="RZ45" s="19">
        <v>-7.7090468717948696E-2</v>
      </c>
      <c r="SA45" s="19">
        <v>89.733333333333306</v>
      </c>
      <c r="SB45" s="19">
        <v>84.214615384615399</v>
      </c>
      <c r="SC45" s="19">
        <v>2582.2533589743598</v>
      </c>
      <c r="SD45" s="19">
        <v>2457.09146153846</v>
      </c>
      <c r="SE45" s="19">
        <v>142</v>
      </c>
      <c r="SF45" s="19">
        <f t="shared" si="64"/>
        <v>52.266666666666694</v>
      </c>
      <c r="SG45" s="19">
        <f t="shared" si="65"/>
        <v>57.785384615384601</v>
      </c>
      <c r="SH45" s="23">
        <v>-9999</v>
      </c>
      <c r="SI45" s="19">
        <v>0.46413044333333298</v>
      </c>
      <c r="SJ45" s="19">
        <v>0.41758628894871802</v>
      </c>
      <c r="SK45" s="19">
        <v>0.34925136374359</v>
      </c>
      <c r="SL45" s="19">
        <v>0.27037815453846198</v>
      </c>
      <c r="SM45" s="19">
        <v>0.51635532076923096</v>
      </c>
      <c r="SN45" s="19">
        <v>0.38143157053846199</v>
      </c>
      <c r="SO45" s="19">
        <v>0.408159307461538</v>
      </c>
      <c r="SP45" s="19">
        <v>0.22975815328205099</v>
      </c>
      <c r="SQ45" s="19">
        <v>0.13722603576923101</v>
      </c>
      <c r="SR45" s="19">
        <v>0.16523590046153799</v>
      </c>
      <c r="SS45" s="19">
        <v>0.55161195969230803</v>
      </c>
      <c r="ST45" s="19">
        <v>0.48909231661538499</v>
      </c>
      <c r="SU45" s="19">
        <v>0.530200275128205</v>
      </c>
      <c r="SV45" s="19">
        <v>0.41604386571794899</v>
      </c>
      <c r="SW45" s="19">
        <v>0.117754542615385</v>
      </c>
      <c r="SX45" s="19">
        <v>9.0298573512820501E-2</v>
      </c>
      <c r="SY45" s="19">
        <v>1.7383082020512799</v>
      </c>
      <c r="SZ45" s="19">
        <v>1.4701780357435901</v>
      </c>
      <c r="TA45" s="19">
        <v>0.26530363053846201</v>
      </c>
      <c r="TB45" s="19">
        <v>0.41312349946153798</v>
      </c>
      <c r="TC45" s="19">
        <v>0.35321838148717999</v>
      </c>
      <c r="TD45" s="19">
        <v>0.47531369184615402</v>
      </c>
      <c r="TE45" s="19">
        <v>0.37929243566666698</v>
      </c>
      <c r="TF45" s="19">
        <v>0.44345806384615399</v>
      </c>
      <c r="TG45" s="19">
        <v>0.294989285102564</v>
      </c>
      <c r="TH45" s="19">
        <v>0.374560634538462</v>
      </c>
      <c r="TI45" s="19">
        <v>-0.57937528310256403</v>
      </c>
      <c r="TJ45" s="19">
        <v>-0.36833808592307699</v>
      </c>
      <c r="TK45" s="19">
        <v>0.35321838148717999</v>
      </c>
      <c r="TL45" s="19">
        <v>0.47531369184615402</v>
      </c>
      <c r="TM45" s="19">
        <v>8.2025734930232602E-2</v>
      </c>
      <c r="TN45" s="19">
        <v>8.8666350209302303E-2</v>
      </c>
      <c r="TO45" s="19">
        <v>7.3194114813953506E-2</v>
      </c>
      <c r="TP45" s="19">
        <v>9.1445600069767402E-2</v>
      </c>
      <c r="TQ45" s="19">
        <v>0.18566609244186</v>
      </c>
      <c r="TR45" s="19">
        <v>0.13965920718604699</v>
      </c>
      <c r="TS45" s="19">
        <v>9.1327916093023306E-2</v>
      </c>
      <c r="TT45" s="19">
        <v>0.24851738479069799</v>
      </c>
      <c r="TU45" s="19">
        <v>0.17518731148837199</v>
      </c>
      <c r="TV45" s="19">
        <v>6.5166062139534894E-2</v>
      </c>
      <c r="TW45" s="19">
        <v>7.9090930558139497E-2</v>
      </c>
      <c r="TX45" s="19">
        <v>6.9050811372092999E-2</v>
      </c>
      <c r="TY45" s="19">
        <v>40.916860465116301</v>
      </c>
      <c r="TZ45" s="19">
        <v>37.917674418604598</v>
      </c>
      <c r="UA45" s="19">
        <v>23.024999999999999</v>
      </c>
      <c r="UB45" s="19">
        <v>48.337674418604699</v>
      </c>
      <c r="UC45" s="19">
        <v>48.013023255813998</v>
      </c>
      <c r="UD45" s="19">
        <v>40.4255813953488</v>
      </c>
      <c r="UE45" s="19">
        <v>40.465697674418699</v>
      </c>
      <c r="UF45" s="19">
        <v>0.23565220548837201</v>
      </c>
      <c r="UG45" s="19">
        <v>0.209095089186047</v>
      </c>
      <c r="UH45" s="24">
        <v>100.74651162790697</v>
      </c>
      <c r="UI45" s="24">
        <v>95.60232558139532</v>
      </c>
      <c r="UJ45" s="24">
        <v>2832.0796279069768</v>
      </c>
      <c r="UK45" s="24">
        <v>2715.2839767441856</v>
      </c>
      <c r="UL45" s="19">
        <v>158</v>
      </c>
      <c r="UM45" s="19">
        <f t="shared" si="66"/>
        <v>57.253488372093031</v>
      </c>
      <c r="UN45" s="19">
        <f t="shared" si="67"/>
        <v>62.39767441860468</v>
      </c>
      <c r="UO45" s="19">
        <f t="shared" si="68"/>
        <v>59.825581395348856</v>
      </c>
      <c r="UP45" s="23">
        <v>-9999</v>
      </c>
      <c r="UQ45" s="19">
        <v>0.46154021545581397</v>
      </c>
      <c r="UR45" s="19">
        <v>0.32311390298139497</v>
      </c>
      <c r="US45" s="19">
        <v>0.31420083595348802</v>
      </c>
      <c r="UT45" s="19">
        <v>0.20439518902558099</v>
      </c>
      <c r="UU45" s="19">
        <v>0.51638279126278996</v>
      </c>
      <c r="UV45" s="19">
        <v>0.33693968729534901</v>
      </c>
      <c r="UW45" s="19">
        <f t="shared" si="69"/>
        <v>0.42666123927906952</v>
      </c>
      <c r="UX45" s="19">
        <v>0.37765470398837198</v>
      </c>
      <c r="UY45" s="19">
        <v>0.21945181746279099</v>
      </c>
      <c r="UZ45" s="19">
        <v>0.17252910007209299</v>
      </c>
      <c r="VA45" s="19">
        <v>0.129227395255814</v>
      </c>
      <c r="VB45" s="19">
        <v>0.564449392406977</v>
      </c>
      <c r="VC45" s="19">
        <v>0.41759659051162801</v>
      </c>
      <c r="VD45" s="19">
        <v>0.58397609981395404</v>
      </c>
      <c r="VE45" s="19">
        <v>0.37059416434185999</v>
      </c>
      <c r="VF45" s="19">
        <v>0.13929189734186001</v>
      </c>
      <c r="VG45" s="19">
        <v>0.111445405204651</v>
      </c>
      <c r="VH45" s="19">
        <v>1.72458954553023</v>
      </c>
      <c r="VI45" s="19">
        <v>1.0318294382651201</v>
      </c>
      <c r="VJ45" s="19">
        <v>0.33343743950930199</v>
      </c>
      <c r="VK45" s="19">
        <v>0.40849985523023202</v>
      </c>
      <c r="VL45" s="19">
        <v>0.43010382911627898</v>
      </c>
      <c r="VM45" s="19">
        <v>0.48706199516279097</v>
      </c>
      <c r="VN45" s="19">
        <v>0.463427969853488</v>
      </c>
      <c r="VO45" s="19">
        <v>0.49631958468139498</v>
      </c>
      <c r="VP45" s="19">
        <v>0.372517670467442</v>
      </c>
      <c r="VQ45" s="19">
        <v>0.416833421593023</v>
      </c>
      <c r="VR45" s="19">
        <v>-0.54755281902325503</v>
      </c>
      <c r="VS45" s="19">
        <v>-0.35455296693023303</v>
      </c>
      <c r="VT45" s="19">
        <v>0.43010382911627898</v>
      </c>
      <c r="VU45" s="19">
        <v>0.48706199516279097</v>
      </c>
      <c r="VV45" s="19">
        <v>0.46949999999999997</v>
      </c>
      <c r="VW45" s="19">
        <v>0.38750000000000001</v>
      </c>
      <c r="VX45" s="19">
        <v>0.46917500000000001</v>
      </c>
      <c r="VY45" s="19">
        <v>0.1691</v>
      </c>
      <c r="VZ45" s="19">
        <f t="shared" si="70"/>
        <v>0.82534611288604909</v>
      </c>
      <c r="WA45" s="19">
        <v>8.2542109571428601E-2</v>
      </c>
      <c r="WB45" s="19">
        <v>8.5660781238095299E-2</v>
      </c>
      <c r="WC45" s="19">
        <v>7.56665203571429E-2</v>
      </c>
      <c r="WD45" s="19">
        <v>8.5823700119047594E-2</v>
      </c>
      <c r="WE45" s="19">
        <v>0.18175936383333299</v>
      </c>
      <c r="WF45" s="19">
        <v>0.16525411388095201</v>
      </c>
      <c r="WG45" s="19">
        <v>8.8456060404761894E-2</v>
      </c>
      <c r="WH45" s="19">
        <v>0.242098098833333</v>
      </c>
      <c r="WI45" s="19">
        <v>0.16733991840476201</v>
      </c>
      <c r="WJ45" s="19">
        <v>6.2305587523809498E-2</v>
      </c>
      <c r="WK45" s="19">
        <v>7.2740476190476203E-2</v>
      </c>
      <c r="WL45" s="19">
        <v>7.0631033976190499E-2</v>
      </c>
      <c r="WM45" s="19">
        <v>42.35</v>
      </c>
      <c r="WN45" s="19">
        <v>37.472857142857102</v>
      </c>
      <c r="WO45" s="19">
        <v>20.231666666666701</v>
      </c>
      <c r="WP45" s="19">
        <v>39.231190476190498</v>
      </c>
      <c r="WQ45" s="19">
        <v>37.653571428571396</v>
      </c>
      <c r="WR45" s="19">
        <v>41.333095238095197</v>
      </c>
      <c r="WS45" s="19">
        <v>41.282142857142802</v>
      </c>
      <c r="WT45" s="19">
        <v>-5.3867024285714299E-2</v>
      </c>
      <c r="WU45" s="19">
        <v>-8.46424226190476E-2</v>
      </c>
      <c r="WV45" s="19">
        <v>102.083333333333</v>
      </c>
      <c r="WW45" s="19">
        <v>97.290476190476198</v>
      </c>
      <c r="WX45" s="19">
        <v>2862.3375952381002</v>
      </c>
      <c r="WY45" s="19">
        <v>2753.6416428571401</v>
      </c>
      <c r="WZ45" s="19">
        <v>164.3</v>
      </c>
      <c r="XA45" s="19">
        <f t="shared" si="71"/>
        <v>62.21666666666701</v>
      </c>
      <c r="XB45" s="19">
        <f t="shared" si="72"/>
        <v>67.009523809523813</v>
      </c>
      <c r="XC45" s="23">
        <v>-9999</v>
      </c>
      <c r="XD45" s="19">
        <v>0.46357100752142899</v>
      </c>
      <c r="XE45" s="19">
        <v>0.34595100806190499</v>
      </c>
      <c r="XF45" s="19">
        <v>0.30792632206190501</v>
      </c>
      <c r="XG45" s="19">
        <v>0.31279047553571399</v>
      </c>
      <c r="XH45" s="19">
        <v>0.53666135145238103</v>
      </c>
      <c r="XI45" s="19">
        <v>0.346782822985714</v>
      </c>
      <c r="XJ45" s="19">
        <v>0.39370974423571398</v>
      </c>
      <c r="XK45" s="19">
        <v>0.31366471538095198</v>
      </c>
      <c r="XL45" s="19">
        <v>0.18178133298809501</v>
      </c>
      <c r="XM45" s="19">
        <v>4.0010245414285703E-2</v>
      </c>
      <c r="XN45" s="19">
        <v>0.54699112809761896</v>
      </c>
      <c r="XO45" s="19">
        <v>0.399898769166667</v>
      </c>
      <c r="XP45" s="19">
        <v>0.58966627407381</v>
      </c>
      <c r="XQ45" s="19">
        <v>0.36299737198333298</v>
      </c>
      <c r="XR45" s="19">
        <v>0.112406310340476</v>
      </c>
      <c r="XS45" s="19">
        <v>6.3131038597619094E-2</v>
      </c>
      <c r="XT45" s="19">
        <v>1.7381157697071401</v>
      </c>
      <c r="XU45" s="19">
        <v>1.1329491663761899</v>
      </c>
      <c r="XV45" s="19">
        <v>0.33816045863333299</v>
      </c>
      <c r="XW45" s="19">
        <v>-0.12609330670476199</v>
      </c>
      <c r="XX45" s="19">
        <v>0.43902250269047599</v>
      </c>
      <c r="XY45" s="19">
        <v>-0.214973657528572</v>
      </c>
      <c r="XZ45" s="19">
        <v>0.48394500544761898</v>
      </c>
      <c r="YA45" s="19">
        <v>-0.63772822694999998</v>
      </c>
      <c r="YB45" s="19">
        <v>0.39136233881904797</v>
      </c>
      <c r="YC45" s="19">
        <v>-0.43540515367857102</v>
      </c>
      <c r="YD45" s="19">
        <v>-0.56424940178571403</v>
      </c>
      <c r="YE45" s="19">
        <v>-0.474385839190476</v>
      </c>
      <c r="YF45" s="19">
        <v>0.43902250269047599</v>
      </c>
      <c r="YG45" s="19">
        <v>-0.214973657528572</v>
      </c>
      <c r="YH45" s="19">
        <v>7.4617474599999997E-2</v>
      </c>
      <c r="YI45" s="19">
        <v>8.0002859999999995E-2</v>
      </c>
      <c r="YJ45" s="19">
        <v>6.0291720257142897E-2</v>
      </c>
      <c r="YK45" s="19">
        <v>7.5835208142857102E-2</v>
      </c>
      <c r="YL45" s="19">
        <v>0.16680885317142899</v>
      </c>
      <c r="YM45" s="19">
        <v>0.32714285700000001</v>
      </c>
      <c r="YN45" s="19">
        <v>8.1718222714285693E-2</v>
      </c>
      <c r="YO45" s="19">
        <v>0.22710039717142899</v>
      </c>
      <c r="YP45" s="19">
        <v>0.15023214285714301</v>
      </c>
      <c r="YQ45" s="19">
        <v>5.9263325114285698E-2</v>
      </c>
      <c r="YR45" s="19">
        <v>7.1783567114285698E-2</v>
      </c>
      <c r="YS45" s="19">
        <v>6.6742857142857104E-2</v>
      </c>
      <c r="YT45" s="19">
        <v>43.2</v>
      </c>
      <c r="YU45" s="19">
        <v>39.475999999999999</v>
      </c>
      <c r="YV45" s="19">
        <v>13.113428571428599</v>
      </c>
      <c r="YW45" s="19">
        <v>45.696571428571403</v>
      </c>
      <c r="YX45" s="19">
        <v>43.219428571428601</v>
      </c>
      <c r="YY45" s="19">
        <v>41.834000000000003</v>
      </c>
      <c r="YZ45" s="19">
        <v>41.99</v>
      </c>
      <c r="ZA45" s="19">
        <v>0.106271506285714</v>
      </c>
      <c r="ZB45" s="19">
        <v>3.1911448000000002E-2</v>
      </c>
      <c r="ZC45" s="19">
        <v>111.1</v>
      </c>
      <c r="ZD45" s="19">
        <v>104.102857142857</v>
      </c>
      <c r="ZE45" s="19">
        <v>3067.1320285714301</v>
      </c>
      <c r="ZF45" s="19">
        <v>2908.4428857142898</v>
      </c>
      <c r="ZG45" s="19">
        <v>172</v>
      </c>
      <c r="ZH45" s="19">
        <f t="shared" si="73"/>
        <v>60.900000000000006</v>
      </c>
      <c r="ZI45" s="19">
        <f t="shared" si="74"/>
        <v>67.897142857142995</v>
      </c>
      <c r="ZJ45" s="23">
        <v>-9999</v>
      </c>
      <c r="ZK45" s="19">
        <v>0.470021929394286</v>
      </c>
      <c r="ZL45" s="19">
        <v>0.35616026861428601</v>
      </c>
      <c r="ZM45" s="19">
        <v>0.29466430734571403</v>
      </c>
      <c r="ZN45" s="19">
        <v>0.6237636084</v>
      </c>
      <c r="ZO45" s="19">
        <v>0.51898419634285697</v>
      </c>
      <c r="ZP45" s="19">
        <v>0.33286801680857098</v>
      </c>
      <c r="ZQ45" s="19">
        <v>0.352645800931429</v>
      </c>
      <c r="ZR45" s="19">
        <v>0.60715559820571396</v>
      </c>
      <c r="ZS45" s="19">
        <v>0.203566518362857</v>
      </c>
      <c r="ZT45" s="19">
        <v>-0.33403669068571401</v>
      </c>
      <c r="ZU45" s="19">
        <v>0.54546821567428605</v>
      </c>
      <c r="ZV45" s="19">
        <v>0.451288854605714</v>
      </c>
      <c r="ZW45" s="19">
        <v>0.58555539556571401</v>
      </c>
      <c r="ZX45" s="19">
        <v>0.36242691550857098</v>
      </c>
      <c r="ZY45" s="19">
        <v>0.1016398573</v>
      </c>
      <c r="ZZ45" s="19">
        <v>0.114649534642857</v>
      </c>
      <c r="AAA45" s="19">
        <v>1.7840780168000001</v>
      </c>
      <c r="AAB45" s="19">
        <v>1.2012704954514299</v>
      </c>
      <c r="AAC45" s="19">
        <v>0.39203067518571399</v>
      </c>
      <c r="AAD45" s="19">
        <v>-1.50212885274286</v>
      </c>
      <c r="AAE45" s="19">
        <v>0.49291124187714302</v>
      </c>
      <c r="AAF45" s="19">
        <v>-3.3259785682285701</v>
      </c>
      <c r="AAG45" s="19">
        <v>0.52593816182571396</v>
      </c>
      <c r="AAH45" s="19">
        <v>-3.1695608368000001</v>
      </c>
      <c r="AAI45" s="19">
        <v>0.43175859745714301</v>
      </c>
      <c r="AAJ45" s="19">
        <v>-1.41159962742857</v>
      </c>
      <c r="AAK45" s="19">
        <v>-0.52020218988571398</v>
      </c>
      <c r="AAL45" s="19">
        <v>-0.75544977282857095</v>
      </c>
      <c r="AAM45" s="19">
        <v>0.49291124187714302</v>
      </c>
      <c r="AAN45" s="19">
        <v>-3.3259785682285701</v>
      </c>
      <c r="AAO45" s="19">
        <v>7.0200302261904796E-2</v>
      </c>
      <c r="AAP45" s="19">
        <v>7.9918013214285696E-2</v>
      </c>
      <c r="AAQ45" s="19">
        <v>6.1432840047619099E-2</v>
      </c>
      <c r="AAR45" s="19">
        <v>7.8692373404761901E-2</v>
      </c>
      <c r="AAS45" s="19">
        <v>0.223697580309524</v>
      </c>
      <c r="AAT45" s="19">
        <v>0.18519480514285699</v>
      </c>
      <c r="AAU45" s="19">
        <v>7.8321178309523801E-2</v>
      </c>
      <c r="AAV45" s="19">
        <v>0.22121255273809501</v>
      </c>
      <c r="AAW45" s="19">
        <v>0.14024649283333299</v>
      </c>
      <c r="AAX45" s="19">
        <v>6.07976190476191E-2</v>
      </c>
      <c r="AAY45" s="19">
        <v>7.2533161619047604E-2</v>
      </c>
      <c r="AAZ45" s="19">
        <v>6.5051020428571402E-2</v>
      </c>
      <c r="ABA45" s="19">
        <v>42.126666666666601</v>
      </c>
      <c r="ABB45" s="19">
        <v>36.4716666666667</v>
      </c>
      <c r="ABC45" s="19">
        <v>30.575238095238099</v>
      </c>
      <c r="ABD45" s="19">
        <v>43.174285714285702</v>
      </c>
      <c r="ABE45" s="19">
        <v>41.274761904761903</v>
      </c>
      <c r="ABF45" s="19">
        <v>41.54</v>
      </c>
      <c r="ABG45" s="19">
        <v>41.739047619047597</v>
      </c>
      <c r="ABH45" s="19">
        <v>4.6140798119047602E-2</v>
      </c>
      <c r="ABI45" s="19">
        <v>-9.3120085714285695E-3</v>
      </c>
      <c r="ABJ45" s="19">
        <v>116.302380952381</v>
      </c>
      <c r="ABK45" s="19">
        <v>110.042857142857</v>
      </c>
      <c r="ABL45" s="19">
        <v>3185.2880714285702</v>
      </c>
      <c r="ABM45" s="19">
        <v>3043.3580952380998</v>
      </c>
      <c r="ABN45" s="19">
        <v>178</v>
      </c>
      <c r="ABO45" s="19">
        <f t="shared" si="75"/>
        <v>61.697619047619</v>
      </c>
      <c r="ABP45" s="19">
        <f t="shared" si="76"/>
        <v>67.957142857142998</v>
      </c>
      <c r="ABQ45" s="23">
        <v>-9999</v>
      </c>
      <c r="ABR45" s="19">
        <v>0.476512033042857</v>
      </c>
      <c r="ABS45" s="19">
        <v>0.47298222439523802</v>
      </c>
      <c r="ABT45" s="19">
        <v>0.283181922747619</v>
      </c>
      <c r="ABU45" s="19">
        <v>0.40204538038809501</v>
      </c>
      <c r="ABV45" s="19">
        <v>0.50535974240000003</v>
      </c>
      <c r="ABW45" s="19">
        <v>0.46701901969285697</v>
      </c>
      <c r="ABX45" s="19">
        <v>0.31791772199285701</v>
      </c>
      <c r="ABY45" s="19">
        <v>0.39530299611428599</v>
      </c>
      <c r="ABZ45" s="19">
        <v>0.22363732223095201</v>
      </c>
      <c r="ACA45" s="19">
        <v>8.9539336911904799E-2</v>
      </c>
      <c r="ACB45" s="19">
        <v>0.54512338694761897</v>
      </c>
      <c r="ACC45" s="19">
        <v>0.56352457507619103</v>
      </c>
      <c r="ACD45" s="19">
        <v>0.568208094547619</v>
      </c>
      <c r="ACE45" s="19">
        <v>0.51596980401428605</v>
      </c>
      <c r="ACF45" s="19">
        <v>9.3060626361904805E-2</v>
      </c>
      <c r="ACG45" s="19">
        <v>0.12425853231190501</v>
      </c>
      <c r="ACH45" s="19">
        <v>1.8310406102238099</v>
      </c>
      <c r="ACI45" s="19">
        <v>1.85456400839048</v>
      </c>
      <c r="ACJ45" s="19">
        <v>0.44244419182618999</v>
      </c>
      <c r="ACK45" s="19">
        <v>0.17004058044761899</v>
      </c>
      <c r="ACL45" s="19">
        <v>0.54333090585238097</v>
      </c>
      <c r="ACM45" s="19">
        <v>0.21938403444285701</v>
      </c>
      <c r="ACN45" s="19">
        <v>0.56484683578571404</v>
      </c>
      <c r="ACO45" s="19">
        <v>0.216956062819048</v>
      </c>
      <c r="ACP45" s="19">
        <v>0.46879983316666601</v>
      </c>
      <c r="ACQ45" s="19">
        <v>0.16723582091904801</v>
      </c>
      <c r="ACR45" s="19">
        <v>-0.481416319571428</v>
      </c>
      <c r="ACS45" s="19">
        <v>-0.56551986385714303</v>
      </c>
      <c r="ACT45" s="19">
        <v>0.54333090585238097</v>
      </c>
      <c r="ACU45" s="19">
        <v>0.21938403444285701</v>
      </c>
      <c r="ACV45" s="17">
        <v>5.0199999999999996</v>
      </c>
      <c r="ACW45" s="18">
        <v>0.99</v>
      </c>
      <c r="ACX45" s="17">
        <v>78.5</v>
      </c>
      <c r="ACY45" s="17">
        <v>25.4</v>
      </c>
      <c r="ACZ45" s="17">
        <v>4.5999999999999996</v>
      </c>
      <c r="ADA45" s="17">
        <v>12.4</v>
      </c>
    </row>
    <row r="46" spans="1:781" x14ac:dyDescent="0.25">
      <c r="A46" s="19">
        <v>45</v>
      </c>
      <c r="B46" s="19">
        <v>12</v>
      </c>
      <c r="C46" s="19" t="s">
        <v>10</v>
      </c>
      <c r="D46" s="19">
        <v>100</v>
      </c>
      <c r="E46" s="19">
        <v>1</v>
      </c>
      <c r="F46" s="19">
        <v>3</v>
      </c>
      <c r="G46" s="19" t="s">
        <v>14</v>
      </c>
      <c r="H46" s="23">
        <v>-9999</v>
      </c>
      <c r="I46" s="23">
        <v>-9999</v>
      </c>
      <c r="J46" s="23">
        <v>-9999</v>
      </c>
      <c r="K46" s="23">
        <v>-9999</v>
      </c>
      <c r="L46" s="19">
        <v>175</v>
      </c>
      <c r="M46" s="19">
        <f t="shared" si="16"/>
        <v>156.24999999999997</v>
      </c>
      <c r="N46" s="19">
        <v>51.839999999999996</v>
      </c>
      <c r="O46" s="19">
        <v>26.72</v>
      </c>
      <c r="P46" s="19">
        <v>21.439999999999998</v>
      </c>
      <c r="Q46" s="19">
        <v>49.839999999999996</v>
      </c>
      <c r="R46" s="19">
        <v>24.72</v>
      </c>
      <c r="S46" s="19">
        <v>25.439999999999998</v>
      </c>
      <c r="T46" s="19">
        <f t="shared" si="17"/>
        <v>1.1865671641791045</v>
      </c>
      <c r="U46" s="19">
        <v>48.56</v>
      </c>
      <c r="V46" s="19">
        <v>26</v>
      </c>
      <c r="W46" s="19">
        <v>25.439999999999998</v>
      </c>
      <c r="X46" s="19">
        <v>47.839999999999996</v>
      </c>
      <c r="Y46" s="19">
        <v>22.72</v>
      </c>
      <c r="Z46" s="19">
        <v>29.439999999999998</v>
      </c>
      <c r="AA46" s="19" t="s">
        <v>84</v>
      </c>
      <c r="AB46" s="19">
        <v>8.6</v>
      </c>
      <c r="AC46" s="19">
        <v>7.2</v>
      </c>
      <c r="AD46" s="19">
        <v>2.65</v>
      </c>
      <c r="AE46" s="19" t="s">
        <v>40</v>
      </c>
      <c r="AF46" s="19">
        <v>2</v>
      </c>
      <c r="AG46" s="19">
        <v>1.1000000000000001</v>
      </c>
      <c r="AH46" s="19">
        <v>2.7</v>
      </c>
      <c r="AI46" s="19">
        <v>5</v>
      </c>
      <c r="AJ46" s="19">
        <v>480</v>
      </c>
      <c r="AK46" s="19">
        <v>141</v>
      </c>
      <c r="AL46" s="19">
        <v>0.83</v>
      </c>
      <c r="AM46" s="19">
        <v>8.5</v>
      </c>
      <c r="AN46" s="19">
        <v>7.3</v>
      </c>
      <c r="AO46" s="19">
        <v>1.29</v>
      </c>
      <c r="AP46" s="19">
        <v>5446</v>
      </c>
      <c r="AQ46" s="19">
        <v>211</v>
      </c>
      <c r="AR46" s="19">
        <v>784</v>
      </c>
      <c r="AS46" s="19">
        <v>33.6</v>
      </c>
      <c r="AT46" s="19">
        <v>0</v>
      </c>
      <c r="AU46" s="19">
        <v>4</v>
      </c>
      <c r="AV46" s="19">
        <v>81</v>
      </c>
      <c r="AW46" s="19">
        <v>5</v>
      </c>
      <c r="AX46" s="19">
        <v>10</v>
      </c>
      <c r="AY46" s="19">
        <v>78</v>
      </c>
      <c r="AZ46" s="19">
        <v>3.4252087315159447</v>
      </c>
      <c r="BA46" s="19">
        <v>3.7682619647355162</v>
      </c>
      <c r="BB46" s="19">
        <v>5.9391574101871312</v>
      </c>
      <c r="BC46" s="19">
        <v>5.7625758563619041</v>
      </c>
      <c r="BD46" s="19">
        <v>3.6203866432337435</v>
      </c>
      <c r="BE46" s="19">
        <v>2.603276711227259</v>
      </c>
      <c r="BF46" s="19">
        <v>1.7394338118022326</v>
      </c>
      <c r="BG46" s="17">
        <f t="shared" si="18"/>
        <v>28.773882785005846</v>
      </c>
      <c r="BH46" s="17">
        <f t="shared" si="19"/>
        <v>52.530512425754367</v>
      </c>
      <c r="BI46" s="17">
        <f t="shared" si="20"/>
        <v>75.580815851201976</v>
      </c>
      <c r="BJ46" s="17">
        <f t="shared" si="21"/>
        <v>90.06236242413695</v>
      </c>
      <c r="BK46" s="17">
        <f t="shared" si="22"/>
        <v>100.47546926904599</v>
      </c>
      <c r="BL46" s="19">
        <f t="shared" si="108"/>
        <v>23.050303425447616</v>
      </c>
      <c r="BM46" s="19">
        <f t="shared" si="109"/>
        <v>14.481546572934974</v>
      </c>
      <c r="BN46" s="19">
        <f t="shared" si="110"/>
        <v>10.413106844909036</v>
      </c>
      <c r="BO46" s="19">
        <f t="shared" si="23"/>
        <v>47.944956843291628</v>
      </c>
      <c r="BP46" s="19">
        <v>1.8609797807061665</v>
      </c>
      <c r="BQ46" s="19">
        <v>1.0579345088161207</v>
      </c>
      <c r="BR46" s="19">
        <v>1.5010507355148603</v>
      </c>
      <c r="BS46" s="19">
        <v>0.97296755103064347</v>
      </c>
      <c r="BT46" s="19">
        <v>0.82852121516444899</v>
      </c>
      <c r="BU46" s="19">
        <v>0.94481857473112874</v>
      </c>
      <c r="BV46" s="19">
        <v>0.9120813397129186</v>
      </c>
      <c r="BW46" s="17">
        <f t="shared" si="24"/>
        <v>11.675657158089148</v>
      </c>
      <c r="BX46" s="17">
        <f t="shared" si="25"/>
        <v>17.679860100148588</v>
      </c>
      <c r="BY46" s="17">
        <f t="shared" si="26"/>
        <v>21.571730304271163</v>
      </c>
      <c r="BZ46" s="17">
        <f t="shared" si="27"/>
        <v>28.665089463853473</v>
      </c>
      <c r="CA46" s="19">
        <f t="shared" si="28"/>
        <v>3.8918702041225739</v>
      </c>
      <c r="CB46" s="19">
        <f t="shared" si="29"/>
        <v>3.314084860657796</v>
      </c>
      <c r="CC46" s="19">
        <f t="shared" si="30"/>
        <v>3.7792742989245149</v>
      </c>
      <c r="CD46" s="19">
        <f t="shared" ref="CD46:CE46" si="134">SUM(CA46:CC46)</f>
        <v>10.985229363704885</v>
      </c>
      <c r="CE46" s="19">
        <f t="shared" si="134"/>
        <v>18.078588523287195</v>
      </c>
      <c r="CF46" s="19">
        <v>7.8998748435544437</v>
      </c>
      <c r="CG46" s="19">
        <v>5.6257233432295068</v>
      </c>
      <c r="CH46" s="19">
        <v>3.9369287938133977</v>
      </c>
      <c r="CI46" s="19">
        <v>3.9029483418684436</v>
      </c>
      <c r="CJ46" s="19">
        <v>3.1850000000000001</v>
      </c>
      <c r="CK46" s="19">
        <v>2.8128903322508116</v>
      </c>
      <c r="CL46" s="19">
        <v>1.6665837520521367</v>
      </c>
      <c r="CM46" s="17">
        <f t="shared" si="32"/>
        <v>54.102392747135802</v>
      </c>
      <c r="CN46" s="17">
        <f t="shared" si="33"/>
        <v>69.850107922389398</v>
      </c>
      <c r="CO46" s="17">
        <f t="shared" si="34"/>
        <v>85.461901289863178</v>
      </c>
      <c r="CP46" s="17">
        <f t="shared" si="35"/>
        <v>98.201901289863173</v>
      </c>
      <c r="CQ46" s="17">
        <f t="shared" si="36"/>
        <v>109.45346261886642</v>
      </c>
      <c r="CR46" s="19">
        <f t="shared" si="37"/>
        <v>15.611793367473775</v>
      </c>
      <c r="CS46" s="19">
        <f t="shared" si="38"/>
        <v>12.74</v>
      </c>
      <c r="CT46" s="19">
        <f t="shared" si="39"/>
        <v>11.251561329003247</v>
      </c>
      <c r="CU46" s="19">
        <f t="shared" si="40"/>
        <v>39.60335469647702</v>
      </c>
      <c r="CV46" s="21">
        <v>9</v>
      </c>
      <c r="CW46" s="19">
        <v>20.6</v>
      </c>
      <c r="CX46" s="21">
        <v>13</v>
      </c>
      <c r="CY46" s="19">
        <v>26.9</v>
      </c>
      <c r="CZ46" s="22">
        <v>19.850000000000001</v>
      </c>
      <c r="DA46" s="19">
        <v>17.7</v>
      </c>
      <c r="DB46" s="18">
        <v>15.5</v>
      </c>
      <c r="DC46" s="18">
        <v>22.200000000000003</v>
      </c>
      <c r="DD46" s="18">
        <v>16.399999999999999</v>
      </c>
      <c r="DE46" s="19">
        <v>13.1</v>
      </c>
      <c r="DF46" s="19">
        <v>14.600000000000001</v>
      </c>
      <c r="DG46" s="18">
        <v>11.25</v>
      </c>
      <c r="DH46" s="19">
        <v>15.649999999999999</v>
      </c>
      <c r="DI46" s="18">
        <f t="shared" si="3"/>
        <v>12.175000000000001</v>
      </c>
      <c r="DJ46" s="19">
        <v>17.899999999999999</v>
      </c>
      <c r="DK46" s="19">
        <v>16.600000000000001</v>
      </c>
      <c r="DL46" s="19">
        <v>17.25</v>
      </c>
      <c r="DM46" s="19">
        <v>13.6</v>
      </c>
      <c r="DN46" s="19">
        <v>15.85</v>
      </c>
      <c r="DO46" s="19">
        <v>16.350000000000001</v>
      </c>
      <c r="DP46" s="19">
        <v>13.3</v>
      </c>
      <c r="DQ46" s="19">
        <v>11.95</v>
      </c>
      <c r="DR46" s="19">
        <v>10.899999999999999</v>
      </c>
      <c r="DS46" s="21">
        <v>27.5</v>
      </c>
      <c r="DT46" s="21">
        <v>28.3</v>
      </c>
      <c r="DU46" s="21">
        <v>28.7</v>
      </c>
      <c r="DV46" s="21">
        <v>28.2</v>
      </c>
      <c r="DW46" s="21">
        <v>27.9</v>
      </c>
      <c r="DX46" s="21">
        <v>28.1</v>
      </c>
      <c r="DY46" s="21">
        <v>21.9</v>
      </c>
      <c r="DZ46" s="21">
        <v>28.5</v>
      </c>
      <c r="EA46" s="21">
        <v>21.5</v>
      </c>
      <c r="EB46" s="19">
        <v>26.3</v>
      </c>
      <c r="EC46" s="18">
        <v>15.5</v>
      </c>
      <c r="ED46" s="18">
        <v>20.5</v>
      </c>
      <c r="EE46" s="18">
        <v>33.5</v>
      </c>
      <c r="EF46" s="18">
        <v>46.5</v>
      </c>
      <c r="EG46" s="18">
        <v>46.5</v>
      </c>
      <c r="EH46" s="18">
        <v>95</v>
      </c>
      <c r="EI46" s="18">
        <v>101.5</v>
      </c>
      <c r="EJ46" s="18">
        <v>141.5</v>
      </c>
      <c r="EK46" s="18">
        <v>144</v>
      </c>
      <c r="EL46" s="18">
        <v>151</v>
      </c>
      <c r="EM46" s="19">
        <v>2375.6046267087277</v>
      </c>
      <c r="EN46" s="19">
        <v>3829.566003616636</v>
      </c>
      <c r="EO46" s="19">
        <v>13752.24609375</v>
      </c>
      <c r="EP46" s="19">
        <v>16629.708737864079</v>
      </c>
      <c r="EQ46" s="19">
        <v>17389.932885906041</v>
      </c>
      <c r="ER46" s="19">
        <v>10373.379860418743</v>
      </c>
      <c r="ES46" s="19">
        <v>586.94377022653725</v>
      </c>
      <c r="ET46" s="19">
        <v>6089.6039603960389</v>
      </c>
      <c r="EU46" s="19">
        <v>139.91407928139037</v>
      </c>
      <c r="EV46" s="19">
        <v>8.9826205819175939</v>
      </c>
      <c r="EW46" s="19">
        <v>3.8712</v>
      </c>
      <c r="EX46" s="19">
        <v>4.1913</v>
      </c>
      <c r="EY46" s="19">
        <v>4.9194000000000004</v>
      </c>
      <c r="EZ46" s="19">
        <v>4.97</v>
      </c>
      <c r="FA46" s="19">
        <v>4.7141999999999999</v>
      </c>
      <c r="FB46" s="19">
        <v>4.1970000000000001</v>
      </c>
      <c r="FC46" s="19">
        <v>4.1311</v>
      </c>
      <c r="FD46" s="19">
        <v>4.0643000000000002</v>
      </c>
      <c r="FE46" s="19">
        <v>2.9470000000000001</v>
      </c>
      <c r="FF46" s="19">
        <v>2.9609000000000001</v>
      </c>
      <c r="FG46" s="19">
        <v>2.9729999999999999</v>
      </c>
      <c r="FH46" s="21">
        <v>327.39999999999998</v>
      </c>
      <c r="FI46" s="21">
        <v>67.5</v>
      </c>
      <c r="FJ46" s="18">
        <f t="shared" si="41"/>
        <v>259.89999999999998</v>
      </c>
      <c r="FK46" s="19">
        <v>9</v>
      </c>
      <c r="FL46" s="19">
        <v>553.6</v>
      </c>
      <c r="FM46" s="18">
        <v>31.5</v>
      </c>
      <c r="FN46" s="18">
        <f t="shared" si="42"/>
        <v>522.1</v>
      </c>
      <c r="FO46" s="19">
        <v>164</v>
      </c>
      <c r="FP46" s="19">
        <v>166.1</v>
      </c>
      <c r="FQ46" s="19">
        <v>31.5</v>
      </c>
      <c r="FR46" s="19">
        <f t="shared" si="43"/>
        <v>134.6</v>
      </c>
      <c r="FS46" s="19">
        <v>225.2</v>
      </c>
      <c r="FT46" s="19">
        <v>15.6</v>
      </c>
      <c r="FU46" s="19">
        <f t="shared" si="44"/>
        <v>209.6</v>
      </c>
      <c r="FV46" s="19">
        <v>108.65</v>
      </c>
      <c r="FW46" s="19">
        <v>99.52</v>
      </c>
      <c r="FX46" s="18">
        <f t="shared" si="45"/>
        <v>975.68627450980387</v>
      </c>
      <c r="FY46" s="18">
        <f t="shared" si="46"/>
        <v>871.14845938375333</v>
      </c>
      <c r="FZ46" s="23">
        <f t="shared" si="112"/>
        <v>2548.0392156862745</v>
      </c>
      <c r="GA46" s="18">
        <f t="shared" si="113"/>
        <v>5118.6274509803925</v>
      </c>
      <c r="GB46" s="18">
        <f t="shared" si="114"/>
        <v>1319.6078431372548</v>
      </c>
      <c r="GC46" s="18">
        <f t="shared" si="115"/>
        <v>2054.9019607843138</v>
      </c>
      <c r="GD46" s="18">
        <f t="shared" si="47"/>
        <v>11041.176470588234</v>
      </c>
      <c r="GE46" s="18">
        <f t="shared" si="48"/>
        <v>1065.1960784313726</v>
      </c>
      <c r="GF46" s="19">
        <v>2.79</v>
      </c>
      <c r="GG46" s="19">
        <f t="shared" si="116"/>
        <v>71.090294117647062</v>
      </c>
      <c r="GH46" s="19">
        <v>0.56000000000000005</v>
      </c>
      <c r="GI46" s="19">
        <f t="shared" si="117"/>
        <v>28.664313725490203</v>
      </c>
      <c r="GJ46" s="19">
        <v>1.36</v>
      </c>
      <c r="GK46" s="19">
        <f t="shared" si="118"/>
        <v>17.946666666666665</v>
      </c>
      <c r="GL46" s="19">
        <v>3.41</v>
      </c>
      <c r="GM46" s="19">
        <f t="shared" si="119"/>
        <v>36.323186274509801</v>
      </c>
      <c r="GN46" s="18">
        <f t="shared" si="49"/>
        <v>154.02446078431373</v>
      </c>
      <c r="GO46" s="18">
        <f t="shared" si="50"/>
        <v>137.5218399859944</v>
      </c>
      <c r="GP46" s="25">
        <v>-9999</v>
      </c>
      <c r="GQ46" s="25">
        <v>-9999</v>
      </c>
      <c r="GR46" s="25">
        <v>-9999</v>
      </c>
      <c r="GS46" s="25">
        <v>-9999</v>
      </c>
      <c r="GT46" s="19">
        <v>19.2</v>
      </c>
      <c r="GU46" s="18">
        <v>4.26</v>
      </c>
      <c r="GV46" s="18">
        <f t="shared" si="51"/>
        <v>3.75</v>
      </c>
      <c r="GW46" s="19">
        <f t="shared" si="52"/>
        <v>2810.8107259835247</v>
      </c>
      <c r="GX46" s="19">
        <v>1.46</v>
      </c>
      <c r="GY46" s="19">
        <f t="shared" si="53"/>
        <v>0.38933333333333331</v>
      </c>
      <c r="GZ46" s="19">
        <f t="shared" si="54"/>
        <v>1094.3423093162521</v>
      </c>
      <c r="HA46" s="19">
        <f t="shared" si="55"/>
        <v>1225.6633864342025</v>
      </c>
      <c r="HB46" s="19">
        <v>1.91</v>
      </c>
      <c r="HC46" s="19">
        <f t="shared" si="120"/>
        <v>0.5093333333333333</v>
      </c>
      <c r="HD46" s="19">
        <f t="shared" si="121"/>
        <v>1431.6395964342751</v>
      </c>
      <c r="HE46" s="19">
        <f t="shared" si="56"/>
        <v>1603.4363480063882</v>
      </c>
      <c r="HF46" s="23">
        <v>-9999</v>
      </c>
      <c r="HG46" s="19">
        <v>4031.4</v>
      </c>
      <c r="HH46" s="19">
        <f t="shared" si="101"/>
        <v>1569.5583999999999</v>
      </c>
      <c r="HI46" s="19">
        <v>2.7</v>
      </c>
      <c r="HJ46" s="19">
        <v>3.9</v>
      </c>
      <c r="HK46" s="17">
        <f t="shared" si="122"/>
        <v>62.534017572249141</v>
      </c>
      <c r="HL46" s="18">
        <v>15.5</v>
      </c>
      <c r="HM46" s="18">
        <v>20.5</v>
      </c>
      <c r="HN46" s="19">
        <v>28.586833855799359</v>
      </c>
      <c r="HO46" s="19">
        <v>13.57435736677116</v>
      </c>
      <c r="HP46" s="19">
        <v>0.231641180928571</v>
      </c>
      <c r="HQ46" s="19">
        <v>0.196456500986047</v>
      </c>
      <c r="HR46" s="19">
        <v>0.171327943121827</v>
      </c>
      <c r="HS46" s="19">
        <v>0.12084365893877599</v>
      </c>
      <c r="HT46" s="19">
        <v>4.83805404285714E-2</v>
      </c>
      <c r="HU46" s="19">
        <v>0.28745188834517799</v>
      </c>
      <c r="HV46" s="19">
        <v>0.33089796507653102</v>
      </c>
      <c r="HW46" s="19">
        <v>8.8235047051162793E-2</v>
      </c>
      <c r="HX46" s="19">
        <v>0.60533653183163205</v>
      </c>
      <c r="HY46" s="19">
        <v>0.424766532431472</v>
      </c>
      <c r="HZ46" s="19">
        <v>0.423131185248731</v>
      </c>
      <c r="IA46" s="19">
        <v>0.38305903200000002</v>
      </c>
      <c r="IB46" s="19">
        <v>0.21378304181632701</v>
      </c>
      <c r="IC46" s="19">
        <v>0.11051884210204101</v>
      </c>
      <c r="ID46" s="19">
        <v>1.31379632115736</v>
      </c>
      <c r="IE46" s="19">
        <v>0.28078559445192303</v>
      </c>
      <c r="IF46" s="19">
        <v>0.246982864697115</v>
      </c>
      <c r="IG46" s="19">
        <v>0.25131615652358502</v>
      </c>
      <c r="IH46" s="19">
        <v>0.21448465060576899</v>
      </c>
      <c r="II46" s="19">
        <v>3.5083745725961499E-2</v>
      </c>
      <c r="IJ46" s="19">
        <v>0.32080164677830197</v>
      </c>
      <c r="IK46" s="19">
        <v>0.34996510696634597</v>
      </c>
      <c r="IL46" s="19">
        <v>8.1242699274038405E-2</v>
      </c>
      <c r="IM46" s="19">
        <v>0.784332496298077</v>
      </c>
      <c r="IN46" s="19">
        <v>0.269596341896226</v>
      </c>
      <c r="IO46" s="19">
        <v>0.24404507680660401</v>
      </c>
      <c r="IP46" s="19">
        <v>0.124733817932692</v>
      </c>
      <c r="IQ46" s="19">
        <v>0.119633310028846</v>
      </c>
      <c r="IR46" s="19">
        <v>8.4430917432692307E-2</v>
      </c>
      <c r="IS46" s="19">
        <v>0.41216716439150902</v>
      </c>
      <c r="IT46" s="19">
        <v>42.686555466981098</v>
      </c>
      <c r="IU46" s="19">
        <v>64.3444971745283</v>
      </c>
      <c r="IV46" s="19">
        <v>77</v>
      </c>
      <c r="IW46" s="19">
        <f t="shared" si="57"/>
        <v>12.6555028254717</v>
      </c>
      <c r="IX46" s="19">
        <v>0.224254317153846</v>
      </c>
      <c r="IY46" s="19">
        <v>0.32180533757692298</v>
      </c>
      <c r="IZ46" s="19">
        <v>0.19080847719230801</v>
      </c>
      <c r="JA46" s="19">
        <v>0.28723312403846202</v>
      </c>
      <c r="JB46" s="19">
        <v>0.64127943476923099</v>
      </c>
      <c r="JC46" s="19">
        <v>0.42860675034615398</v>
      </c>
      <c r="JD46" s="19">
        <v>0.26424254326923102</v>
      </c>
      <c r="JE46" s="19">
        <v>0.61600863423076901</v>
      </c>
      <c r="JF46" s="19">
        <v>0.42328100473076902</v>
      </c>
      <c r="JG46" s="19">
        <v>0.22589089480769201</v>
      </c>
      <c r="JH46" s="19">
        <v>0.32022762946153899</v>
      </c>
      <c r="JI46" s="19">
        <v>0.214187598153846</v>
      </c>
      <c r="JJ46" s="19">
        <v>0.39882307961153801</v>
      </c>
      <c r="JK46" s="19">
        <v>0.37968329387307698</v>
      </c>
      <c r="JL46" s="19">
        <v>0.23132995857692301</v>
      </c>
      <c r="JM46" s="19">
        <v>0.196916014938462</v>
      </c>
      <c r="JN46" s="19">
        <v>0.31530580747307702</v>
      </c>
      <c r="JO46" s="19">
        <v>0.33007317526538499</v>
      </c>
      <c r="JP46" s="19">
        <v>0.13872580324230799</v>
      </c>
      <c r="JQ46" s="19">
        <v>0.14180864646538499</v>
      </c>
      <c r="JR46" s="19">
        <v>0.18484347563461501</v>
      </c>
      <c r="JS46" s="19">
        <v>0.19773657732692301</v>
      </c>
      <c r="JT46" s="19">
        <v>0.48302553006538501</v>
      </c>
      <c r="JU46" s="19">
        <v>0.53979743161153804</v>
      </c>
      <c r="JV46" s="19">
        <v>0.46239004169999998</v>
      </c>
      <c r="JW46" s="19">
        <v>0.48020092642692302</v>
      </c>
      <c r="JX46" s="19">
        <v>0.104270072280769</v>
      </c>
      <c r="JY46" s="19">
        <v>0.20172273371538499</v>
      </c>
      <c r="JZ46" s="19">
        <v>1.33498586857692</v>
      </c>
      <c r="KA46" s="19">
        <v>1.2346149512576901</v>
      </c>
      <c r="KB46" s="19">
        <v>0.588612226276923</v>
      </c>
      <c r="KC46" s="19">
        <v>0.59753447386923098</v>
      </c>
      <c r="KD46" s="19">
        <v>0.65255874947692305</v>
      </c>
      <c r="KE46" s="19">
        <v>0.66216731533846196</v>
      </c>
      <c r="KF46" s="19">
        <v>0.54694427776153898</v>
      </c>
      <c r="KG46" s="19">
        <v>0.59608863260769196</v>
      </c>
      <c r="KH46" s="19">
        <v>0.46340703853076898</v>
      </c>
      <c r="KI46" s="19">
        <v>0.51854106790384602</v>
      </c>
      <c r="KJ46" s="19">
        <v>-0.242743723461538</v>
      </c>
      <c r="KK46" s="19">
        <v>-0.24731331100000001</v>
      </c>
      <c r="KL46" s="19">
        <v>0.65255874947692305</v>
      </c>
      <c r="KM46" s="19">
        <v>0.66216731533846196</v>
      </c>
      <c r="KN46" s="19">
        <v>0.213919438822222</v>
      </c>
      <c r="KO46" s="19">
        <v>0.245507936511111</v>
      </c>
      <c r="KP46" s="19">
        <v>0.18458133695555601</v>
      </c>
      <c r="KQ46" s="19">
        <v>0.23594222673333301</v>
      </c>
      <c r="KR46" s="19">
        <v>0.53693973633333303</v>
      </c>
      <c r="KS46" s="19">
        <v>0.42205380122222202</v>
      </c>
      <c r="KT46" s="19">
        <v>0.23728089897777799</v>
      </c>
      <c r="KU46" s="19">
        <v>0.58314260368888904</v>
      </c>
      <c r="KV46" s="19">
        <v>0.444328042288889</v>
      </c>
      <c r="KW46" s="19">
        <v>0.205373065377778</v>
      </c>
      <c r="KX46" s="19">
        <v>0.236228129911111</v>
      </c>
      <c r="KY46" s="19">
        <v>0.190101626044444</v>
      </c>
      <c r="KZ46" s="19">
        <v>40.72</v>
      </c>
      <c r="LA46" s="19">
        <v>38.432222222222201</v>
      </c>
      <c r="LB46" s="19">
        <v>10.047777777777799</v>
      </c>
      <c r="LC46" s="19">
        <v>37.476888888888901</v>
      </c>
      <c r="LD46" s="19">
        <v>36.238444444444497</v>
      </c>
      <c r="LE46" s="19">
        <v>40.420666666666698</v>
      </c>
      <c r="LF46" s="19">
        <v>40.49</v>
      </c>
      <c r="LG46" s="19">
        <v>-7.5475357399999998E-2</v>
      </c>
      <c r="LH46" s="19">
        <v>-9.9071279999999998E-2</v>
      </c>
      <c r="LI46" s="19">
        <v>50.074666666666701</v>
      </c>
      <c r="LJ46" s="19">
        <v>1681.99868888889</v>
      </c>
      <c r="LK46" s="19">
        <v>83</v>
      </c>
      <c r="LL46" s="19">
        <f t="shared" si="58"/>
        <v>32.925333333333299</v>
      </c>
      <c r="LM46" s="18">
        <v>33.5</v>
      </c>
      <c r="LN46" s="19">
        <v>0.42071801088666699</v>
      </c>
      <c r="LO46" s="19">
        <v>0.38775634087777799</v>
      </c>
      <c r="LP46" s="19">
        <v>0.30364192678000002</v>
      </c>
      <c r="LQ46" s="19">
        <v>0.28227281788666703</v>
      </c>
      <c r="LR46" s="19">
        <v>0.42284985214444398</v>
      </c>
      <c r="LS46" s="19">
        <v>0.37105143006222202</v>
      </c>
      <c r="LT46" s="19">
        <v>0.30593459083777802</v>
      </c>
      <c r="LU46" s="19">
        <v>0.26408102244666698</v>
      </c>
      <c r="LV46" s="19">
        <v>0.134602734344444</v>
      </c>
      <c r="LW46" s="19">
        <v>0.11898804312</v>
      </c>
      <c r="LX46" s="19">
        <v>0.50739867457777799</v>
      </c>
      <c r="LY46" s="19">
        <v>0.48662299509555601</v>
      </c>
      <c r="LZ46" s="19">
        <v>0.47817942518888901</v>
      </c>
      <c r="MA46" s="19">
        <v>0.42839720640222201</v>
      </c>
      <c r="MB46" s="19">
        <v>0.110104663962222</v>
      </c>
      <c r="MC46" s="19">
        <v>0.121520607935556</v>
      </c>
      <c r="MD46" s="19">
        <v>1.4631414626422199</v>
      </c>
      <c r="ME46" s="19">
        <v>1.28696846557556</v>
      </c>
      <c r="MF46" s="19">
        <v>0.31829989047333301</v>
      </c>
      <c r="MG46" s="19">
        <v>0.31652787870444399</v>
      </c>
      <c r="MH46" s="19">
        <v>0.39869080447555599</v>
      </c>
      <c r="MI46" s="19">
        <v>0.38568863533333297</v>
      </c>
      <c r="MJ46" s="19">
        <v>0.39946887585333302</v>
      </c>
      <c r="MK46" s="19">
        <v>0.37320402541555597</v>
      </c>
      <c r="ML46" s="19">
        <v>0.319110519251111</v>
      </c>
      <c r="MM46" s="19">
        <v>0.30244047968222199</v>
      </c>
      <c r="MN46" s="19">
        <v>-0.46773380048888902</v>
      </c>
      <c r="MO46" s="19">
        <v>-0.416618061155556</v>
      </c>
      <c r="MP46" s="19">
        <v>0.39869080447555599</v>
      </c>
      <c r="MQ46" s="19">
        <v>0.38568863533333297</v>
      </c>
      <c r="MR46" s="18">
        <v>46.5</v>
      </c>
      <c r="MS46" s="19">
        <v>0.15007920299999999</v>
      </c>
      <c r="MT46" s="19">
        <v>0.13266123599999999</v>
      </c>
      <c r="MU46" s="19">
        <v>0.121814927</v>
      </c>
      <c r="MV46" s="19">
        <v>0.15223440799999999</v>
      </c>
      <c r="MW46" s="19">
        <v>0.50806283799999996</v>
      </c>
      <c r="MX46" s="19">
        <v>0.30598518499999999</v>
      </c>
      <c r="MY46" s="19">
        <v>0.155058538</v>
      </c>
      <c r="MZ46" s="19">
        <v>0.52009428899999999</v>
      </c>
      <c r="NA46" s="19">
        <v>0.35451447200000002</v>
      </c>
      <c r="NB46" s="19">
        <v>0.147232574</v>
      </c>
      <c r="NC46" s="19">
        <v>0.13370182</v>
      </c>
      <c r="ND46" s="19">
        <v>0.13751381800000001</v>
      </c>
      <c r="NE46" s="19">
        <v>36.363555560000002</v>
      </c>
      <c r="NF46" s="19">
        <v>35.718888890000002</v>
      </c>
      <c r="NG46" s="19">
        <v>15.137111109999999</v>
      </c>
      <c r="NH46" s="19">
        <v>35.693333330000002</v>
      </c>
      <c r="NI46" s="19">
        <v>33.694444439999998</v>
      </c>
      <c r="NJ46" s="19">
        <v>37.305333330000003</v>
      </c>
      <c r="NK46" s="19">
        <v>37.423999999999999</v>
      </c>
      <c r="NL46" s="19">
        <v>-4.0002324999999998E-2</v>
      </c>
      <c r="NM46" s="19">
        <v>-8.6212685999999997E-2</v>
      </c>
      <c r="NN46" s="19">
        <v>56.838666670000002</v>
      </c>
      <c r="NO46" s="19">
        <v>1835.5436440000001</v>
      </c>
      <c r="NP46" s="19">
        <v>99.9</v>
      </c>
      <c r="NQ46" s="19">
        <f t="shared" si="59"/>
        <v>43.061333330000004</v>
      </c>
      <c r="NR46" s="18">
        <v>46.5</v>
      </c>
      <c r="NS46" s="19">
        <v>0.53947776700000005</v>
      </c>
      <c r="NT46" s="19">
        <v>0.53699569300000005</v>
      </c>
      <c r="NU46" s="19">
        <v>0.390924361</v>
      </c>
      <c r="NV46" s="19">
        <v>0.33361952499999997</v>
      </c>
      <c r="NW46" s="19">
        <v>0.58989534700000001</v>
      </c>
      <c r="NX46" s="19">
        <v>0.58437415299999995</v>
      </c>
      <c r="NY46" s="19">
        <v>0.45201883500000001</v>
      </c>
      <c r="NZ46" s="19">
        <v>0.39371293499999999</v>
      </c>
      <c r="OA46" s="19">
        <v>0.18874144700000001</v>
      </c>
      <c r="OB46" s="19">
        <v>0.24798552400000001</v>
      </c>
      <c r="OC46" s="19">
        <v>0.58049455699999997</v>
      </c>
      <c r="OD46" s="19">
        <v>0.61165317200000002</v>
      </c>
      <c r="OE46" s="19">
        <v>0.55733582400000004</v>
      </c>
      <c r="OF46" s="19">
        <v>0.54202959799999995</v>
      </c>
      <c r="OG46" s="19">
        <v>6.0095203E-2</v>
      </c>
      <c r="OH46" s="19">
        <v>0.11079557399999999</v>
      </c>
      <c r="OI46" s="19">
        <v>2.3594352509999998</v>
      </c>
      <c r="OJ46" s="19">
        <v>2.346233926</v>
      </c>
      <c r="OK46" s="19">
        <v>0.32023441400000002</v>
      </c>
      <c r="OL46" s="19">
        <v>0.424013166</v>
      </c>
      <c r="OM46" s="19">
        <v>0.42787286800000002</v>
      </c>
      <c r="ON46" s="19">
        <v>0.537097461</v>
      </c>
      <c r="OO46" s="19">
        <v>0.452581334</v>
      </c>
      <c r="OP46" s="19">
        <v>0.56762473999999996</v>
      </c>
      <c r="OQ46" s="19">
        <v>0.34958308500000002</v>
      </c>
      <c r="OR46" s="19">
        <v>0.46223292100000002</v>
      </c>
      <c r="OS46" s="19">
        <v>-0.62158397799999998</v>
      </c>
      <c r="OT46" s="19">
        <v>-0.56396344899999995</v>
      </c>
      <c r="OU46" s="19">
        <v>0.42787286800000002</v>
      </c>
      <c r="OV46" s="19">
        <v>0.537097461</v>
      </c>
      <c r="OW46" s="19">
        <v>0.13260477114893601</v>
      </c>
      <c r="OX46" s="19">
        <v>8.0965430872340399E-2</v>
      </c>
      <c r="OY46" s="19">
        <v>0.10107563827659601</v>
      </c>
      <c r="OZ46" s="19">
        <v>0.111534603893617</v>
      </c>
      <c r="PA46" s="19">
        <v>0.50848680508510602</v>
      </c>
      <c r="PB46" s="19">
        <v>0.303744945957447</v>
      </c>
      <c r="PC46" s="19">
        <v>0.115311474106383</v>
      </c>
      <c r="PD46" s="19">
        <v>0.57713186451063803</v>
      </c>
      <c r="PE46" s="19">
        <v>0.37051861702127697</v>
      </c>
      <c r="PF46" s="19">
        <v>0.121506261638298</v>
      </c>
      <c r="PG46" s="19">
        <v>7.7599563553191503E-2</v>
      </c>
      <c r="PH46" s="19">
        <v>0.110354896191489</v>
      </c>
      <c r="PI46" s="19">
        <v>34.69</v>
      </c>
      <c r="PJ46" s="19">
        <v>31.307872340425501</v>
      </c>
      <c r="PK46" s="19">
        <v>15.784042553191499</v>
      </c>
      <c r="PL46" s="19">
        <v>28.653404255319099</v>
      </c>
      <c r="PM46" s="19">
        <v>27.984893617021299</v>
      </c>
      <c r="PN46" s="19">
        <v>33.867659574468099</v>
      </c>
      <c r="PO46" s="19">
        <v>34.134680851063898</v>
      </c>
      <c r="PP46" s="19">
        <v>-0.13104983765957401</v>
      </c>
      <c r="PQ46" s="19">
        <v>-0.14064517234042601</v>
      </c>
      <c r="PR46" s="19">
        <v>53.638297872340402</v>
      </c>
      <c r="PS46" s="19">
        <v>53.220212765957498</v>
      </c>
      <c r="PT46" s="19">
        <v>1762.89038297872</v>
      </c>
      <c r="PU46" s="19">
        <v>1753.40819148936</v>
      </c>
      <c r="PV46" s="19">
        <v>120.7</v>
      </c>
      <c r="PW46" s="19">
        <f t="shared" si="60"/>
        <v>67.061702127659601</v>
      </c>
      <c r="PX46" s="19">
        <f t="shared" si="61"/>
        <v>67.479787234042504</v>
      </c>
      <c r="PY46" s="19">
        <f t="shared" si="62"/>
        <v>67.270744680851053</v>
      </c>
      <c r="PZ46" s="18">
        <v>46.5</v>
      </c>
      <c r="QA46" s="19">
        <v>0.66633240592127696</v>
      </c>
      <c r="QB46" s="19">
        <v>0.63720307918936203</v>
      </c>
      <c r="QC46" s="19">
        <v>0.52489327386595797</v>
      </c>
      <c r="QD46" s="19">
        <v>0.46025930239361701</v>
      </c>
      <c r="QE46" s="19">
        <v>0.76237810085319102</v>
      </c>
      <c r="QF46" s="19">
        <v>0.722810034817021</v>
      </c>
      <c r="QG46" s="19">
        <f t="shared" si="63"/>
        <v>0.74259406783510595</v>
      </c>
      <c r="QH46" s="19">
        <v>0.65323191678085102</v>
      </c>
      <c r="QI46" s="19">
        <v>0.57649083839787196</v>
      </c>
      <c r="QJ46" s="19">
        <v>0.21777487654042499</v>
      </c>
      <c r="QK46" s="19">
        <v>0.25040642488297898</v>
      </c>
      <c r="QL46" s="19">
        <v>0.67823446947021304</v>
      </c>
      <c r="QM46" s="19">
        <v>0.66561618591063798</v>
      </c>
      <c r="QN46" s="19">
        <v>0.65144593084468105</v>
      </c>
      <c r="QO46" s="19">
        <v>0.58323033656595702</v>
      </c>
      <c r="QP46" s="19">
        <v>2.2386181151063798E-2</v>
      </c>
      <c r="QQ46" s="19">
        <v>4.9231656134042602E-2</v>
      </c>
      <c r="QR46" s="19">
        <v>4.0097028387</v>
      </c>
      <c r="QS46" s="19">
        <v>3.5615841752510602</v>
      </c>
      <c r="QT46" s="19">
        <v>0.28568546591489402</v>
      </c>
      <c r="QU46" s="19">
        <v>0.345061638495745</v>
      </c>
      <c r="QV46" s="19">
        <v>0.41316927680638299</v>
      </c>
      <c r="QW46" s="19">
        <v>0.47189818272765999</v>
      </c>
      <c r="QX46" s="19">
        <v>0.44683750399787198</v>
      </c>
      <c r="QY46" s="19">
        <v>0.50805680622978699</v>
      </c>
      <c r="QZ46" s="19">
        <v>0.32668136854893598</v>
      </c>
      <c r="RA46" s="19">
        <v>0.39044223012553197</v>
      </c>
      <c r="RB46" s="19">
        <v>-0.78994282070212796</v>
      </c>
      <c r="RC46" s="19">
        <v>-0.73059609540425496</v>
      </c>
      <c r="RD46" s="19">
        <v>0.41316927680638299</v>
      </c>
      <c r="RE46" s="19">
        <v>0.47189818272765999</v>
      </c>
      <c r="RF46" s="19">
        <v>0.103553880527778</v>
      </c>
      <c r="RG46" s="19">
        <v>6.2946127888888898E-2</v>
      </c>
      <c r="RH46" s="19">
        <v>8.1556782666666605E-2</v>
      </c>
      <c r="RI46" s="19">
        <v>8.1696726777777798E-2</v>
      </c>
      <c r="RJ46" s="19">
        <v>0.53785075813888905</v>
      </c>
      <c r="RK46" s="19">
        <v>0.31196603041666698</v>
      </c>
      <c r="RL46" s="19">
        <v>8.5349017027777793E-2</v>
      </c>
      <c r="RM46" s="19">
        <v>0.525893532055556</v>
      </c>
      <c r="RN46" s="19">
        <v>0.32067995911111102</v>
      </c>
      <c r="RO46" s="19">
        <v>9.3353174638888897E-2</v>
      </c>
      <c r="RP46" s="19">
        <v>5.7864247722222199E-2</v>
      </c>
      <c r="RQ46" s="19">
        <v>8.52195475277778E-2</v>
      </c>
      <c r="RR46" s="19">
        <v>41.52</v>
      </c>
      <c r="RS46" s="19">
        <v>38.235833333333296</v>
      </c>
      <c r="RT46" s="19">
        <v>17.323055555555602</v>
      </c>
      <c r="RU46" s="19">
        <v>28.353055555555599</v>
      </c>
      <c r="RV46" s="19">
        <v>28.775555555555599</v>
      </c>
      <c r="RW46" s="19">
        <v>39.633888888888897</v>
      </c>
      <c r="RX46" s="19">
        <v>39.729999999999997</v>
      </c>
      <c r="RY46" s="19">
        <v>-0.28173502777777798</v>
      </c>
      <c r="RZ46" s="19">
        <v>-0.24963268888888901</v>
      </c>
      <c r="SA46" s="19">
        <v>57.997777777777799</v>
      </c>
      <c r="SB46" s="19">
        <v>58.5069444444445</v>
      </c>
      <c r="SC46" s="19">
        <v>1861.8582222222201</v>
      </c>
      <c r="SD46" s="19">
        <v>1873.39797222222</v>
      </c>
      <c r="SE46" s="19">
        <v>142</v>
      </c>
      <c r="SF46" s="19">
        <f t="shared" si="64"/>
        <v>84.002222222222201</v>
      </c>
      <c r="SG46" s="19">
        <f t="shared" si="65"/>
        <v>83.4930555555555</v>
      </c>
      <c r="SH46" s="18">
        <v>95</v>
      </c>
      <c r="SI46" s="19">
        <v>0.72042762761111101</v>
      </c>
      <c r="SJ46" s="19">
        <v>0.73493845494444499</v>
      </c>
      <c r="SK46" s="19">
        <v>0.57938729205555595</v>
      </c>
      <c r="SL46" s="19">
        <v>0.58386372761111105</v>
      </c>
      <c r="SM46" s="19">
        <v>0.80139749252777803</v>
      </c>
      <c r="SN46" s="19">
        <v>0.78918195941666702</v>
      </c>
      <c r="SO46" s="19">
        <v>0.69396772947222196</v>
      </c>
      <c r="SP46" s="19">
        <v>0.66320898580555598</v>
      </c>
      <c r="SQ46" s="19">
        <v>0.24224709994444399</v>
      </c>
      <c r="SR46" s="19">
        <v>0.26413071363888901</v>
      </c>
      <c r="SS46" s="19">
        <v>0.72047948897222203</v>
      </c>
      <c r="ST46" s="19">
        <v>0.73486141861111098</v>
      </c>
      <c r="SU46" s="19">
        <v>0.697937977861111</v>
      </c>
      <c r="SV46" s="19">
        <v>0.67511052644444403</v>
      </c>
      <c r="SW46" s="19">
        <v>9.5156077777777703E-4</v>
      </c>
      <c r="SX46" s="19">
        <v>8.6923977777777703E-4</v>
      </c>
      <c r="SY46" s="19">
        <v>5.1693178873055601</v>
      </c>
      <c r="SZ46" s="19">
        <v>5.5874555908611097</v>
      </c>
      <c r="TA46" s="19">
        <v>0.30234114000000001</v>
      </c>
      <c r="TB46" s="19">
        <v>0.33378399111111101</v>
      </c>
      <c r="TC46" s="19">
        <v>0.43816353925000001</v>
      </c>
      <c r="TD46" s="19">
        <v>0.46985202116666702</v>
      </c>
      <c r="TE46" s="19">
        <v>0.46540280216666702</v>
      </c>
      <c r="TF46" s="19">
        <v>0.48911735441666698</v>
      </c>
      <c r="TG46" s="19">
        <v>0.33617492905555602</v>
      </c>
      <c r="TH46" s="19">
        <v>0.35825517530555601</v>
      </c>
      <c r="TI46" s="19">
        <v>-0.81909941402777797</v>
      </c>
      <c r="TJ46" s="19">
        <v>-0.79723316975000003</v>
      </c>
      <c r="TK46" s="19">
        <v>0.43816353925000001</v>
      </c>
      <c r="TL46" s="19">
        <v>0.46985202116666702</v>
      </c>
      <c r="TM46" s="19">
        <v>0.1167561035</v>
      </c>
      <c r="TN46" s="19">
        <v>4.6797862071428602E-2</v>
      </c>
      <c r="TO46" s="19">
        <v>9.3442662785714295E-2</v>
      </c>
      <c r="TP46" s="19">
        <v>9.0217755452381004E-2</v>
      </c>
      <c r="TQ46" s="19">
        <v>0.63604252404761896</v>
      </c>
      <c r="TR46" s="19">
        <v>0.337593590928571</v>
      </c>
      <c r="TS46" s="19">
        <v>8.9871437547619004E-2</v>
      </c>
      <c r="TT46" s="19">
        <v>0.65841753199999997</v>
      </c>
      <c r="TU46" s="19">
        <v>0.373762203642857</v>
      </c>
      <c r="TV46" s="19">
        <v>0.10177175857142901</v>
      </c>
      <c r="TW46" s="19">
        <v>4.17232413571429E-2</v>
      </c>
      <c r="TX46" s="19">
        <v>8.8755561833333302E-2</v>
      </c>
      <c r="TY46" s="19">
        <v>41.03</v>
      </c>
      <c r="TZ46" s="19">
        <v>38.205833333333302</v>
      </c>
      <c r="UA46" s="19">
        <v>22.647500000000001</v>
      </c>
      <c r="UB46" s="19">
        <v>41.263571428571403</v>
      </c>
      <c r="UC46" s="19">
        <v>41.524999999999999</v>
      </c>
      <c r="UD46" s="19">
        <v>40.304761904761897</v>
      </c>
      <c r="UE46" s="19">
        <v>40.444285714285698</v>
      </c>
      <c r="UF46" s="19">
        <v>4.5123055952381003E-2</v>
      </c>
      <c r="UG46" s="19">
        <v>4.5396692857142901E-2</v>
      </c>
      <c r="UH46" s="24">
        <v>53.123333333333321</v>
      </c>
      <c r="UI46" s="24">
        <v>53.556904761904747</v>
      </c>
      <c r="UJ46" s="24">
        <v>1751.1847619047617</v>
      </c>
      <c r="UK46" s="24">
        <v>1761.0436428571429</v>
      </c>
      <c r="UL46" s="19">
        <v>158</v>
      </c>
      <c r="UM46" s="19">
        <f t="shared" si="66"/>
        <v>104.87666666666668</v>
      </c>
      <c r="UN46" s="19">
        <f t="shared" si="67"/>
        <v>104.44309523809525</v>
      </c>
      <c r="UO46" s="19">
        <f t="shared" si="68"/>
        <v>104.65988095238097</v>
      </c>
      <c r="UP46" s="18">
        <v>101.5</v>
      </c>
      <c r="UQ46" s="19">
        <v>0.75969798152142898</v>
      </c>
      <c r="UR46" s="19">
        <v>0.75107598412857202</v>
      </c>
      <c r="US46" s="19">
        <v>0.61227782476190495</v>
      </c>
      <c r="UT46" s="19">
        <v>0.57736823023095196</v>
      </c>
      <c r="UU46" s="19">
        <v>0.88055573689523903</v>
      </c>
      <c r="UV46" s="19">
        <v>0.86238330420238096</v>
      </c>
      <c r="UW46" s="19">
        <f t="shared" si="69"/>
        <v>0.87146952054880999</v>
      </c>
      <c r="UX46" s="19">
        <v>0.79883571584761903</v>
      </c>
      <c r="UY46" s="19">
        <v>0.755410719659524</v>
      </c>
      <c r="UZ46" s="19">
        <v>0.27576744761666699</v>
      </c>
      <c r="VA46" s="19">
        <v>0.30649468295714299</v>
      </c>
      <c r="VB46" s="19">
        <v>0.76210964677618998</v>
      </c>
      <c r="VC46" s="19">
        <v>0.74304376325714305</v>
      </c>
      <c r="VD46" s="19">
        <v>0.73188139773095195</v>
      </c>
      <c r="VE46" s="19">
        <v>0.68891783020476205</v>
      </c>
      <c r="VF46" s="19">
        <v>6.5786328452380896E-3</v>
      </c>
      <c r="VG46" s="19">
        <v>-1.7375435871428601E-2</v>
      </c>
      <c r="VH46" s="19">
        <v>6.3387678694023801</v>
      </c>
      <c r="VI46" s="19">
        <v>6.06324458381666</v>
      </c>
      <c r="VJ46" s="19">
        <v>0.313155242142857</v>
      </c>
      <c r="VK46" s="19">
        <v>0.35532959540238102</v>
      </c>
      <c r="VL46" s="19">
        <v>0.461387290709524</v>
      </c>
      <c r="VM46" s="19">
        <v>0.50552896322142804</v>
      </c>
      <c r="VN46" s="19">
        <v>0.50037203336190506</v>
      </c>
      <c r="VO46" s="19">
        <v>0.54563682015714299</v>
      </c>
      <c r="VP46" s="19">
        <v>0.36289363781904799</v>
      </c>
      <c r="VQ46" s="19">
        <v>0.40776830096190497</v>
      </c>
      <c r="VR46" s="19">
        <v>-0.88808219461904703</v>
      </c>
      <c r="VS46" s="19">
        <v>-0.86045979304761899</v>
      </c>
      <c r="VT46" s="19">
        <v>0.461387290709524</v>
      </c>
      <c r="VU46" s="19">
        <v>0.50552896322142804</v>
      </c>
      <c r="VV46" s="19">
        <v>0.86724999999999997</v>
      </c>
      <c r="VW46" s="19">
        <v>0.87124999999999997</v>
      </c>
      <c r="VX46" s="19">
        <v>1.2106250000000001</v>
      </c>
      <c r="VY46" s="19">
        <v>8.6050000000000001E-2</v>
      </c>
      <c r="VZ46" s="19">
        <f t="shared" si="70"/>
        <v>1.004612280196022</v>
      </c>
      <c r="WA46" s="19">
        <v>0.14197854466666701</v>
      </c>
      <c r="WB46" s="19">
        <v>5.5350454785714299E-2</v>
      </c>
      <c r="WC46" s="19">
        <v>0.113069649571429</v>
      </c>
      <c r="WD46" s="19">
        <v>0.10460967602380999</v>
      </c>
      <c r="WE46" s="19">
        <v>0.83504376064285701</v>
      </c>
      <c r="WF46" s="19">
        <v>0.47741129071428601</v>
      </c>
      <c r="WG46" s="19">
        <v>0.106274034928571</v>
      </c>
      <c r="WH46" s="19">
        <v>0.83011028059523795</v>
      </c>
      <c r="WI46" s="19">
        <v>0.46779202902380901</v>
      </c>
      <c r="WJ46" s="19">
        <v>0.12305107526190499</v>
      </c>
      <c r="WK46" s="19">
        <v>4.4683333333333297E-2</v>
      </c>
      <c r="WL46" s="19">
        <v>0.113164031571429</v>
      </c>
      <c r="WM46" s="19">
        <v>42.4</v>
      </c>
      <c r="WN46" s="19">
        <v>38.514761904761897</v>
      </c>
      <c r="WO46" s="19">
        <v>17.916190476190501</v>
      </c>
      <c r="WP46" s="19">
        <v>29.093571428571401</v>
      </c>
      <c r="WQ46" s="19">
        <v>29.7478571428571</v>
      </c>
      <c r="WR46" s="19">
        <v>41.44</v>
      </c>
      <c r="WS46" s="19">
        <v>41.390714285714303</v>
      </c>
      <c r="WT46" s="19">
        <v>-0.308212328571429</v>
      </c>
      <c r="WU46" s="19">
        <v>-0.265359147619048</v>
      </c>
      <c r="WV46" s="19">
        <v>44.185952380952401</v>
      </c>
      <c r="WW46" s="19">
        <v>44.331904761904802</v>
      </c>
      <c r="WX46" s="19">
        <v>1548.31919047619</v>
      </c>
      <c r="WY46" s="19">
        <v>1551.63752380952</v>
      </c>
      <c r="WZ46" s="19">
        <v>164.3</v>
      </c>
      <c r="XA46" s="19">
        <f t="shared" si="71"/>
        <v>120.11404761904761</v>
      </c>
      <c r="XB46" s="19">
        <f t="shared" si="72"/>
        <v>119.9680952380952</v>
      </c>
      <c r="XC46" s="18">
        <v>141.5</v>
      </c>
      <c r="XD46" s="19">
        <v>0.77313217041190496</v>
      </c>
      <c r="XE46" s="19">
        <v>0.77719570164047602</v>
      </c>
      <c r="XF46" s="19">
        <v>0.62984833343095203</v>
      </c>
      <c r="XG46" s="19">
        <v>0.64056195734999999</v>
      </c>
      <c r="XH46" s="19">
        <v>0.89773286411904796</v>
      </c>
      <c r="XI46" s="19">
        <v>0.87521518986666702</v>
      </c>
      <c r="XJ46" s="19">
        <v>0.82539899622142898</v>
      </c>
      <c r="XK46" s="19">
        <v>0.79146723543333297</v>
      </c>
      <c r="XL46" s="19">
        <v>0.27933195686190498</v>
      </c>
      <c r="XM46" s="19">
        <v>0.27219600361666701</v>
      </c>
      <c r="XN46" s="19">
        <v>0.76000538270238105</v>
      </c>
      <c r="XO46" s="19">
        <v>0.76065641949523799</v>
      </c>
      <c r="XP46" s="19">
        <v>0.74177193439761901</v>
      </c>
      <c r="XQ46" s="19">
        <v>0.70855395848809499</v>
      </c>
      <c r="XR46" s="19">
        <v>-3.04609933928571E-2</v>
      </c>
      <c r="XS46" s="19">
        <v>-3.9187442528571398E-2</v>
      </c>
      <c r="XT46" s="19">
        <v>6.8234503495404804</v>
      </c>
      <c r="XU46" s="19">
        <v>7.0080322829452397</v>
      </c>
      <c r="XV46" s="19">
        <v>0.311177523052381</v>
      </c>
      <c r="XW46" s="19">
        <v>0.31094243429047602</v>
      </c>
      <c r="XX46" s="19">
        <v>0.46147353742142899</v>
      </c>
      <c r="XY46" s="19">
        <v>0.45746709021666698</v>
      </c>
      <c r="XZ46" s="19">
        <v>0.50062516598571405</v>
      </c>
      <c r="YA46" s="19">
        <v>0.48808585234761898</v>
      </c>
      <c r="YB46" s="19">
        <v>0.361265029669048</v>
      </c>
      <c r="YC46" s="19">
        <v>0.34990712439285698</v>
      </c>
      <c r="YD46" s="19">
        <v>-0.90427619207142895</v>
      </c>
      <c r="YE46" s="19">
        <v>-0.883490810095238</v>
      </c>
      <c r="YF46" s="19">
        <v>0.46147353742142899</v>
      </c>
      <c r="YG46" s="19">
        <v>0.45746709021666698</v>
      </c>
      <c r="YH46" s="19">
        <v>0.148312141914894</v>
      </c>
      <c r="YI46" s="19">
        <v>6.2277170872340401E-2</v>
      </c>
      <c r="YJ46" s="19">
        <v>0.113886226659574</v>
      </c>
      <c r="YK46" s="19">
        <v>0.11203090970212801</v>
      </c>
      <c r="YL46" s="19">
        <v>0.83144940563829794</v>
      </c>
      <c r="YM46" s="19">
        <v>0.32714285700000001</v>
      </c>
      <c r="YN46" s="19">
        <v>0.113817222297872</v>
      </c>
      <c r="YO46" s="19">
        <v>0.83546847282978698</v>
      </c>
      <c r="YP46" s="19">
        <v>0.48434175529787199</v>
      </c>
      <c r="YQ46" s="19">
        <v>0.13477400336170201</v>
      </c>
      <c r="YR46" s="19">
        <v>5.1835586021276601E-2</v>
      </c>
      <c r="YS46" s="19">
        <v>0.123534042553192</v>
      </c>
      <c r="YT46" s="19">
        <v>43.4</v>
      </c>
      <c r="YU46" s="19">
        <v>41.088510638297798</v>
      </c>
      <c r="YV46" s="19">
        <v>11.471276595744699</v>
      </c>
      <c r="YW46" s="19">
        <v>27.119787234042601</v>
      </c>
      <c r="YX46" s="19">
        <v>27.306382978723398</v>
      </c>
      <c r="YY46" s="19">
        <v>42.548510638297799</v>
      </c>
      <c r="YZ46" s="19">
        <v>42.629574468085202</v>
      </c>
      <c r="ZA46" s="19">
        <v>-0.38055085106383002</v>
      </c>
      <c r="ZB46" s="19">
        <v>-0.34463934893616999</v>
      </c>
      <c r="ZC46" s="19">
        <v>42.684680851063803</v>
      </c>
      <c r="ZD46" s="19">
        <v>42.225106382978701</v>
      </c>
      <c r="ZE46" s="19">
        <v>1514.24434042553</v>
      </c>
      <c r="ZF46" s="19">
        <v>1503.8083829787199</v>
      </c>
      <c r="ZG46" s="19">
        <v>172</v>
      </c>
      <c r="ZH46" s="19">
        <f t="shared" si="73"/>
        <v>129.3153191489362</v>
      </c>
      <c r="ZI46" s="19">
        <f t="shared" si="74"/>
        <v>129.77489361702129</v>
      </c>
      <c r="ZJ46" s="18">
        <v>144</v>
      </c>
      <c r="ZK46" s="19">
        <v>0.76039624755319102</v>
      </c>
      <c r="ZL46" s="19">
        <v>0.76232331249574503</v>
      </c>
      <c r="ZM46" s="19">
        <v>0.61968189647872396</v>
      </c>
      <c r="ZN46" s="19">
        <v>0.49060666702127698</v>
      </c>
      <c r="ZO46" s="19">
        <v>0.88301314710212797</v>
      </c>
      <c r="ZP46" s="19">
        <v>0.85993005232340403</v>
      </c>
      <c r="ZQ46" s="19">
        <v>0.80631430585744701</v>
      </c>
      <c r="ZR46" s="19">
        <v>0.68037201508510603</v>
      </c>
      <c r="ZS46" s="19">
        <v>0.26623992999787199</v>
      </c>
      <c r="ZT46" s="19">
        <v>0.43355516078297901</v>
      </c>
      <c r="ZU46" s="19">
        <v>0.741899151229787</v>
      </c>
      <c r="ZV46" s="19">
        <v>0.75797566300425501</v>
      </c>
      <c r="ZW46" s="19">
        <v>0.72182330778085102</v>
      </c>
      <c r="ZX46" s="19">
        <v>0.696094337931915</v>
      </c>
      <c r="ZY46" s="19">
        <v>-4.1282213053191498E-2</v>
      </c>
      <c r="ZZ46" s="19">
        <v>-8.7460280340425495E-3</v>
      </c>
      <c r="AAA46" s="19">
        <v>6.3590781496106397</v>
      </c>
      <c r="AAB46" s="19">
        <v>6.4510425817787196</v>
      </c>
      <c r="AAC46" s="19">
        <v>0.30154150193829798</v>
      </c>
      <c r="AAD46" s="19">
        <v>0.50384920521063803</v>
      </c>
      <c r="AAE46" s="19">
        <v>0.44822590804680901</v>
      </c>
      <c r="AAF46" s="19">
        <v>0.65326773522340398</v>
      </c>
      <c r="AAG46" s="19">
        <v>0.486537990189362</v>
      </c>
      <c r="AAH46" s="19">
        <v>0.69842120217872405</v>
      </c>
      <c r="AAI46" s="19">
        <v>0.35004441612127701</v>
      </c>
      <c r="AAJ46" s="19">
        <v>0.56871700120212798</v>
      </c>
      <c r="AAK46" s="19">
        <v>-0.89269793427659605</v>
      </c>
      <c r="AAL46" s="19">
        <v>-0.80963310197872396</v>
      </c>
      <c r="AAM46" s="19">
        <v>0.44822590804680901</v>
      </c>
      <c r="AAN46" s="19">
        <v>0.65326773522340398</v>
      </c>
      <c r="AAO46" s="19">
        <v>0.156946184964912</v>
      </c>
      <c r="AAP46" s="19">
        <v>7.4470962175438596E-2</v>
      </c>
      <c r="AAQ46" s="19">
        <v>0.123055147754386</v>
      </c>
      <c r="AAR46" s="19">
        <v>0.129230446649123</v>
      </c>
      <c r="AAS46" s="19">
        <v>0.89251292787719305</v>
      </c>
      <c r="AAT46" s="19">
        <v>0.52380424747368404</v>
      </c>
      <c r="AAU46" s="19">
        <v>0.123676307912281</v>
      </c>
      <c r="AAV46" s="19">
        <v>0.85471655210526298</v>
      </c>
      <c r="AAW46" s="19">
        <v>0.48573742449122798</v>
      </c>
      <c r="AAX46" s="19">
        <v>0.147471929824561</v>
      </c>
      <c r="AAY46" s="19">
        <v>6.3739760245613994E-2</v>
      </c>
      <c r="AAZ46" s="19">
        <v>0.12997076024561399</v>
      </c>
      <c r="ABA46" s="19">
        <v>42.25</v>
      </c>
      <c r="ABB46" s="19">
        <v>37.132631578947397</v>
      </c>
      <c r="ABC46" s="19">
        <v>33.183508771929802</v>
      </c>
      <c r="ABD46" s="19">
        <v>31.001929824561401</v>
      </c>
      <c r="ABE46" s="19">
        <v>31.577894736842101</v>
      </c>
      <c r="ABF46" s="19">
        <v>41.539298245613999</v>
      </c>
      <c r="ABG46" s="19">
        <v>41.737894736842101</v>
      </c>
      <c r="ABH46" s="19">
        <v>-0.26520531403508801</v>
      </c>
      <c r="ABI46" s="19">
        <v>-0.233184877192982</v>
      </c>
      <c r="ABJ46" s="19">
        <v>43.367543859649103</v>
      </c>
      <c r="ABK46" s="19">
        <v>41.474210526315801</v>
      </c>
      <c r="ABL46" s="19">
        <v>1529.7390526315801</v>
      </c>
      <c r="ABM46" s="19">
        <v>1486.7514210526299</v>
      </c>
      <c r="ABN46" s="19">
        <v>178</v>
      </c>
      <c r="ABO46" s="19">
        <f t="shared" si="75"/>
        <v>134.63245614035088</v>
      </c>
      <c r="ABP46" s="19">
        <f t="shared" si="76"/>
        <v>136.5257894736842</v>
      </c>
      <c r="ABQ46" s="18">
        <v>151</v>
      </c>
      <c r="ABR46" s="19">
        <v>0.74748104204035104</v>
      </c>
      <c r="ABS46" s="19">
        <v>0.74718933488771899</v>
      </c>
      <c r="ABT46" s="19">
        <v>0.59446711870701796</v>
      </c>
      <c r="ABU46" s="19">
        <v>0.60455842794210501</v>
      </c>
      <c r="ABV46" s="19">
        <v>0.86103536352982502</v>
      </c>
      <c r="ABW46" s="19">
        <v>0.84535174444736905</v>
      </c>
      <c r="ABX46" s="19">
        <v>0.76751963753157904</v>
      </c>
      <c r="ABY46" s="19">
        <v>0.74994818695613996</v>
      </c>
      <c r="ABZ46" s="19">
        <v>0.275666488664912</v>
      </c>
      <c r="ACA46" s="19">
        <v>0.26043596977719302</v>
      </c>
      <c r="ACB46" s="19">
        <v>0.73588521010175401</v>
      </c>
      <c r="ACC46" s="19">
        <v>0.756937751254386</v>
      </c>
      <c r="ACD46" s="19">
        <v>0.70550825112807003</v>
      </c>
      <c r="ACE46" s="19">
        <v>0.70003987751403496</v>
      </c>
      <c r="ACF46" s="19">
        <v>-2.4752918078947399E-2</v>
      </c>
      <c r="ACG46" s="19">
        <v>2.4243704705263099E-2</v>
      </c>
      <c r="ACH46" s="19">
        <v>5.9406503602210599</v>
      </c>
      <c r="ACI46" s="19">
        <v>5.9386410879859604</v>
      </c>
      <c r="ACJ46" s="19">
        <v>0.32023876650350902</v>
      </c>
      <c r="ACK46" s="19">
        <v>0.30814604982280702</v>
      </c>
      <c r="ACL46" s="19">
        <v>0.46695579391578901</v>
      </c>
      <c r="ACM46" s="19">
        <v>0.45040354308421099</v>
      </c>
      <c r="ACN46" s="19">
        <v>0.50496021553508796</v>
      </c>
      <c r="ACO46" s="19">
        <v>0.48220878720350902</v>
      </c>
      <c r="ACP46" s="19">
        <v>0.36868763035789498</v>
      </c>
      <c r="ACQ46" s="19">
        <v>0.348208002796491</v>
      </c>
      <c r="ACR46" s="19">
        <v>-0.86831783643859595</v>
      </c>
      <c r="ACS46" s="19">
        <v>-0.85682970568421102</v>
      </c>
      <c r="ACT46" s="19">
        <v>0.46695579391578901</v>
      </c>
      <c r="ACU46" s="19">
        <v>0.45040354308421099</v>
      </c>
      <c r="ACV46" s="17">
        <v>4.74</v>
      </c>
      <c r="ACW46" s="18">
        <v>1.02</v>
      </c>
      <c r="ACX46" s="17">
        <v>78.400000000000006</v>
      </c>
      <c r="ACY46" s="17">
        <v>26.9</v>
      </c>
      <c r="ACZ46" s="17">
        <v>4.8</v>
      </c>
      <c r="ADA46" s="17">
        <v>11.9</v>
      </c>
    </row>
    <row r="47" spans="1:781" x14ac:dyDescent="0.25">
      <c r="A47" s="19">
        <v>46</v>
      </c>
      <c r="B47" s="19">
        <v>12</v>
      </c>
      <c r="C47" s="19" t="s">
        <v>10</v>
      </c>
      <c r="D47" s="19">
        <v>100</v>
      </c>
      <c r="E47" s="19">
        <v>1</v>
      </c>
      <c r="F47" s="19">
        <v>3</v>
      </c>
      <c r="G47" s="23">
        <v>-9999</v>
      </c>
      <c r="H47" s="23">
        <v>-9999</v>
      </c>
      <c r="I47" s="23">
        <v>-9999</v>
      </c>
      <c r="J47" s="23">
        <v>-9999</v>
      </c>
      <c r="K47" s="23">
        <v>-9999</v>
      </c>
      <c r="L47" s="19">
        <v>175</v>
      </c>
      <c r="M47" s="19">
        <f t="shared" si="16"/>
        <v>156.24999999999997</v>
      </c>
      <c r="N47" s="19">
        <v>52.400000000000006</v>
      </c>
      <c r="O47" s="19">
        <v>22</v>
      </c>
      <c r="P47" s="19">
        <v>25.6</v>
      </c>
      <c r="Q47" s="19">
        <v>50.4</v>
      </c>
      <c r="R47" s="19">
        <v>26</v>
      </c>
      <c r="S47" s="19">
        <v>23.6</v>
      </c>
      <c r="T47" s="19">
        <f t="shared" si="17"/>
        <v>0.921875</v>
      </c>
      <c r="U47" s="19">
        <v>56.399999999999991</v>
      </c>
      <c r="V47" s="19">
        <v>26</v>
      </c>
      <c r="W47" s="19">
        <v>17.600000000000001</v>
      </c>
      <c r="X47" s="19">
        <v>56.399999999999991</v>
      </c>
      <c r="Y47" s="19">
        <v>16</v>
      </c>
      <c r="Z47" s="19">
        <v>27.6</v>
      </c>
      <c r="AA47" s="19" t="s">
        <v>85</v>
      </c>
      <c r="AB47" s="19">
        <v>8.6999999999999993</v>
      </c>
      <c r="AC47" s="19">
        <v>7.2</v>
      </c>
      <c r="AD47" s="19">
        <v>1.95</v>
      </c>
      <c r="AE47" s="19" t="s">
        <v>40</v>
      </c>
      <c r="AF47" s="19">
        <v>2</v>
      </c>
      <c r="AG47" s="19">
        <v>1.1000000000000001</v>
      </c>
      <c r="AH47" s="19">
        <v>2.2000000000000002</v>
      </c>
      <c r="AI47" s="19">
        <v>4</v>
      </c>
      <c r="AJ47" s="19">
        <v>353</v>
      </c>
      <c r="AK47" s="19">
        <v>119</v>
      </c>
      <c r="AL47" s="19">
        <v>0.69</v>
      </c>
      <c r="AM47" s="19">
        <v>10</v>
      </c>
      <c r="AN47" s="19">
        <v>7.4</v>
      </c>
      <c r="AO47" s="19">
        <v>1.35</v>
      </c>
      <c r="AP47" s="19">
        <v>5407</v>
      </c>
      <c r="AQ47" s="19">
        <v>197</v>
      </c>
      <c r="AR47" s="19">
        <v>681</v>
      </c>
      <c r="AS47" s="19">
        <v>32.5</v>
      </c>
      <c r="AT47" s="19">
        <v>0</v>
      </c>
      <c r="AU47" s="19">
        <v>3</v>
      </c>
      <c r="AV47" s="19">
        <v>83</v>
      </c>
      <c r="AW47" s="19">
        <v>5</v>
      </c>
      <c r="AX47" s="19">
        <v>9</v>
      </c>
      <c r="AY47" s="19">
        <v>61</v>
      </c>
      <c r="AZ47" s="19">
        <v>2.0566589373928821</v>
      </c>
      <c r="BA47" s="19">
        <v>1.4885249166127343</v>
      </c>
      <c r="BB47" s="19">
        <v>1.791327778054987</v>
      </c>
      <c r="BC47" s="19">
        <v>2.907034924447113</v>
      </c>
      <c r="BD47" s="19">
        <v>2.7905811623246497</v>
      </c>
      <c r="BE47" s="19">
        <v>2.5397781458615669</v>
      </c>
      <c r="BF47" s="23">
        <v>-9999</v>
      </c>
      <c r="BG47" s="17">
        <f t="shared" si="18"/>
        <v>14.180735416022465</v>
      </c>
      <c r="BH47" s="17">
        <f t="shared" si="19"/>
        <v>21.346046528242411</v>
      </c>
      <c r="BI47" s="17">
        <f t="shared" si="20"/>
        <v>32.974186226030866</v>
      </c>
      <c r="BJ47" s="17">
        <f t="shared" si="21"/>
        <v>44.136510875329463</v>
      </c>
      <c r="BK47" s="17">
        <f t="shared" si="22"/>
        <v>54.295623458775729</v>
      </c>
      <c r="BL47" s="19">
        <f t="shared" si="108"/>
        <v>11.628139697788452</v>
      </c>
      <c r="BM47" s="19">
        <f t="shared" si="109"/>
        <v>11.162324649298599</v>
      </c>
      <c r="BN47" s="19">
        <f t="shared" si="110"/>
        <v>10.159112583446268</v>
      </c>
      <c r="BO47" s="19">
        <f t="shared" si="23"/>
        <v>32.949576930533318</v>
      </c>
      <c r="BP47" s="19">
        <v>1.9760056457304165</v>
      </c>
      <c r="BQ47" s="19">
        <v>1.1699108876387712</v>
      </c>
      <c r="BR47" s="19">
        <v>0.86323037772566225</v>
      </c>
      <c r="BS47" s="19">
        <v>0.69548684078855205</v>
      </c>
      <c r="BT47" s="19">
        <v>0.84669338677354722</v>
      </c>
      <c r="BU47" s="19">
        <v>0.98378758219143703</v>
      </c>
      <c r="BV47" s="23">
        <v>-9999</v>
      </c>
      <c r="BW47" s="17">
        <f t="shared" si="24"/>
        <v>12.583666133476751</v>
      </c>
      <c r="BX47" s="17">
        <f t="shared" si="25"/>
        <v>16.036587644379399</v>
      </c>
      <c r="BY47" s="17">
        <f t="shared" si="26"/>
        <v>18.818535007533608</v>
      </c>
      <c r="BZ47" s="17">
        <f t="shared" si="27"/>
        <v>26.140458883393542</v>
      </c>
      <c r="CA47" s="19">
        <f t="shared" si="28"/>
        <v>2.7819473631542082</v>
      </c>
      <c r="CB47" s="19">
        <f t="shared" si="29"/>
        <v>3.3867735470941889</v>
      </c>
      <c r="CC47" s="19">
        <f t="shared" si="30"/>
        <v>3.9351503287657481</v>
      </c>
      <c r="CD47" s="19">
        <f t="shared" ref="CD47:CE47" si="135">SUM(CA47:CC47)</f>
        <v>10.103871239014145</v>
      </c>
      <c r="CE47" s="19">
        <f t="shared" si="135"/>
        <v>17.425795114874084</v>
      </c>
      <c r="CF47" s="19">
        <v>2.3148148148148153</v>
      </c>
      <c r="CG47" s="19">
        <v>2.7439024390243909</v>
      </c>
      <c r="CH47" s="19">
        <v>0.91615216092411877</v>
      </c>
      <c r="CI47" s="19">
        <v>0.68986353794249466</v>
      </c>
      <c r="CJ47" s="19">
        <v>0.69240348692403497</v>
      </c>
      <c r="CK47" s="19">
        <v>1.3444460981296822</v>
      </c>
      <c r="CL47" s="19">
        <v>1.0293231572604939</v>
      </c>
      <c r="CM47" s="17">
        <f t="shared" si="32"/>
        <v>20.234869015356825</v>
      </c>
      <c r="CN47" s="17">
        <f t="shared" si="33"/>
        <v>23.8994776590533</v>
      </c>
      <c r="CO47" s="17">
        <f t="shared" si="34"/>
        <v>26.65893181082328</v>
      </c>
      <c r="CP47" s="17">
        <f t="shared" si="35"/>
        <v>29.428545758519419</v>
      </c>
      <c r="CQ47" s="17">
        <f t="shared" si="36"/>
        <v>34.806330151038146</v>
      </c>
      <c r="CR47" s="19">
        <f t="shared" si="37"/>
        <v>2.7594541517699787</v>
      </c>
      <c r="CS47" s="19">
        <f t="shared" si="38"/>
        <v>2.7696139476961399</v>
      </c>
      <c r="CT47" s="19">
        <f t="shared" si="39"/>
        <v>5.3777843925187288</v>
      </c>
      <c r="CU47" s="19">
        <f t="shared" si="40"/>
        <v>10.906852491984846</v>
      </c>
      <c r="CV47" s="25">
        <v>-9999</v>
      </c>
      <c r="CW47" s="23">
        <v>-9999</v>
      </c>
      <c r="CX47" s="25">
        <v>-9999</v>
      </c>
      <c r="CY47" s="23">
        <v>-9999</v>
      </c>
      <c r="CZ47" s="25">
        <v>-9999</v>
      </c>
      <c r="DA47" s="23">
        <v>-9999</v>
      </c>
      <c r="DB47" s="23">
        <v>-9999</v>
      </c>
      <c r="DC47" s="23">
        <v>-9999</v>
      </c>
      <c r="DD47" s="23">
        <v>-9999</v>
      </c>
      <c r="DE47" s="23">
        <v>-9999</v>
      </c>
      <c r="DF47" s="23">
        <v>-9999</v>
      </c>
      <c r="DG47" s="23">
        <v>-9999</v>
      </c>
      <c r="DH47" s="23">
        <v>-9999</v>
      </c>
      <c r="DI47" s="23">
        <v>-9999</v>
      </c>
      <c r="DJ47" s="23">
        <v>-9999</v>
      </c>
      <c r="DK47" s="23">
        <v>-9999</v>
      </c>
      <c r="DL47" s="23">
        <v>-9999</v>
      </c>
      <c r="DM47" s="23">
        <v>-9999</v>
      </c>
      <c r="DN47" s="23">
        <v>-9999</v>
      </c>
      <c r="DO47" s="23">
        <v>-9999</v>
      </c>
      <c r="DP47" s="23">
        <v>-9999</v>
      </c>
      <c r="DQ47" s="23">
        <v>-9999</v>
      </c>
      <c r="DR47" s="23">
        <v>-9999</v>
      </c>
      <c r="DS47" s="25">
        <v>-9999</v>
      </c>
      <c r="DT47" s="25">
        <v>-9999</v>
      </c>
      <c r="DU47" s="25">
        <v>-9999</v>
      </c>
      <c r="DV47" s="25">
        <v>-9999</v>
      </c>
      <c r="DW47" s="25">
        <v>-9999</v>
      </c>
      <c r="DX47" s="25">
        <v>-9999</v>
      </c>
      <c r="DY47" s="25">
        <v>-9999</v>
      </c>
      <c r="DZ47" s="25">
        <v>-9999</v>
      </c>
      <c r="EA47" s="25">
        <v>-9999</v>
      </c>
      <c r="EB47" s="23">
        <v>-9999</v>
      </c>
      <c r="EC47" s="23">
        <v>-9999</v>
      </c>
      <c r="ED47" s="23">
        <v>-9999</v>
      </c>
      <c r="EE47" s="23">
        <v>-9999</v>
      </c>
      <c r="EF47" s="23">
        <v>-9999</v>
      </c>
      <c r="EG47" s="23">
        <v>-9999</v>
      </c>
      <c r="EH47" s="23">
        <v>-9999</v>
      </c>
      <c r="EI47" s="23">
        <v>-9999</v>
      </c>
      <c r="EJ47" s="23">
        <v>-9999</v>
      </c>
      <c r="EK47" s="23">
        <v>-9999</v>
      </c>
      <c r="EL47" s="23">
        <v>-9999</v>
      </c>
      <c r="EM47" s="23">
        <v>-9999</v>
      </c>
      <c r="EN47" s="23">
        <v>-9999</v>
      </c>
      <c r="EO47" s="23">
        <v>-9999</v>
      </c>
      <c r="EP47" s="23">
        <v>-9999</v>
      </c>
      <c r="EQ47" s="23">
        <v>-9999</v>
      </c>
      <c r="ER47" s="23">
        <v>-9999</v>
      </c>
      <c r="ES47" s="23">
        <v>-9999</v>
      </c>
      <c r="ET47" s="23">
        <v>-9999</v>
      </c>
      <c r="EU47" s="23">
        <v>-9999</v>
      </c>
      <c r="EV47" s="23">
        <v>-9999</v>
      </c>
      <c r="EW47" s="23">
        <v>-9999</v>
      </c>
      <c r="EX47" s="23">
        <v>-9999</v>
      </c>
      <c r="EY47" s="23">
        <v>-9999</v>
      </c>
      <c r="EZ47" s="23">
        <v>-9999</v>
      </c>
      <c r="FA47" s="23">
        <v>-9999</v>
      </c>
      <c r="FB47" s="23">
        <v>-9999</v>
      </c>
      <c r="FC47" s="23">
        <v>-9999</v>
      </c>
      <c r="FD47" s="23">
        <v>-9999</v>
      </c>
      <c r="FE47" s="23">
        <v>-9999</v>
      </c>
      <c r="FF47" s="23">
        <v>-9999</v>
      </c>
      <c r="FG47" s="23">
        <v>-9999</v>
      </c>
      <c r="FH47" s="21">
        <v>385.9</v>
      </c>
      <c r="FI47" s="21">
        <v>67.5</v>
      </c>
      <c r="FJ47" s="18">
        <f t="shared" si="41"/>
        <v>318.39999999999998</v>
      </c>
      <c r="FK47" s="19">
        <v>8</v>
      </c>
      <c r="FL47" s="19">
        <v>607.70000000000005</v>
      </c>
      <c r="FM47" s="18">
        <v>31.5</v>
      </c>
      <c r="FN47" s="18">
        <f t="shared" si="42"/>
        <v>576.20000000000005</v>
      </c>
      <c r="FO47" s="19">
        <v>172</v>
      </c>
      <c r="FP47" s="19">
        <v>180.3</v>
      </c>
      <c r="FQ47" s="19">
        <v>31.5</v>
      </c>
      <c r="FR47" s="19">
        <f t="shared" si="43"/>
        <v>148.80000000000001</v>
      </c>
      <c r="FS47" s="19">
        <v>238.9</v>
      </c>
      <c r="FT47" s="19">
        <v>15.6</v>
      </c>
      <c r="FU47" s="19">
        <f t="shared" si="44"/>
        <v>223.3</v>
      </c>
      <c r="FV47" s="19">
        <v>117.85</v>
      </c>
      <c r="FW47" s="19">
        <v>104.02</v>
      </c>
      <c r="FX47" s="18">
        <f t="shared" si="45"/>
        <v>1019.8039215686274</v>
      </c>
      <c r="FY47" s="18">
        <f t="shared" si="46"/>
        <v>910.53921568627436</v>
      </c>
      <c r="FZ47" s="23">
        <f t="shared" si="112"/>
        <v>3121.5686274509803</v>
      </c>
      <c r="GA47" s="18">
        <f t="shared" si="113"/>
        <v>5649.0196078431372</v>
      </c>
      <c r="GB47" s="18">
        <f t="shared" si="114"/>
        <v>1458.8235294117646</v>
      </c>
      <c r="GC47" s="18">
        <f t="shared" si="115"/>
        <v>2189.2156862745096</v>
      </c>
      <c r="GD47" s="18">
        <f t="shared" si="47"/>
        <v>12418.627450980392</v>
      </c>
      <c r="GE47" s="18">
        <f t="shared" si="48"/>
        <v>1155.3921568627452</v>
      </c>
      <c r="GF47" s="19">
        <v>2.4700000000000002</v>
      </c>
      <c r="GG47" s="19">
        <f t="shared" si="116"/>
        <v>77.102745098039222</v>
      </c>
      <c r="GH47" s="19">
        <v>0.55000000000000004</v>
      </c>
      <c r="GI47" s="19">
        <f t="shared" si="117"/>
        <v>31.069607843137259</v>
      </c>
      <c r="GJ47" s="19">
        <v>1.0900000000000001</v>
      </c>
      <c r="GK47" s="19">
        <f t="shared" si="118"/>
        <v>15.901176470588235</v>
      </c>
      <c r="GL47" s="19">
        <v>3.08</v>
      </c>
      <c r="GM47" s="19">
        <f t="shared" si="119"/>
        <v>35.586078431372556</v>
      </c>
      <c r="GN47" s="18">
        <f t="shared" si="49"/>
        <v>159.65960784313728</v>
      </c>
      <c r="GO47" s="18">
        <f t="shared" si="50"/>
        <v>142.5532212885154</v>
      </c>
      <c r="GP47" s="25">
        <v>-9999</v>
      </c>
      <c r="GQ47" s="25">
        <v>-9999</v>
      </c>
      <c r="GR47" s="25">
        <v>-9999</v>
      </c>
      <c r="GS47" s="25">
        <v>-9999</v>
      </c>
      <c r="GT47" s="19">
        <v>19.2</v>
      </c>
      <c r="GU47" s="18">
        <v>5.22</v>
      </c>
      <c r="GV47" s="18">
        <f t="shared" si="51"/>
        <v>4.71</v>
      </c>
      <c r="GW47" s="19">
        <f t="shared" si="52"/>
        <v>3530.3782718353073</v>
      </c>
      <c r="GX47" s="19">
        <v>1.8</v>
      </c>
      <c r="GY47" s="19">
        <f t="shared" si="53"/>
        <v>0.38216560509554143</v>
      </c>
      <c r="GZ47" s="19">
        <f t="shared" si="54"/>
        <v>1349.189148472092</v>
      </c>
      <c r="HA47" s="19">
        <f t="shared" si="55"/>
        <v>1511.0918462887432</v>
      </c>
      <c r="HB47" s="19">
        <v>2.3199999999999998</v>
      </c>
      <c r="HC47" s="19">
        <f t="shared" si="120"/>
        <v>0.4925690021231422</v>
      </c>
      <c r="HD47" s="19">
        <f t="shared" si="121"/>
        <v>1738.9549024751404</v>
      </c>
      <c r="HE47" s="19">
        <f t="shared" si="56"/>
        <v>1947.6294907721574</v>
      </c>
      <c r="HF47" s="23">
        <v>-9999</v>
      </c>
      <c r="HG47" s="19">
        <v>4101.9555555555598</v>
      </c>
      <c r="HH47" s="19">
        <f t="shared" si="101"/>
        <v>1567.6263269639082</v>
      </c>
      <c r="HI47" s="19">
        <v>2.9</v>
      </c>
      <c r="HJ47" s="19">
        <v>3.85</v>
      </c>
      <c r="HK47" s="17">
        <f t="shared" si="122"/>
        <v>74.983735394728058</v>
      </c>
      <c r="HL47" s="23">
        <v>-9999</v>
      </c>
      <c r="HM47" s="23">
        <v>-9999</v>
      </c>
      <c r="HN47" s="19">
        <v>28.37184952978058</v>
      </c>
      <c r="HO47" s="19">
        <v>14.287962382445142</v>
      </c>
      <c r="HP47" s="19">
        <v>0.241907809497488</v>
      </c>
      <c r="HQ47" s="19">
        <v>0.196877189966981</v>
      </c>
      <c r="HR47" s="19">
        <v>0.18557636098543701</v>
      </c>
      <c r="HS47" s="19">
        <v>0.12787532764321599</v>
      </c>
      <c r="HT47" s="19">
        <v>5.2975234517587899E-2</v>
      </c>
      <c r="HU47" s="19">
        <v>0.28686847220388401</v>
      </c>
      <c r="HV47" s="19">
        <v>0.33473324786432201</v>
      </c>
      <c r="HW47" s="19">
        <v>9.2167673415094298E-2</v>
      </c>
      <c r="HX47" s="19">
        <v>0.64006137790954798</v>
      </c>
      <c r="HY47" s="19">
        <v>0.52632821069902902</v>
      </c>
      <c r="HZ47" s="19">
        <v>0.480214959325242</v>
      </c>
      <c r="IA47" s="19">
        <v>0.33171524776415101</v>
      </c>
      <c r="IB47" s="19">
        <v>0.21628145678392</v>
      </c>
      <c r="IC47" s="19">
        <v>0.122562089396985</v>
      </c>
      <c r="ID47" s="19">
        <v>1.2250456770873801</v>
      </c>
      <c r="IE47" s="19">
        <v>0.29826029574770602</v>
      </c>
      <c r="IF47" s="19">
        <v>0.26108703233031699</v>
      </c>
      <c r="IG47" s="19">
        <v>0.27051795002262402</v>
      </c>
      <c r="IH47" s="19">
        <v>0.2300324</v>
      </c>
      <c r="II47" s="19">
        <v>3.9363591270642199E-2</v>
      </c>
      <c r="IJ47" s="19">
        <v>0.33056366787330299</v>
      </c>
      <c r="IK47" s="19">
        <v>0.36788345654128402</v>
      </c>
      <c r="IL47" s="19">
        <v>8.2432982479637998E-2</v>
      </c>
      <c r="IM47" s="19">
        <v>0.85560725017889905</v>
      </c>
      <c r="IN47" s="19">
        <v>0.24662157599547499</v>
      </c>
      <c r="IO47" s="19">
        <v>0.22602032639819</v>
      </c>
      <c r="IP47" s="19">
        <v>0.142789487248869</v>
      </c>
      <c r="IQ47" s="19">
        <v>0.11715374663761501</v>
      </c>
      <c r="IR47" s="19">
        <v>9.6819496183486203E-2</v>
      </c>
      <c r="IS47" s="19">
        <v>0.422566542918552</v>
      </c>
      <c r="IT47" s="19">
        <v>37.398730214285699</v>
      </c>
      <c r="IU47" s="19">
        <v>59.385130705357099</v>
      </c>
      <c r="IV47" s="19">
        <v>77</v>
      </c>
      <c r="IW47" s="19">
        <f t="shared" si="57"/>
        <v>17.614869294642901</v>
      </c>
      <c r="IX47" s="19">
        <v>0.227982731653846</v>
      </c>
      <c r="IY47" s="19">
        <v>0.31501177400000002</v>
      </c>
      <c r="IZ47" s="19">
        <v>0.19394034538461499</v>
      </c>
      <c r="JA47" s="19">
        <v>0.28751962326923097</v>
      </c>
      <c r="JB47" s="19">
        <v>0.68574175823076899</v>
      </c>
      <c r="JC47" s="19">
        <v>0.452087912076923</v>
      </c>
      <c r="JD47" s="19">
        <v>0.27320251176923099</v>
      </c>
      <c r="JE47" s="19">
        <v>0.64598508630769202</v>
      </c>
      <c r="JF47" s="19">
        <v>0.44146389323076901</v>
      </c>
      <c r="JG47" s="19">
        <v>0.23769623219230801</v>
      </c>
      <c r="JH47" s="19">
        <v>0.33515306134615402</v>
      </c>
      <c r="JI47" s="19">
        <v>0.226707221230769</v>
      </c>
      <c r="JJ47" s="19">
        <v>0.40347666759230799</v>
      </c>
      <c r="JK47" s="19">
        <v>0.40686379131153799</v>
      </c>
      <c r="JL47" s="19">
        <v>0.235441506561539</v>
      </c>
      <c r="JM47" s="19">
        <v>0.221638522030769</v>
      </c>
      <c r="JN47" s="19">
        <v>0.31635506682692299</v>
      </c>
      <c r="JO47" s="19">
        <v>0.36859518134230801</v>
      </c>
      <c r="JP47" s="19">
        <v>0.13818014281923099</v>
      </c>
      <c r="JQ47" s="19">
        <v>0.17843252179999999</v>
      </c>
      <c r="JR47" s="19">
        <v>0.18683065744615401</v>
      </c>
      <c r="JS47" s="19">
        <v>0.20394602046153801</v>
      </c>
      <c r="JT47" s="19">
        <v>0.47867173358461501</v>
      </c>
      <c r="JU47" s="19">
        <v>0.55715153914230797</v>
      </c>
      <c r="JV47" s="19">
        <v>0.46024664908846202</v>
      </c>
      <c r="JW47" s="19">
        <v>0.49889108715769198</v>
      </c>
      <c r="JX47" s="19">
        <v>9.2365726146153904E-2</v>
      </c>
      <c r="JY47" s="19">
        <v>0.19431493312307699</v>
      </c>
      <c r="JZ47" s="19">
        <v>1.38202515696154</v>
      </c>
      <c r="KA47" s="19">
        <v>1.39077215679615</v>
      </c>
      <c r="KB47" s="19">
        <v>0.59734333621923097</v>
      </c>
      <c r="KC47" s="19">
        <v>0.54992706365384603</v>
      </c>
      <c r="KD47" s="19">
        <v>0.66007964038076905</v>
      </c>
      <c r="KE47" s="19">
        <v>0.62332281613461504</v>
      </c>
      <c r="KF47" s="19">
        <v>0.54912206779999995</v>
      </c>
      <c r="KG47" s="19">
        <v>0.58059050013846203</v>
      </c>
      <c r="KH47" s="19">
        <v>0.46506777111923098</v>
      </c>
      <c r="KI47" s="19">
        <v>0.49866249624999998</v>
      </c>
      <c r="KJ47" s="19">
        <v>-0.240363304730769</v>
      </c>
      <c r="KK47" s="19">
        <v>-0.30124622953846197</v>
      </c>
      <c r="KL47" s="19">
        <v>0.66007964038076905</v>
      </c>
      <c r="KM47" s="19">
        <v>0.62332281613461504</v>
      </c>
      <c r="KN47" s="19">
        <v>0.217838484</v>
      </c>
      <c r="KO47" s="19">
        <v>0.23620674354347801</v>
      </c>
      <c r="KP47" s="19">
        <v>0.18525578080434801</v>
      </c>
      <c r="KQ47" s="19">
        <v>0.2349250145</v>
      </c>
      <c r="KR47" s="19">
        <v>0.55797945834782603</v>
      </c>
      <c r="KS47" s="19">
        <v>0.44037070939130502</v>
      </c>
      <c r="KT47" s="19">
        <v>0.251438690826087</v>
      </c>
      <c r="KU47" s="19">
        <v>0.61218866615217404</v>
      </c>
      <c r="KV47" s="19">
        <v>0.464847308543478</v>
      </c>
      <c r="KW47" s="19">
        <v>0.22212555367391301</v>
      </c>
      <c r="KX47" s="19">
        <v>0.256808482217391</v>
      </c>
      <c r="KY47" s="19">
        <v>0.204506892869565</v>
      </c>
      <c r="KZ47" s="19">
        <v>40.770000000000003</v>
      </c>
      <c r="LA47" s="19">
        <v>38.324565217391303</v>
      </c>
      <c r="LB47" s="19">
        <v>10.4565217391304</v>
      </c>
      <c r="LC47" s="19">
        <v>40.791086956521802</v>
      </c>
      <c r="LD47" s="19">
        <v>37.833043478260898</v>
      </c>
      <c r="LE47" s="19">
        <v>40.400434782608698</v>
      </c>
      <c r="LF47" s="19">
        <v>40.483043478260903</v>
      </c>
      <c r="LG47" s="19">
        <v>1.3690736847826099E-2</v>
      </c>
      <c r="LH47" s="19">
        <v>-6.1100427086956503E-2</v>
      </c>
      <c r="LI47" s="19">
        <v>50.834347826086898</v>
      </c>
      <c r="LJ47" s="19">
        <v>1699.2349999999999</v>
      </c>
      <c r="LK47" s="19">
        <v>83</v>
      </c>
      <c r="LL47" s="19">
        <f t="shared" si="58"/>
        <v>32.165652173913102</v>
      </c>
      <c r="LM47" s="23">
        <v>-9999</v>
      </c>
      <c r="LN47" s="19">
        <v>0.41463216836739097</v>
      </c>
      <c r="LO47" s="19">
        <v>0.40450714614130401</v>
      </c>
      <c r="LP47" s="19">
        <v>0.29761312480652202</v>
      </c>
      <c r="LQ47" s="19">
        <v>0.30331116599130398</v>
      </c>
      <c r="LR47" s="19">
        <v>0.40845060140869599</v>
      </c>
      <c r="LS47" s="19">
        <v>0.40260284001086899</v>
      </c>
      <c r="LT47" s="19">
        <v>0.29009134071087</v>
      </c>
      <c r="LU47" s="19">
        <v>0.301379663804348</v>
      </c>
      <c r="LV47" s="19">
        <v>0.13516260738260899</v>
      </c>
      <c r="LW47" s="19">
        <v>0.11609851343043499</v>
      </c>
      <c r="LX47" s="19">
        <v>0.49680854859565199</v>
      </c>
      <c r="LY47" s="19">
        <v>0.49877987949782598</v>
      </c>
      <c r="LZ47" s="19">
        <v>0.464902302547826</v>
      </c>
      <c r="MA47" s="19">
        <v>0.43561758541739198</v>
      </c>
      <c r="MB47" s="19">
        <v>0.101695650506522</v>
      </c>
      <c r="MC47" s="19">
        <v>0.11798095385434799</v>
      </c>
      <c r="MD47" s="19">
        <v>1.46442544239783</v>
      </c>
      <c r="ME47" s="19">
        <v>1.3842097647021701</v>
      </c>
      <c r="MF47" s="19">
        <v>0.33394109805869598</v>
      </c>
      <c r="MG47" s="19">
        <v>0.28262324095434799</v>
      </c>
      <c r="MH47" s="19">
        <v>0.4121049859</v>
      </c>
      <c r="MI47" s="19">
        <v>0.35303352494782603</v>
      </c>
      <c r="MJ47" s="19">
        <v>0.40611798717391301</v>
      </c>
      <c r="MK47" s="19">
        <v>0.35116389138695597</v>
      </c>
      <c r="ML47" s="19">
        <v>0.32635059393913002</v>
      </c>
      <c r="MM47" s="19">
        <v>0.28061928285217402</v>
      </c>
      <c r="MN47" s="19">
        <v>-0.44651926921739099</v>
      </c>
      <c r="MO47" s="19">
        <v>-0.46143827413043498</v>
      </c>
      <c r="MP47" s="19">
        <v>0.4121049859</v>
      </c>
      <c r="MQ47" s="19">
        <v>0.35303352494782603</v>
      </c>
      <c r="MR47" s="23">
        <v>-9999</v>
      </c>
      <c r="MS47" s="19">
        <v>0.15789613</v>
      </c>
      <c r="MT47" s="19">
        <v>0.128474542</v>
      </c>
      <c r="MU47" s="19">
        <v>0.12675730099999999</v>
      </c>
      <c r="MV47" s="19">
        <v>0.15558923199999999</v>
      </c>
      <c r="MW47" s="19">
        <v>0.54537453199999997</v>
      </c>
      <c r="MX47" s="19">
        <v>0.335427692</v>
      </c>
      <c r="MY47" s="19">
        <v>0.160172962</v>
      </c>
      <c r="MZ47" s="19">
        <v>0.56348698200000003</v>
      </c>
      <c r="NA47" s="19">
        <v>0.37938445399999998</v>
      </c>
      <c r="NB47" s="19">
        <v>0.154811594</v>
      </c>
      <c r="NC47" s="19">
        <v>0.135568667</v>
      </c>
      <c r="ND47" s="19">
        <v>0.143327919</v>
      </c>
      <c r="NE47" s="19">
        <v>36.4</v>
      </c>
      <c r="NF47" s="19">
        <v>35.488</v>
      </c>
      <c r="NG47" s="19">
        <v>14.676600000000001</v>
      </c>
      <c r="NH47" s="19">
        <v>34.768599999999999</v>
      </c>
      <c r="NI47" s="19">
        <v>32.197600000000001</v>
      </c>
      <c r="NJ47" s="19">
        <v>37.407600000000002</v>
      </c>
      <c r="NK47" s="19">
        <v>37.527999999999999</v>
      </c>
      <c r="NL47" s="19">
        <v>-6.6274733000000002E-2</v>
      </c>
      <c r="NM47" s="19">
        <v>-0.123115507</v>
      </c>
      <c r="NN47" s="19">
        <v>53.091000000000001</v>
      </c>
      <c r="NO47" s="19">
        <v>1750.4727</v>
      </c>
      <c r="NP47" s="19">
        <v>99.9</v>
      </c>
      <c r="NQ47" s="19">
        <f t="shared" si="59"/>
        <v>46.809000000000005</v>
      </c>
      <c r="NR47" s="23">
        <v>-9999</v>
      </c>
      <c r="NS47" s="19">
        <v>0.55125504599999997</v>
      </c>
      <c r="NT47" s="19">
        <v>0.55371560200000003</v>
      </c>
      <c r="NU47" s="19">
        <v>0.404802895</v>
      </c>
      <c r="NV47" s="19">
        <v>0.36456683699999998</v>
      </c>
      <c r="NW47" s="19">
        <v>0.61015902200000005</v>
      </c>
      <c r="NX47" s="19">
        <v>0.61656735799999995</v>
      </c>
      <c r="NY47" s="19">
        <v>0.47598053299999998</v>
      </c>
      <c r="NZ47" s="19">
        <v>0.44436208799999999</v>
      </c>
      <c r="OA47" s="19">
        <v>0.19221891799999999</v>
      </c>
      <c r="OB47" s="19">
        <v>0.237270706</v>
      </c>
      <c r="OC47" s="19">
        <v>0.59016199899999999</v>
      </c>
      <c r="OD47" s="19">
        <v>0.62054466600000002</v>
      </c>
      <c r="OE47" s="19">
        <v>0.56457215400000005</v>
      </c>
      <c r="OF47" s="19">
        <v>0.54862460099999999</v>
      </c>
      <c r="OG47" s="19">
        <v>5.4029043999999998E-2</v>
      </c>
      <c r="OH47" s="19">
        <v>0.102293839</v>
      </c>
      <c r="OI47" s="19">
        <v>2.571660295</v>
      </c>
      <c r="OJ47" s="19">
        <v>2.5095285760000001</v>
      </c>
      <c r="OK47" s="19">
        <v>0.31617523600000003</v>
      </c>
      <c r="OL47" s="19">
        <v>0.38437512400000001</v>
      </c>
      <c r="OM47" s="19">
        <v>0.42479497399999999</v>
      </c>
      <c r="ON47" s="19">
        <v>0.50013120300000002</v>
      </c>
      <c r="OO47" s="19">
        <v>0.45164039099999997</v>
      </c>
      <c r="OP47" s="19">
        <v>0.534775801</v>
      </c>
      <c r="OQ47" s="19">
        <v>0.34734585299999998</v>
      </c>
      <c r="OR47" s="19">
        <v>0.42717691000000002</v>
      </c>
      <c r="OS47" s="19">
        <v>-0.64089988499999995</v>
      </c>
      <c r="OT47" s="19">
        <v>-0.61394848000000002</v>
      </c>
      <c r="OU47" s="19">
        <v>0.42479497399999999</v>
      </c>
      <c r="OV47" s="19">
        <v>0.50013120300000002</v>
      </c>
      <c r="OW47" s="19">
        <v>0.14727057806383001</v>
      </c>
      <c r="OX47" s="19">
        <v>8.1733632489361704E-2</v>
      </c>
      <c r="OY47" s="19">
        <v>0.113783627106383</v>
      </c>
      <c r="OZ47" s="19">
        <v>0.11979555680851101</v>
      </c>
      <c r="PA47" s="19">
        <v>0.59753650827659599</v>
      </c>
      <c r="PB47" s="19">
        <v>0.353743841361702</v>
      </c>
      <c r="PC47" s="19">
        <v>0.11891016076595699</v>
      </c>
      <c r="PD47" s="19">
        <v>0.61496089485106398</v>
      </c>
      <c r="PE47" s="19">
        <v>0.39603501776595701</v>
      </c>
      <c r="PF47" s="19">
        <v>0.12701824331914899</v>
      </c>
      <c r="PG47" s="19">
        <v>8.0013093382978698E-2</v>
      </c>
      <c r="PH47" s="19">
        <v>0.11275736953191499</v>
      </c>
      <c r="PI47" s="19">
        <v>34.69</v>
      </c>
      <c r="PJ47" s="19">
        <v>31.1906382978724</v>
      </c>
      <c r="PK47" s="19">
        <v>13.3287234042553</v>
      </c>
      <c r="PL47" s="19">
        <v>28.3987234042553</v>
      </c>
      <c r="PM47" s="19">
        <v>27.8827659574468</v>
      </c>
      <c r="PN47" s="19">
        <v>33.9376595744681</v>
      </c>
      <c r="PO47" s="19">
        <v>34.209787234042601</v>
      </c>
      <c r="PP47" s="19">
        <v>-0.13910358638297901</v>
      </c>
      <c r="PQ47" s="19">
        <v>-0.144679253191489</v>
      </c>
      <c r="PR47" s="19">
        <v>48.840212765957403</v>
      </c>
      <c r="PS47" s="19">
        <v>52.232340425531902</v>
      </c>
      <c r="PT47" s="19">
        <v>1653.96221276596</v>
      </c>
      <c r="PU47" s="19">
        <v>1730.98272340426</v>
      </c>
      <c r="PV47" s="19">
        <v>120.7</v>
      </c>
      <c r="PW47" s="19">
        <f t="shared" si="60"/>
        <v>71.859787234042599</v>
      </c>
      <c r="PX47" s="19">
        <f t="shared" si="61"/>
        <v>68.467659574468101</v>
      </c>
      <c r="PY47" s="19">
        <f t="shared" si="62"/>
        <v>70.16372340425535</v>
      </c>
      <c r="PZ47" s="23">
        <v>-9999</v>
      </c>
      <c r="QA47" s="19">
        <v>0.67073918434255297</v>
      </c>
      <c r="QB47" s="19">
        <v>0.66379353655744699</v>
      </c>
      <c r="QC47" s="19">
        <v>0.53509838861063797</v>
      </c>
      <c r="QD47" s="19">
        <v>0.49190184496808498</v>
      </c>
      <c r="QE47" s="19">
        <v>0.76734604520212701</v>
      </c>
      <c r="QF47" s="19">
        <v>0.75717368367872395</v>
      </c>
      <c r="QG47" s="19">
        <f t="shared" si="63"/>
        <v>0.76225986444042548</v>
      </c>
      <c r="QH47" s="19">
        <v>0.66338601589361701</v>
      </c>
      <c r="QI47" s="19">
        <v>0.62219552738936201</v>
      </c>
      <c r="QJ47" s="19">
        <v>0.214430050657447</v>
      </c>
      <c r="QK47" s="19">
        <v>0.25518928281276598</v>
      </c>
      <c r="QL47" s="19">
        <v>0.68538587152553199</v>
      </c>
      <c r="QM47" s="19">
        <v>0.67725629796170195</v>
      </c>
      <c r="QN47" s="19">
        <v>0.65282250142765996</v>
      </c>
      <c r="QO47" s="19">
        <v>0.60152230379787297</v>
      </c>
      <c r="QP47" s="19">
        <v>2.6347630948936201E-2</v>
      </c>
      <c r="QQ47" s="19">
        <v>2.6110717785106399E-2</v>
      </c>
      <c r="QR47" s="19">
        <v>4.2077097486127704</v>
      </c>
      <c r="QS47" s="19">
        <v>3.9882954880361701</v>
      </c>
      <c r="QT47" s="19">
        <v>0.279696584195745</v>
      </c>
      <c r="QU47" s="19">
        <v>0.336244295959574</v>
      </c>
      <c r="QV47" s="19">
        <v>0.40627083928297902</v>
      </c>
      <c r="QW47" s="19">
        <v>0.46822127159787202</v>
      </c>
      <c r="QX47" s="19">
        <v>0.439547759025532</v>
      </c>
      <c r="QY47" s="19">
        <v>0.50528938907659604</v>
      </c>
      <c r="QZ47" s="19">
        <v>0.31983625937659599</v>
      </c>
      <c r="RA47" s="19">
        <v>0.38289533426170203</v>
      </c>
      <c r="RB47" s="19">
        <v>-0.79598625814893598</v>
      </c>
      <c r="RC47" s="19">
        <v>-0.76643068842553197</v>
      </c>
      <c r="RD47" s="19">
        <v>0.40627083928297902</v>
      </c>
      <c r="RE47" s="19">
        <v>0.46822127159787202</v>
      </c>
      <c r="RF47" s="19">
        <v>0.11816024563888899</v>
      </c>
      <c r="RG47" s="19">
        <v>6.4419191944444398E-2</v>
      </c>
      <c r="RH47" s="19">
        <v>9.3181057527777805E-2</v>
      </c>
      <c r="RI47" s="19">
        <v>9.0981963944444397E-2</v>
      </c>
      <c r="RJ47" s="19">
        <v>0.63329938894444404</v>
      </c>
      <c r="RK47" s="19">
        <v>0.36012269944444503</v>
      </c>
      <c r="RL47" s="19">
        <v>8.9325160138888901E-2</v>
      </c>
      <c r="RM47" s="19">
        <v>0.573153547138889</v>
      </c>
      <c r="RN47" s="19">
        <v>0.34831572369444402</v>
      </c>
      <c r="RO47" s="19">
        <v>0.10181405894444399</v>
      </c>
      <c r="RP47" s="19">
        <v>5.5569684583333299E-2</v>
      </c>
      <c r="RQ47" s="19">
        <v>9.0476986472222201E-2</v>
      </c>
      <c r="RR47" s="19">
        <v>41.52</v>
      </c>
      <c r="RS47" s="19">
        <v>38.123333333333299</v>
      </c>
      <c r="RT47" s="19">
        <v>16.6316666666667</v>
      </c>
      <c r="RU47" s="19">
        <v>27.8613888888889</v>
      </c>
      <c r="RV47" s="19">
        <v>27.658611111111099</v>
      </c>
      <c r="RW47" s="19">
        <v>39.691666666666698</v>
      </c>
      <c r="RX47" s="19">
        <v>39.789444444444399</v>
      </c>
      <c r="RY47" s="19">
        <v>-0.29469636666666699</v>
      </c>
      <c r="RZ47" s="19">
        <v>-0.27508505277777801</v>
      </c>
      <c r="SA47" s="19">
        <v>50.398611111111101</v>
      </c>
      <c r="SB47" s="19">
        <v>53.805833333333297</v>
      </c>
      <c r="SC47" s="19">
        <v>1689.33030555556</v>
      </c>
      <c r="SD47" s="19">
        <v>1766.6925555555599</v>
      </c>
      <c r="SE47" s="19">
        <v>142</v>
      </c>
      <c r="SF47" s="19">
        <f t="shared" si="64"/>
        <v>91.601388888888891</v>
      </c>
      <c r="SG47" s="19">
        <f t="shared" si="65"/>
        <v>88.194166666666703</v>
      </c>
      <c r="SH47" s="23">
        <v>-9999</v>
      </c>
      <c r="SI47" s="19">
        <v>0.72785948741666695</v>
      </c>
      <c r="SJ47" s="19">
        <v>0.74717643897222197</v>
      </c>
      <c r="SK47" s="19">
        <v>0.58979837658333301</v>
      </c>
      <c r="SL47" s="19">
        <v>0.59584642624999995</v>
      </c>
      <c r="SM47" s="19">
        <v>0.82176841255555599</v>
      </c>
      <c r="SN47" s="19">
        <v>0.81349232227777801</v>
      </c>
      <c r="SO47" s="19">
        <v>0.723755434277778</v>
      </c>
      <c r="SP47" s="19">
        <v>0.69529098222222196</v>
      </c>
      <c r="SQ47" s="19">
        <v>0.243027867194444</v>
      </c>
      <c r="SR47" s="19">
        <v>0.27330802394444498</v>
      </c>
      <c r="SS47" s="19">
        <v>0.72499845463888901</v>
      </c>
      <c r="ST47" s="19">
        <v>0.74102518386111105</v>
      </c>
      <c r="SU47" s="19">
        <v>0.695384731305556</v>
      </c>
      <c r="SV47" s="19">
        <v>0.68288073002777805</v>
      </c>
      <c r="SW47" s="19">
        <v>-5.2157878333333298E-3</v>
      </c>
      <c r="SX47" s="19">
        <v>-1.189309775E-2</v>
      </c>
      <c r="SY47" s="19">
        <v>5.4267802066388899</v>
      </c>
      <c r="SZ47" s="19">
        <v>5.9711464251111099</v>
      </c>
      <c r="TA47" s="19">
        <v>0.29568805905555601</v>
      </c>
      <c r="TB47" s="19">
        <v>0.33554794608333299</v>
      </c>
      <c r="TC47" s="19">
        <v>0.43319589119444402</v>
      </c>
      <c r="TD47" s="19">
        <v>0.47696454833333302</v>
      </c>
      <c r="TE47" s="19">
        <v>0.46399640136111098</v>
      </c>
      <c r="TF47" s="19">
        <v>0.50022273002777795</v>
      </c>
      <c r="TG47" s="19">
        <v>0.33393125541666702</v>
      </c>
      <c r="TH47" s="19">
        <v>0.365210333027778</v>
      </c>
      <c r="TI47" s="19">
        <v>-0.83935589377777797</v>
      </c>
      <c r="TJ47" s="19">
        <v>-0.81987409675</v>
      </c>
      <c r="TK47" s="19">
        <v>0.43319589119444402</v>
      </c>
      <c r="TL47" s="19">
        <v>0.47696454833333302</v>
      </c>
      <c r="TM47" s="19">
        <v>0.142687938095238</v>
      </c>
      <c r="TN47" s="19">
        <v>5.4866375166666703E-2</v>
      </c>
      <c r="TO47" s="19">
        <v>0.115366861095238</v>
      </c>
      <c r="TP47" s="19">
        <v>0.10960277588095201</v>
      </c>
      <c r="TQ47" s="19">
        <v>0.80501420738095197</v>
      </c>
      <c r="TR47" s="19">
        <v>0.43328092240476201</v>
      </c>
      <c r="TS47" s="19">
        <v>0.10281191507142901</v>
      </c>
      <c r="TT47" s="19">
        <v>0.747871643738095</v>
      </c>
      <c r="TU47" s="19">
        <v>0.42940575814285697</v>
      </c>
      <c r="TV47" s="19">
        <v>0.120950439357143</v>
      </c>
      <c r="TW47" s="19">
        <v>4.6930521523809499E-2</v>
      </c>
      <c r="TX47" s="19">
        <v>0.102873236809524</v>
      </c>
      <c r="TY47" s="19">
        <v>41.065714285714201</v>
      </c>
      <c r="TZ47" s="19">
        <v>37.9583333333333</v>
      </c>
      <c r="UA47" s="19">
        <v>21.360952380952401</v>
      </c>
      <c r="UB47" s="19">
        <v>41.890119047619102</v>
      </c>
      <c r="UC47" s="19">
        <v>41.6864285714286</v>
      </c>
      <c r="UD47" s="19">
        <v>40.307857142857202</v>
      </c>
      <c r="UE47" s="19">
        <v>40.456666666666599</v>
      </c>
      <c r="UF47" s="19">
        <v>6.2370160714285701E-2</v>
      </c>
      <c r="UG47" s="19">
        <v>4.8461934523809501E-2</v>
      </c>
      <c r="UH47" s="24">
        <v>44.43738095238097</v>
      </c>
      <c r="UI47" s="24">
        <v>46.605476190476189</v>
      </c>
      <c r="UJ47" s="24">
        <v>1554.0378571428566</v>
      </c>
      <c r="UK47" s="24">
        <v>1603.2349761904763</v>
      </c>
      <c r="UL47" s="19">
        <v>158</v>
      </c>
      <c r="UM47" s="19">
        <f t="shared" si="66"/>
        <v>113.56261904761902</v>
      </c>
      <c r="UN47" s="19">
        <f t="shared" si="67"/>
        <v>111.3945238095238</v>
      </c>
      <c r="UO47" s="19">
        <f t="shared" si="68"/>
        <v>112.47857142857141</v>
      </c>
      <c r="UP47" s="23">
        <v>-9999</v>
      </c>
      <c r="UQ47" s="19">
        <v>0.75777893753333303</v>
      </c>
      <c r="UR47" s="19">
        <v>0.75999498528333398</v>
      </c>
      <c r="US47" s="19">
        <v>0.612999231688095</v>
      </c>
      <c r="UT47" s="19">
        <v>0.59569522758809501</v>
      </c>
      <c r="UU47" s="19">
        <v>0.880927816747619</v>
      </c>
      <c r="UV47" s="19">
        <v>0.87171233724761898</v>
      </c>
      <c r="UW47" s="19">
        <f t="shared" si="69"/>
        <v>0.87632007699761894</v>
      </c>
      <c r="UX47" s="19">
        <v>0.80146025237857199</v>
      </c>
      <c r="UY47" s="19">
        <v>0.77377056504999997</v>
      </c>
      <c r="UZ47" s="19">
        <v>0.27052361894999999</v>
      </c>
      <c r="VA47" s="19">
        <v>0.300319681726191</v>
      </c>
      <c r="VB47" s="19">
        <v>0.75660288393809505</v>
      </c>
      <c r="VC47" s="19">
        <v>0.74823295888333297</v>
      </c>
      <c r="VD47" s="19">
        <v>0.71963394175476203</v>
      </c>
      <c r="VE47" s="19">
        <v>0.69762002772142895</v>
      </c>
      <c r="VF47" s="19">
        <v>4.5409529761904498E-4</v>
      </c>
      <c r="VG47" s="19">
        <v>-2.5287137611904799E-2</v>
      </c>
      <c r="VH47" s="19">
        <v>6.2728409785428596</v>
      </c>
      <c r="VI47" s="19">
        <v>6.36035331684048</v>
      </c>
      <c r="VJ47" s="19">
        <v>0.30717296285476198</v>
      </c>
      <c r="VK47" s="19">
        <v>0.34452818621666698</v>
      </c>
      <c r="VL47" s="19">
        <v>0.45455082744285702</v>
      </c>
      <c r="VM47" s="19">
        <v>0.49500357466428502</v>
      </c>
      <c r="VN47" s="19">
        <v>0.49373617573095302</v>
      </c>
      <c r="VO47" s="19">
        <v>0.53363498930238096</v>
      </c>
      <c r="VP47" s="19">
        <v>0.35695061750476198</v>
      </c>
      <c r="VQ47" s="19">
        <v>0.39473994003333301</v>
      </c>
      <c r="VR47" s="19">
        <v>-0.889591039190476</v>
      </c>
      <c r="VS47" s="19">
        <v>-0.872237619095238</v>
      </c>
      <c r="VT47" s="19">
        <v>0.45455082744285702</v>
      </c>
      <c r="VU47" s="19">
        <v>0.49500357466428502</v>
      </c>
      <c r="VV47" s="19">
        <v>0.87150000000000005</v>
      </c>
      <c r="VW47" s="19">
        <v>0.90024999999999999</v>
      </c>
      <c r="VX47" s="19">
        <v>1.4839</v>
      </c>
      <c r="VY47" s="19">
        <v>0.101925</v>
      </c>
      <c r="VZ47" s="19">
        <f t="shared" si="70"/>
        <v>1.0329890992541595</v>
      </c>
      <c r="WA47" s="19">
        <v>0.18564182897560999</v>
      </c>
      <c r="WB47" s="19">
        <v>7.3163257682926794E-2</v>
      </c>
      <c r="WC47" s="19">
        <v>0.14713033931707301</v>
      </c>
      <c r="WD47" s="19">
        <v>0.137923052512195</v>
      </c>
      <c r="WE47" s="19">
        <v>1.07583871587805</v>
      </c>
      <c r="WF47" s="19">
        <v>0.62116058768292703</v>
      </c>
      <c r="WG47" s="19">
        <v>0.13211584758536599</v>
      </c>
      <c r="WH47" s="19">
        <v>0.98635611651219501</v>
      </c>
      <c r="WI47" s="19">
        <v>0.56758539104878003</v>
      </c>
      <c r="WJ47" s="19">
        <v>0.154959185658537</v>
      </c>
      <c r="WK47" s="19">
        <v>5.7275609756097599E-2</v>
      </c>
      <c r="WL47" s="19">
        <v>0.13911755575609799</v>
      </c>
      <c r="WM47" s="19">
        <v>42.4268292682927</v>
      </c>
      <c r="WN47" s="19">
        <v>38.4058536585366</v>
      </c>
      <c r="WO47" s="19">
        <v>20.405609756097601</v>
      </c>
      <c r="WP47" s="19">
        <v>28.5273170731707</v>
      </c>
      <c r="WQ47" s="19">
        <v>28.774390243902399</v>
      </c>
      <c r="WR47" s="19">
        <v>41.471463414634201</v>
      </c>
      <c r="WS47" s="19">
        <v>41.417560975609803</v>
      </c>
      <c r="WT47" s="19">
        <v>-0.322163058536585</v>
      </c>
      <c r="WU47" s="19">
        <v>-0.28700313170731701</v>
      </c>
      <c r="WV47" s="19">
        <v>32.724634146341501</v>
      </c>
      <c r="WW47" s="19">
        <v>36.613658536585397</v>
      </c>
      <c r="WX47" s="19">
        <v>1288.1361951219501</v>
      </c>
      <c r="WY47" s="19">
        <v>1376.4134878048801</v>
      </c>
      <c r="WZ47" s="19">
        <v>164.3</v>
      </c>
      <c r="XA47" s="19">
        <f t="shared" si="71"/>
        <v>131.57536585365852</v>
      </c>
      <c r="XB47" s="19">
        <f t="shared" si="72"/>
        <v>127.68634146341461</v>
      </c>
      <c r="XC47" s="23">
        <v>-9999</v>
      </c>
      <c r="XD47" s="19">
        <v>0.76378635782926796</v>
      </c>
      <c r="XE47" s="19">
        <v>0.77270725632682902</v>
      </c>
      <c r="XF47" s="19">
        <v>0.62222382995853698</v>
      </c>
      <c r="XG47" s="19">
        <v>0.636753486136586</v>
      </c>
      <c r="XH47" s="19">
        <v>0.88949617807317105</v>
      </c>
      <c r="XI47" s="19">
        <v>0.87210422099268303</v>
      </c>
      <c r="XJ47" s="19">
        <v>0.815312063917073</v>
      </c>
      <c r="XK47" s="19">
        <v>0.788440467114634</v>
      </c>
      <c r="XL47" s="19">
        <v>0.26981726570487802</v>
      </c>
      <c r="XM47" s="19">
        <v>0.267627564921951</v>
      </c>
      <c r="XN47" s="19">
        <v>0.75134239474146403</v>
      </c>
      <c r="XO47" s="19">
        <v>0.75832499819024402</v>
      </c>
      <c r="XP47" s="19">
        <v>0.727051215607317</v>
      </c>
      <c r="XQ47" s="19">
        <v>0.70451566219512196</v>
      </c>
      <c r="XR47" s="19">
        <v>-2.5118545339024401E-2</v>
      </c>
      <c r="XS47" s="19">
        <v>-3.3016001614634097E-2</v>
      </c>
      <c r="XT47" s="19">
        <v>6.4732893474219502</v>
      </c>
      <c r="XU47" s="19">
        <v>6.8131153949487802</v>
      </c>
      <c r="XV47" s="19">
        <v>0.30349823276585403</v>
      </c>
      <c r="XW47" s="19">
        <v>0.30689986094146299</v>
      </c>
      <c r="XX47" s="19">
        <v>0.45139785891707301</v>
      </c>
      <c r="XY47" s="19">
        <v>0.45271465054878002</v>
      </c>
      <c r="XZ47" s="19">
        <v>0.49057934142682902</v>
      </c>
      <c r="YA47" s="19">
        <v>0.48369785584146302</v>
      </c>
      <c r="YB47" s="19">
        <v>0.35323395249024397</v>
      </c>
      <c r="YC47" s="19">
        <v>0.34618222829268303</v>
      </c>
      <c r="YD47" s="19">
        <v>-0.89803277865853703</v>
      </c>
      <c r="YE47" s="19">
        <v>-0.88156174575609703</v>
      </c>
      <c r="YF47" s="19">
        <v>0.45139785891707301</v>
      </c>
      <c r="YG47" s="19">
        <v>0.45271465054878002</v>
      </c>
      <c r="YH47" s="19">
        <v>0.19639889892500001</v>
      </c>
      <c r="YI47" s="19">
        <v>7.9129129125000003E-2</v>
      </c>
      <c r="YJ47" s="19">
        <v>0.14709459459999999</v>
      </c>
      <c r="YK47" s="19">
        <v>0.14628444877499999</v>
      </c>
      <c r="YL47" s="19">
        <v>1.0873661971999999</v>
      </c>
      <c r="YM47" s="19">
        <v>0.32714285700000001</v>
      </c>
      <c r="YN47" s="19">
        <v>0.13631643697500001</v>
      </c>
      <c r="YO47" s="19">
        <v>0.98104506229999999</v>
      </c>
      <c r="YP47" s="19">
        <v>0.58193229172500005</v>
      </c>
      <c r="YQ47" s="19">
        <v>0.16670121334999999</v>
      </c>
      <c r="YR47" s="19">
        <v>6.2798096225000002E-2</v>
      </c>
      <c r="YS47" s="19">
        <v>0.1508225</v>
      </c>
      <c r="YT47" s="19">
        <v>43.416249999999998</v>
      </c>
      <c r="YU47" s="19">
        <v>40.953499999999998</v>
      </c>
      <c r="YV47" s="19">
        <v>17.261749999999999</v>
      </c>
      <c r="YW47" s="19">
        <v>27.61225</v>
      </c>
      <c r="YX47" s="19">
        <v>27.56925</v>
      </c>
      <c r="YY47" s="19">
        <v>42.473999999999997</v>
      </c>
      <c r="YZ47" s="19">
        <v>42.58</v>
      </c>
      <c r="ZA47" s="19">
        <v>-0.36751329999999999</v>
      </c>
      <c r="ZB47" s="19">
        <v>-0.33806752499999998</v>
      </c>
      <c r="ZC47" s="19">
        <v>29.594249999999999</v>
      </c>
      <c r="ZD47" s="19">
        <v>35.631250000000001</v>
      </c>
      <c r="ZE47" s="19">
        <v>1217.0922499999999</v>
      </c>
      <c r="ZF47" s="19">
        <v>1354.12735</v>
      </c>
      <c r="ZG47" s="19">
        <v>172</v>
      </c>
      <c r="ZH47" s="19">
        <f t="shared" si="73"/>
        <v>142.40575000000001</v>
      </c>
      <c r="ZI47" s="19">
        <f t="shared" si="74"/>
        <v>136.36875000000001</v>
      </c>
      <c r="ZJ47" s="23">
        <v>-9999</v>
      </c>
      <c r="ZK47" s="19">
        <v>0.75626907881750005</v>
      </c>
      <c r="ZL47" s="19">
        <v>0.76306829875000004</v>
      </c>
      <c r="ZM47" s="19">
        <v>0.62058740807750001</v>
      </c>
      <c r="ZN47" s="19">
        <v>0.38332619428499998</v>
      </c>
      <c r="ZO47" s="19">
        <v>0.87904849344750002</v>
      </c>
      <c r="ZP47" s="19">
        <v>0.86378285653499998</v>
      </c>
      <c r="ZQ47" s="19">
        <v>0.80400643099250002</v>
      </c>
      <c r="ZR47" s="19">
        <v>0.61089995329500002</v>
      </c>
      <c r="ZS47" s="19">
        <v>0.25575444585000001</v>
      </c>
      <c r="ZT47" s="19">
        <v>0.53600508233749999</v>
      </c>
      <c r="ZU47" s="19">
        <v>0.73244031004749999</v>
      </c>
      <c r="ZV47" s="19">
        <v>0.76089920621749996</v>
      </c>
      <c r="ZW47" s="19">
        <v>0.70854235671749999</v>
      </c>
      <c r="ZX47" s="19">
        <v>0.69307734610000005</v>
      </c>
      <c r="ZY47" s="19">
        <v>-4.9728829735000001E-2</v>
      </c>
      <c r="ZZ47" s="19">
        <v>-2.7515686549999998E-3</v>
      </c>
      <c r="AAA47" s="19">
        <v>6.2129713171225003</v>
      </c>
      <c r="AAB47" s="19">
        <v>6.4621776347450002</v>
      </c>
      <c r="AAC47" s="19">
        <v>0.29112252503000002</v>
      </c>
      <c r="AAD47" s="19">
        <v>0.62038863083499995</v>
      </c>
      <c r="AAE47" s="19">
        <v>0.4353583681125</v>
      </c>
      <c r="AAF47" s="19">
        <v>0.75252913330250004</v>
      </c>
      <c r="AAG47" s="19">
        <v>0.47280079764999999</v>
      </c>
      <c r="AAH47" s="19">
        <v>0.80598765317999999</v>
      </c>
      <c r="AAI47" s="19">
        <v>0.33812098377749999</v>
      </c>
      <c r="AAJ47" s="19">
        <v>0.7026827255325</v>
      </c>
      <c r="AAK47" s="19">
        <v>-0.89110113427500004</v>
      </c>
      <c r="AAL47" s="19">
        <v>-0.75812056582499998</v>
      </c>
      <c r="AAM47" s="19">
        <v>0.4353583681125</v>
      </c>
      <c r="AAN47" s="19">
        <v>0.75252913330250004</v>
      </c>
      <c r="AAO47" s="19">
        <v>0.2078769841</v>
      </c>
      <c r="AAP47" s="19">
        <v>9.8246246319999994E-2</v>
      </c>
      <c r="AAQ47" s="19">
        <v>0.16679282876000001</v>
      </c>
      <c r="AAR47" s="19">
        <v>0.17253187258</v>
      </c>
      <c r="AAS47" s="19">
        <v>1.1601211572600001</v>
      </c>
      <c r="AAT47" s="19">
        <v>0.6867215311</v>
      </c>
      <c r="AAU47" s="19">
        <v>0.15584584586</v>
      </c>
      <c r="AAV47" s="19">
        <v>1.0344985043999999</v>
      </c>
      <c r="AAW47" s="19">
        <v>0.60608713696000005</v>
      </c>
      <c r="AAX47" s="19">
        <v>0.18906400000000001</v>
      </c>
      <c r="AAY47" s="19">
        <v>8.1905811679999996E-2</v>
      </c>
      <c r="AAZ47" s="19">
        <v>0.16622619038</v>
      </c>
      <c r="ABA47" s="19">
        <v>42.250999999999998</v>
      </c>
      <c r="ABB47" s="19">
        <v>37.094799999999999</v>
      </c>
      <c r="ABC47" s="19">
        <v>31.597000000000001</v>
      </c>
      <c r="ABD47" s="19">
        <v>31.287400000000002</v>
      </c>
      <c r="ABE47" s="19">
        <v>31.038599999999999</v>
      </c>
      <c r="ABF47" s="19">
        <v>41.558199999999999</v>
      </c>
      <c r="ABG47" s="19">
        <v>41.74</v>
      </c>
      <c r="ABH47" s="19">
        <v>-0.258706186</v>
      </c>
      <c r="ABI47" s="19">
        <v>-0.24508686399999999</v>
      </c>
      <c r="ABJ47" s="19">
        <v>30.5642</v>
      </c>
      <c r="ABK47" s="19">
        <v>29.884799999999998</v>
      </c>
      <c r="ABL47" s="19">
        <v>1239.1123</v>
      </c>
      <c r="ABM47" s="19">
        <v>1223.66994</v>
      </c>
      <c r="ABN47" s="19">
        <v>178</v>
      </c>
      <c r="ABO47" s="19">
        <f t="shared" si="75"/>
        <v>147.4358</v>
      </c>
      <c r="ABP47" s="19">
        <f t="shared" si="76"/>
        <v>148.11520000000002</v>
      </c>
      <c r="ABQ47" s="23">
        <v>-9999</v>
      </c>
      <c r="ABR47" s="19">
        <v>0.73834875955599999</v>
      </c>
      <c r="ABS47" s="19">
        <v>0.74135421007400004</v>
      </c>
      <c r="ABT47" s="19">
        <v>0.59093877821399998</v>
      </c>
      <c r="ABU47" s="19">
        <v>0.59899613087000003</v>
      </c>
      <c r="ABV47" s="19">
        <v>0.85265586892599998</v>
      </c>
      <c r="ABW47" s="19">
        <v>0.84317688498800003</v>
      </c>
      <c r="ABX47" s="19">
        <v>0.76064403962399996</v>
      </c>
      <c r="ABY47" s="19">
        <v>0.74884766059399999</v>
      </c>
      <c r="ABZ47" s="19">
        <v>0.26168835261399997</v>
      </c>
      <c r="ACA47" s="19">
        <v>0.25629999583000002</v>
      </c>
      <c r="ACB47" s="19">
        <v>0.72218690735799995</v>
      </c>
      <c r="ACC47" s="19">
        <v>0.747773134954</v>
      </c>
      <c r="ACD47" s="19">
        <v>0.69004983349600002</v>
      </c>
      <c r="ACE47" s="19">
        <v>0.69522935493600002</v>
      </c>
      <c r="ACF47" s="19">
        <v>-3.2080149836000001E-2</v>
      </c>
      <c r="ACG47" s="19">
        <v>1.6327878814E-2</v>
      </c>
      <c r="ACH47" s="19">
        <v>5.6564250097839999</v>
      </c>
      <c r="ACI47" s="19">
        <v>5.7563556095940003</v>
      </c>
      <c r="ACJ47" s="19">
        <v>0.30711988050599998</v>
      </c>
      <c r="ACK47" s="19">
        <v>0.30399680583799998</v>
      </c>
      <c r="ACL47" s="19">
        <v>0.45063406655600002</v>
      </c>
      <c r="ACM47" s="19">
        <v>0.44557383920600002</v>
      </c>
      <c r="ACN47" s="19">
        <v>0.488070616352</v>
      </c>
      <c r="ACO47" s="19">
        <v>0.47864435898399998</v>
      </c>
      <c r="ACP47" s="19">
        <v>0.354316767132</v>
      </c>
      <c r="ACQ47" s="19">
        <v>0.345543757708</v>
      </c>
      <c r="ACR47" s="19">
        <v>-0.86373058404000003</v>
      </c>
      <c r="ACS47" s="19">
        <v>-0.85610292617999995</v>
      </c>
      <c r="ACT47" s="19">
        <v>0.45063406655600002</v>
      </c>
      <c r="ACU47" s="19">
        <v>0.44557383920600002</v>
      </c>
      <c r="ACV47" s="17">
        <v>4.79</v>
      </c>
      <c r="ACW47" s="18">
        <v>1.03</v>
      </c>
      <c r="ACX47" s="17">
        <v>79</v>
      </c>
      <c r="ACY47" s="17">
        <v>27.7</v>
      </c>
      <c r="ACZ47" s="17">
        <v>5.0999999999999996</v>
      </c>
      <c r="ADA47" s="17">
        <v>11.8</v>
      </c>
    </row>
    <row r="48" spans="1:781" x14ac:dyDescent="0.25">
      <c r="A48" s="19">
        <v>47</v>
      </c>
      <c r="B48" s="19">
        <v>12</v>
      </c>
      <c r="C48" s="19" t="s">
        <v>10</v>
      </c>
      <c r="D48" s="19">
        <v>100</v>
      </c>
      <c r="E48" s="19">
        <v>1</v>
      </c>
      <c r="F48" s="19">
        <v>3</v>
      </c>
      <c r="G48" s="19" t="s">
        <v>14</v>
      </c>
      <c r="H48" s="23">
        <v>-9999</v>
      </c>
      <c r="I48" s="23">
        <v>-9999</v>
      </c>
      <c r="J48" s="23">
        <v>-9999</v>
      </c>
      <c r="K48" s="23">
        <v>-9999</v>
      </c>
      <c r="L48" s="19">
        <v>175</v>
      </c>
      <c r="M48" s="19">
        <f t="shared" si="16"/>
        <v>156.24999999999997</v>
      </c>
      <c r="N48" s="19">
        <v>53.679999999999993</v>
      </c>
      <c r="O48" s="19">
        <v>18</v>
      </c>
      <c r="P48" s="19">
        <v>28.320000000000007</v>
      </c>
      <c r="Q48" s="19">
        <v>57.68</v>
      </c>
      <c r="R48" s="19">
        <v>16</v>
      </c>
      <c r="S48" s="19">
        <v>26.320000000000004</v>
      </c>
      <c r="T48" s="19">
        <f t="shared" si="17"/>
        <v>0.92937853107344626</v>
      </c>
      <c r="U48" s="19">
        <v>59.679999999999986</v>
      </c>
      <c r="V48" s="19">
        <v>18.000000000000014</v>
      </c>
      <c r="W48" s="19">
        <v>22.320000000000004</v>
      </c>
      <c r="X48" s="19">
        <v>57.68</v>
      </c>
      <c r="Y48" s="19">
        <v>20</v>
      </c>
      <c r="Z48" s="19">
        <v>22.320000000000004</v>
      </c>
      <c r="AA48" s="19" t="s">
        <v>86</v>
      </c>
      <c r="AB48" s="19">
        <v>8.6</v>
      </c>
      <c r="AC48" s="19">
        <v>7.2</v>
      </c>
      <c r="AD48" s="19">
        <v>2.8</v>
      </c>
      <c r="AE48" s="19" t="s">
        <v>40</v>
      </c>
      <c r="AF48" s="19">
        <v>2</v>
      </c>
      <c r="AG48" s="19">
        <v>0.9</v>
      </c>
      <c r="AH48" s="19">
        <v>2.8</v>
      </c>
      <c r="AI48" s="19">
        <v>5</v>
      </c>
      <c r="AJ48" s="19">
        <v>446</v>
      </c>
      <c r="AK48" s="19">
        <v>152</v>
      </c>
      <c r="AL48" s="19">
        <v>0.82</v>
      </c>
      <c r="AM48" s="19">
        <v>8.5</v>
      </c>
      <c r="AN48" s="19">
        <v>7.3</v>
      </c>
      <c r="AO48" s="19">
        <v>1.3</v>
      </c>
      <c r="AP48" s="19">
        <v>4605</v>
      </c>
      <c r="AQ48" s="19">
        <v>189</v>
      </c>
      <c r="AR48" s="19">
        <v>714</v>
      </c>
      <c r="AS48" s="19">
        <v>28.8</v>
      </c>
      <c r="AT48" s="19">
        <v>0</v>
      </c>
      <c r="AU48" s="19">
        <v>4</v>
      </c>
      <c r="AV48" s="19">
        <v>80</v>
      </c>
      <c r="AW48" s="19">
        <v>5</v>
      </c>
      <c r="AX48" s="19">
        <v>11</v>
      </c>
      <c r="AY48" s="19">
        <v>62</v>
      </c>
      <c r="AZ48" s="19">
        <v>3.3202732569821181</v>
      </c>
      <c r="BA48" s="19">
        <v>3.1951597579878994</v>
      </c>
      <c r="BB48" s="19">
        <v>3.4328283082498618</v>
      </c>
      <c r="BC48" s="19">
        <v>3.7020428500249127</v>
      </c>
      <c r="BD48" s="19">
        <v>3.0592829961946726</v>
      </c>
      <c r="BE48" s="19">
        <v>5.1271760397331052</v>
      </c>
      <c r="BF48" s="19">
        <v>2.8984053755892085</v>
      </c>
      <c r="BG48" s="17">
        <f t="shared" si="18"/>
        <v>26.061732059880072</v>
      </c>
      <c r="BH48" s="17">
        <f t="shared" si="19"/>
        <v>39.793045292879519</v>
      </c>
      <c r="BI48" s="17">
        <f t="shared" si="20"/>
        <v>54.601216692979172</v>
      </c>
      <c r="BJ48" s="17">
        <f t="shared" si="21"/>
        <v>66.838348677757864</v>
      </c>
      <c r="BK48" s="17">
        <f t="shared" si="22"/>
        <v>87.347052836690281</v>
      </c>
      <c r="BL48" s="19">
        <f t="shared" si="108"/>
        <v>14.808171400099651</v>
      </c>
      <c r="BM48" s="19">
        <f t="shared" si="109"/>
        <v>12.23713198477869</v>
      </c>
      <c r="BN48" s="19">
        <f t="shared" si="110"/>
        <v>20.508704158932421</v>
      </c>
      <c r="BO48" s="19">
        <f t="shared" si="23"/>
        <v>47.554007543810762</v>
      </c>
      <c r="BP48" s="19">
        <v>2.0042194092827006</v>
      </c>
      <c r="BQ48" s="19">
        <v>1.0100505025251263</v>
      </c>
      <c r="BR48" s="19">
        <v>0.74998741631851817</v>
      </c>
      <c r="BS48" s="19">
        <v>0.88689586447433977</v>
      </c>
      <c r="BT48" s="19">
        <v>0.73603044261966755</v>
      </c>
      <c r="BU48" s="19">
        <v>1.8010334620980282</v>
      </c>
      <c r="BV48" s="19">
        <v>1.0179520609768329</v>
      </c>
      <c r="BW48" s="17">
        <f t="shared" si="24"/>
        <v>12.057079647231308</v>
      </c>
      <c r="BX48" s="17">
        <f t="shared" si="25"/>
        <v>15.057029312505382</v>
      </c>
      <c r="BY48" s="17">
        <f t="shared" si="26"/>
        <v>18.604612770402742</v>
      </c>
      <c r="BZ48" s="17">
        <f t="shared" si="27"/>
        <v>28.752868389273523</v>
      </c>
      <c r="CA48" s="19">
        <f t="shared" si="28"/>
        <v>3.5475834578973591</v>
      </c>
      <c r="CB48" s="19">
        <f t="shared" si="29"/>
        <v>2.9441217704786702</v>
      </c>
      <c r="CC48" s="19">
        <f t="shared" si="30"/>
        <v>7.2041338483921127</v>
      </c>
      <c r="CD48" s="19">
        <f t="shared" ref="CD48:CE48" si="136">SUM(CA48:CC48)</f>
        <v>13.695839076768141</v>
      </c>
      <c r="CE48" s="19">
        <f t="shared" si="136"/>
        <v>23.844094695638923</v>
      </c>
      <c r="CF48" s="19">
        <v>3.0214962168662622</v>
      </c>
      <c r="CG48" s="19">
        <v>2.7439024390243909</v>
      </c>
      <c r="CH48" s="19">
        <v>1.7173183798127472</v>
      </c>
      <c r="CI48" s="19">
        <v>2.0958383353341334</v>
      </c>
      <c r="CJ48" s="19">
        <v>1.7512168197099702</v>
      </c>
      <c r="CK48" s="19">
        <v>3.2701209496789603</v>
      </c>
      <c r="CL48" s="19">
        <v>2.6514961656057343</v>
      </c>
      <c r="CM48" s="17">
        <f t="shared" si="32"/>
        <v>23.061594623562613</v>
      </c>
      <c r="CN48" s="17">
        <f t="shared" si="33"/>
        <v>29.930868142813601</v>
      </c>
      <c r="CO48" s="17">
        <f t="shared" si="34"/>
        <v>38.314221484150139</v>
      </c>
      <c r="CP48" s="17">
        <f t="shared" si="35"/>
        <v>45.31908876299002</v>
      </c>
      <c r="CQ48" s="17">
        <f t="shared" si="36"/>
        <v>58.39957256170586</v>
      </c>
      <c r="CR48" s="19">
        <f t="shared" si="37"/>
        <v>8.3833533413365338</v>
      </c>
      <c r="CS48" s="19">
        <f t="shared" si="38"/>
        <v>7.0048672788398809</v>
      </c>
      <c r="CT48" s="19">
        <f t="shared" si="39"/>
        <v>13.080483798715841</v>
      </c>
      <c r="CU48" s="19">
        <f t="shared" si="40"/>
        <v>28.468704418892258</v>
      </c>
      <c r="CV48" s="21">
        <v>10</v>
      </c>
      <c r="CW48" s="19">
        <v>12.3</v>
      </c>
      <c r="CX48" s="21">
        <v>6.8</v>
      </c>
      <c r="CY48" s="19">
        <v>28.3</v>
      </c>
      <c r="CZ48" s="22">
        <v>21.700000000000003</v>
      </c>
      <c r="DA48" s="19">
        <v>13.8</v>
      </c>
      <c r="DB48" s="18">
        <v>14.55</v>
      </c>
      <c r="DC48" s="18">
        <v>22.35</v>
      </c>
      <c r="DD48" s="18">
        <v>15.5</v>
      </c>
      <c r="DE48" s="19">
        <v>16</v>
      </c>
      <c r="DF48" s="19">
        <v>13.45</v>
      </c>
      <c r="DG48" s="18">
        <v>19.649999999999999</v>
      </c>
      <c r="DH48" s="19">
        <v>21.1</v>
      </c>
      <c r="DI48" s="18">
        <f t="shared" si="3"/>
        <v>17.824999999999999</v>
      </c>
      <c r="DJ48" s="19">
        <v>13.7</v>
      </c>
      <c r="DK48" s="19">
        <v>18.600000000000001</v>
      </c>
      <c r="DL48" s="19">
        <v>12.75</v>
      </c>
      <c r="DM48" s="19">
        <v>15.100000000000001</v>
      </c>
      <c r="DN48" s="19">
        <v>13.600000000000001</v>
      </c>
      <c r="DO48" s="19">
        <v>13.45</v>
      </c>
      <c r="DP48" s="19">
        <v>12.95</v>
      </c>
      <c r="DQ48" s="19">
        <v>16</v>
      </c>
      <c r="DR48" s="19">
        <v>12.7</v>
      </c>
      <c r="DS48" s="21">
        <v>26.9</v>
      </c>
      <c r="DT48" s="21">
        <v>28.5</v>
      </c>
      <c r="DU48" s="21">
        <v>25.9</v>
      </c>
      <c r="DV48" s="21">
        <v>28.3</v>
      </c>
      <c r="DW48" s="21">
        <v>29.4</v>
      </c>
      <c r="DX48" s="21">
        <v>29.4</v>
      </c>
      <c r="DY48" s="21">
        <v>20.6</v>
      </c>
      <c r="DZ48" s="21">
        <v>28.2</v>
      </c>
      <c r="EA48" s="21">
        <v>21</v>
      </c>
      <c r="EB48" s="19">
        <v>26.6</v>
      </c>
      <c r="EC48" s="18">
        <v>14</v>
      </c>
      <c r="ED48" s="18">
        <v>19</v>
      </c>
      <c r="EE48" s="18">
        <v>32.5</v>
      </c>
      <c r="EF48" s="18">
        <v>54.5</v>
      </c>
      <c r="EG48" s="18">
        <v>54.5</v>
      </c>
      <c r="EH48" s="18">
        <v>97.5</v>
      </c>
      <c r="EI48" s="18">
        <v>114.5</v>
      </c>
      <c r="EJ48" s="18">
        <v>140.5</v>
      </c>
      <c r="EK48" s="18">
        <v>147.5</v>
      </c>
      <c r="EL48" s="18">
        <v>154</v>
      </c>
      <c r="EM48" s="19">
        <v>4692.6944971537005</v>
      </c>
      <c r="EN48" s="19">
        <v>7554.0726202158976</v>
      </c>
      <c r="EO48" s="19">
        <v>15355.4</v>
      </c>
      <c r="EP48" s="19">
        <v>18456.609195402296</v>
      </c>
      <c r="EQ48" s="19">
        <v>19204.486540378864</v>
      </c>
      <c r="ER48" s="19">
        <v>9838.9610389610389</v>
      </c>
      <c r="ES48" s="19">
        <v>6420.8070004861447</v>
      </c>
      <c r="ET48" s="19">
        <v>5402.6901669758809</v>
      </c>
      <c r="EU48" s="19">
        <v>214.7557328015952</v>
      </c>
      <c r="EV48" s="19">
        <v>9.2721834496510471</v>
      </c>
      <c r="EW48" s="19">
        <v>3.87</v>
      </c>
      <c r="EX48" s="19">
        <v>3.8953000000000002</v>
      </c>
      <c r="EY48" s="19">
        <v>5.1196999999999999</v>
      </c>
      <c r="EZ48" s="19">
        <v>5.15</v>
      </c>
      <c r="FA48" s="19">
        <v>4.7264999999999997</v>
      </c>
      <c r="FB48" s="19">
        <v>3.984</v>
      </c>
      <c r="FC48" s="19">
        <v>4.2946999999999997</v>
      </c>
      <c r="FD48" s="19">
        <v>4.093</v>
      </c>
      <c r="FE48" s="19">
        <v>3.0585</v>
      </c>
      <c r="FF48" s="19">
        <v>2.9502000000000002</v>
      </c>
      <c r="FG48" s="19">
        <v>2.9420000000000002</v>
      </c>
      <c r="FH48" s="21">
        <v>495.5</v>
      </c>
      <c r="FI48" s="21">
        <v>67.5</v>
      </c>
      <c r="FJ48" s="18">
        <f t="shared" si="41"/>
        <v>428</v>
      </c>
      <c r="FK48" s="19">
        <v>12</v>
      </c>
      <c r="FL48" s="19">
        <v>844.8</v>
      </c>
      <c r="FM48" s="18">
        <v>31.5</v>
      </c>
      <c r="FN48" s="18">
        <f t="shared" si="42"/>
        <v>813.3</v>
      </c>
      <c r="FO48" s="19">
        <v>268</v>
      </c>
      <c r="FP48" s="19">
        <v>214.3</v>
      </c>
      <c r="FQ48" s="19">
        <v>31.5</v>
      </c>
      <c r="FR48" s="19">
        <f t="shared" si="43"/>
        <v>182.8</v>
      </c>
      <c r="FS48" s="19">
        <v>209</v>
      </c>
      <c r="FT48" s="19">
        <v>15.6</v>
      </c>
      <c r="FU48" s="19">
        <f t="shared" si="44"/>
        <v>193.4</v>
      </c>
      <c r="FV48" s="19">
        <v>110.35</v>
      </c>
      <c r="FW48" s="19">
        <v>81.42</v>
      </c>
      <c r="FX48" s="18">
        <f t="shared" si="45"/>
        <v>798.23529411764707</v>
      </c>
      <c r="FY48" s="18">
        <f t="shared" si="46"/>
        <v>712.71008403361338</v>
      </c>
      <c r="FZ48" s="23">
        <f t="shared" si="112"/>
        <v>4196.0784313725489</v>
      </c>
      <c r="GA48" s="18">
        <f t="shared" si="113"/>
        <v>7973.5294117647063</v>
      </c>
      <c r="GB48" s="18">
        <f t="shared" si="114"/>
        <v>1792.1568627450981</v>
      </c>
      <c r="GC48" s="18">
        <f t="shared" si="115"/>
        <v>1896.0784313725489</v>
      </c>
      <c r="GD48" s="18">
        <f t="shared" si="47"/>
        <v>15857.843137254902</v>
      </c>
      <c r="GE48" s="18">
        <f t="shared" si="48"/>
        <v>1081.8627450980391</v>
      </c>
      <c r="GF48" s="19">
        <v>2.4900000000000002</v>
      </c>
      <c r="GG48" s="19">
        <f t="shared" si="116"/>
        <v>104.48235294117647</v>
      </c>
      <c r="GH48" s="19">
        <v>0.71</v>
      </c>
      <c r="GI48" s="19">
        <f t="shared" si="117"/>
        <v>56.612058823529409</v>
      </c>
      <c r="GJ48" s="19">
        <v>1.28</v>
      </c>
      <c r="GK48" s="19">
        <f t="shared" si="118"/>
        <v>22.939607843137257</v>
      </c>
      <c r="GL48" s="19">
        <v>2.99</v>
      </c>
      <c r="GM48" s="19">
        <f t="shared" si="119"/>
        <v>32.347696078431376</v>
      </c>
      <c r="GN48" s="18">
        <f t="shared" si="49"/>
        <v>216.3817156862745</v>
      </c>
      <c r="GO48" s="18">
        <f t="shared" si="50"/>
        <v>193.19796043417364</v>
      </c>
      <c r="GP48" s="25">
        <v>-9999</v>
      </c>
      <c r="GQ48" s="25">
        <v>-9999</v>
      </c>
      <c r="GR48" s="25">
        <v>-9999</v>
      </c>
      <c r="GS48" s="25">
        <v>-9999</v>
      </c>
      <c r="GT48" s="19">
        <v>19.2</v>
      </c>
      <c r="GU48" s="18">
        <v>5.47</v>
      </c>
      <c r="GV48" s="18">
        <f t="shared" si="51"/>
        <v>4.96</v>
      </c>
      <c r="GW48" s="19">
        <f t="shared" si="52"/>
        <v>3717.7656535675419</v>
      </c>
      <c r="GX48" s="19">
        <v>1.84</v>
      </c>
      <c r="GY48" s="19">
        <f t="shared" si="53"/>
        <v>0.37096774193548387</v>
      </c>
      <c r="GZ48" s="19">
        <f t="shared" si="54"/>
        <v>1379.1711295492494</v>
      </c>
      <c r="HA48" s="19">
        <f t="shared" si="55"/>
        <v>1544.6716650951594</v>
      </c>
      <c r="HB48" s="19">
        <v>2.4300000000000002</v>
      </c>
      <c r="HC48" s="19">
        <f t="shared" si="120"/>
        <v>0.48991935483870969</v>
      </c>
      <c r="HD48" s="19">
        <f t="shared" si="121"/>
        <v>1821.4053504373239</v>
      </c>
      <c r="HE48" s="19">
        <f t="shared" si="56"/>
        <v>2039.9739924898031</v>
      </c>
      <c r="HF48" s="23">
        <v>-9999</v>
      </c>
      <c r="HG48" s="19">
        <v>4585.2888888888901</v>
      </c>
      <c r="HH48" s="19">
        <f t="shared" si="101"/>
        <v>1700.9942652329753</v>
      </c>
      <c r="HI48" s="19">
        <v>2.9</v>
      </c>
      <c r="HJ48" s="19">
        <v>3.75</v>
      </c>
      <c r="HK48" s="17">
        <f t="shared" si="122"/>
        <v>76.499024718367608</v>
      </c>
      <c r="HL48" s="18">
        <v>14</v>
      </c>
      <c r="HM48" s="18">
        <v>19</v>
      </c>
      <c r="HN48" s="19">
        <v>28.276269592476481</v>
      </c>
      <c r="HO48" s="19">
        <v>14.716112852664555</v>
      </c>
      <c r="HP48" s="19">
        <v>0.23922358202604199</v>
      </c>
      <c r="HQ48" s="19">
        <v>0.199301691627358</v>
      </c>
      <c r="HR48" s="19">
        <v>0.180900199096939</v>
      </c>
      <c r="HS48" s="19">
        <v>0.12667668540104199</v>
      </c>
      <c r="HT48" s="19">
        <v>5.2779689526041701E-2</v>
      </c>
      <c r="HU48" s="19">
        <v>0.29148736369897998</v>
      </c>
      <c r="HV48" s="19">
        <v>0.33414002005729199</v>
      </c>
      <c r="HW48" s="19">
        <v>8.5366938679245205E-2</v>
      </c>
      <c r="HX48" s="19">
        <v>0.633112890192708</v>
      </c>
      <c r="HY48" s="19">
        <v>0.53173228097959202</v>
      </c>
      <c r="HZ48" s="19">
        <v>0.47754208065306097</v>
      </c>
      <c r="IA48" s="19">
        <v>0.38612633633962201</v>
      </c>
      <c r="IB48" s="19">
        <v>0.21371755688020799</v>
      </c>
      <c r="IC48" s="19">
        <v>0.123019782177083</v>
      </c>
      <c r="ID48" s="19">
        <v>0.750465711637755</v>
      </c>
      <c r="IE48" s="19">
        <v>0.29339049361395397</v>
      </c>
      <c r="IF48" s="19">
        <v>0.25914367287096801</v>
      </c>
      <c r="IG48" s="19">
        <v>0.26861236433486202</v>
      </c>
      <c r="IH48" s="19">
        <v>0.23109919686046501</v>
      </c>
      <c r="II48" s="19">
        <v>3.5396677404651203E-2</v>
      </c>
      <c r="IJ48" s="19">
        <v>0.330376016752294</v>
      </c>
      <c r="IK48" s="19">
        <v>0.36204872345581401</v>
      </c>
      <c r="IL48" s="19">
        <v>8.2116775511520704E-2</v>
      </c>
      <c r="IM48" s="19">
        <v>0.83542327574418496</v>
      </c>
      <c r="IN48" s="19">
        <v>0.23413871145871601</v>
      </c>
      <c r="IO48" s="19">
        <v>0.21185766626146799</v>
      </c>
      <c r="IP48" s="19">
        <v>0.11850112262211999</v>
      </c>
      <c r="IQ48" s="19">
        <v>0.107267654795349</v>
      </c>
      <c r="IR48" s="19">
        <v>8.8742800623255805E-2</v>
      </c>
      <c r="IS48" s="19">
        <v>0.42471551957339498</v>
      </c>
      <c r="IT48" s="19">
        <v>38.4889678545454</v>
      </c>
      <c r="IU48" s="19">
        <v>60.6730216590909</v>
      </c>
      <c r="IV48" s="19">
        <v>77</v>
      </c>
      <c r="IW48" s="19">
        <f t="shared" si="57"/>
        <v>16.3269783409091</v>
      </c>
      <c r="IX48" s="19">
        <v>0.22224882265384599</v>
      </c>
      <c r="IY48" s="19">
        <v>0.30733516484615397</v>
      </c>
      <c r="IZ48" s="19">
        <v>0.19061224492307699</v>
      </c>
      <c r="JA48" s="19">
        <v>0.27961930926923101</v>
      </c>
      <c r="JB48" s="19">
        <v>0.64435243330769199</v>
      </c>
      <c r="JC48" s="19">
        <v>0.43878728411538498</v>
      </c>
      <c r="JD48" s="19">
        <v>0.25383830461538498</v>
      </c>
      <c r="JE48" s="19">
        <v>0.66056122449999999</v>
      </c>
      <c r="JF48" s="19">
        <v>0.43478806911538498</v>
      </c>
      <c r="JG48" s="19">
        <v>0.223092621769231</v>
      </c>
      <c r="JH48" s="19">
        <v>0.296102825692308</v>
      </c>
      <c r="JI48" s="19">
        <v>0.21197017265384599</v>
      </c>
      <c r="JJ48" s="19">
        <v>0.44414658787307698</v>
      </c>
      <c r="JK48" s="19">
        <v>0.39269022144615401</v>
      </c>
      <c r="JL48" s="19">
        <v>0.26262920211153801</v>
      </c>
      <c r="JM48" s="19">
        <v>0.22039892350000001</v>
      </c>
      <c r="JN48" s="19">
        <v>0.38043501207692298</v>
      </c>
      <c r="JO48" s="19">
        <v>0.35239211488076899</v>
      </c>
      <c r="JP48" s="19">
        <v>0.189759691711538</v>
      </c>
      <c r="JQ48" s="19">
        <v>0.175297856334615</v>
      </c>
      <c r="JR48" s="19">
        <v>0.205729907134615</v>
      </c>
      <c r="JS48" s="19">
        <v>0.18903073192307701</v>
      </c>
      <c r="JT48" s="19">
        <v>0.51363165359615404</v>
      </c>
      <c r="JU48" s="19">
        <v>0.54184400652307696</v>
      </c>
      <c r="JV48" s="19">
        <v>0.49453866936153901</v>
      </c>
      <c r="JW48" s="19">
        <v>0.48507776132692298</v>
      </c>
      <c r="JX48" s="19">
        <v>8.9961419088461503E-2</v>
      </c>
      <c r="JY48" s="19">
        <v>0.18935032056538501</v>
      </c>
      <c r="JZ48" s="19">
        <v>1.6048558979807701</v>
      </c>
      <c r="KA48" s="19">
        <v>1.30856146000769</v>
      </c>
      <c r="KB48" s="19">
        <v>0.54173979361538505</v>
      </c>
      <c r="KC48" s="19">
        <v>0.53773001113076901</v>
      </c>
      <c r="KD48" s="19">
        <v>0.61980577053461505</v>
      </c>
      <c r="KE48" s="19">
        <v>0.60916387978846198</v>
      </c>
      <c r="KF48" s="19">
        <v>0.55472651576923104</v>
      </c>
      <c r="KG48" s="19">
        <v>0.560824239507692</v>
      </c>
      <c r="KH48" s="19">
        <v>0.46328852755384597</v>
      </c>
      <c r="KI48" s="19">
        <v>0.47987545075384602</v>
      </c>
      <c r="KJ48" s="19">
        <v>-0.318362315884615</v>
      </c>
      <c r="KK48" s="19">
        <v>-0.29626009292307698</v>
      </c>
      <c r="KL48" s="19">
        <v>0.61980577053461505</v>
      </c>
      <c r="KM48" s="19">
        <v>0.60916387978846198</v>
      </c>
      <c r="KN48" s="19">
        <v>0.21061879795744701</v>
      </c>
      <c r="KO48" s="19">
        <v>0.22775944429787201</v>
      </c>
      <c r="KP48" s="19">
        <v>0.18128140157446801</v>
      </c>
      <c r="KQ48" s="19">
        <v>0.226172172702128</v>
      </c>
      <c r="KR48" s="19">
        <v>0.57822529746808504</v>
      </c>
      <c r="KS48" s="19">
        <v>0.42608062708510602</v>
      </c>
      <c r="KT48" s="19">
        <v>0.23056657906382999</v>
      </c>
      <c r="KU48" s="19">
        <v>0.63182358685106399</v>
      </c>
      <c r="KV48" s="19">
        <v>0.465422999</v>
      </c>
      <c r="KW48" s="19">
        <v>0.20760383948936201</v>
      </c>
      <c r="KX48" s="19">
        <v>0.222640647361702</v>
      </c>
      <c r="KY48" s="19">
        <v>0.192053710446809</v>
      </c>
      <c r="KZ48" s="19">
        <v>40.82</v>
      </c>
      <c r="LA48" s="19">
        <v>37.9917021276596</v>
      </c>
      <c r="LB48" s="19">
        <v>10.662978723404301</v>
      </c>
      <c r="LC48" s="19">
        <v>36.785744680851103</v>
      </c>
      <c r="LD48" s="19">
        <v>36.041489361702098</v>
      </c>
      <c r="LE48" s="19">
        <v>40.347021276595697</v>
      </c>
      <c r="LF48" s="19">
        <v>40.431914893616998</v>
      </c>
      <c r="LG48" s="19">
        <v>-9.0669570234042499E-2</v>
      </c>
      <c r="LH48" s="19">
        <v>-0.101871793574468</v>
      </c>
      <c r="LI48" s="19">
        <v>49.957234042553203</v>
      </c>
      <c r="LJ48" s="19">
        <v>1679.33480851064</v>
      </c>
      <c r="LK48" s="19">
        <v>83</v>
      </c>
      <c r="LL48" s="19">
        <f t="shared" si="58"/>
        <v>33.042765957446797</v>
      </c>
      <c r="LM48" s="18">
        <v>32.5</v>
      </c>
      <c r="LN48" s="19">
        <v>0.464500245165958</v>
      </c>
      <c r="LO48" s="19">
        <v>0.43462240305106398</v>
      </c>
      <c r="LP48" s="19">
        <v>0.33722624822340402</v>
      </c>
      <c r="LQ48" s="19">
        <v>0.305309028444681</v>
      </c>
      <c r="LR48" s="19">
        <v>0.47861217966383002</v>
      </c>
      <c r="LS48" s="19">
        <v>0.43209746670425497</v>
      </c>
      <c r="LT48" s="19">
        <v>0.35313849960851101</v>
      </c>
      <c r="LU48" s="19">
        <v>0.30230154177872298</v>
      </c>
      <c r="LV48" s="19">
        <v>0.15124688668936201</v>
      </c>
      <c r="LW48" s="19">
        <v>0.14969869586383</v>
      </c>
      <c r="LX48" s="19">
        <v>0.53325007706382999</v>
      </c>
      <c r="LY48" s="19">
        <v>0.51957866460638302</v>
      </c>
      <c r="LZ48" s="19">
        <v>0.50472408525957402</v>
      </c>
      <c r="MA48" s="19">
        <v>0.46293390074468099</v>
      </c>
      <c r="MB48" s="19">
        <v>9.1108137899999997E-2</v>
      </c>
      <c r="MC48" s="19">
        <v>0.110011781759575</v>
      </c>
      <c r="MD48" s="19">
        <v>1.74598206709575</v>
      </c>
      <c r="ME48" s="19">
        <v>1.56185024138936</v>
      </c>
      <c r="MF48" s="19">
        <v>0.31646016026808499</v>
      </c>
      <c r="MG48" s="19">
        <v>0.34363684514042497</v>
      </c>
      <c r="MH48" s="19">
        <v>0.405873715282979</v>
      </c>
      <c r="MI48" s="19">
        <v>0.42499114014468098</v>
      </c>
      <c r="MJ48" s="19">
        <v>0.413749679876596</v>
      </c>
      <c r="MK48" s="19">
        <v>0.42175315002978703</v>
      </c>
      <c r="ML48" s="19">
        <v>0.32545888884042501</v>
      </c>
      <c r="MM48" s="19">
        <v>0.33966416142553202</v>
      </c>
      <c r="MN48" s="19">
        <v>-0.52115939051063798</v>
      </c>
      <c r="MO48" s="19">
        <v>-0.46230008340425499</v>
      </c>
      <c r="MP48" s="19">
        <v>0.405873715282979</v>
      </c>
      <c r="MQ48" s="19">
        <v>0.42499114014468098</v>
      </c>
      <c r="MR48" s="18">
        <v>54.5</v>
      </c>
      <c r="MS48" s="19">
        <v>0.15909368600000001</v>
      </c>
      <c r="MT48" s="19">
        <v>0.12634215900000001</v>
      </c>
      <c r="MU48" s="19">
        <v>0.12754078599999999</v>
      </c>
      <c r="MV48" s="19">
        <v>0.15479960100000001</v>
      </c>
      <c r="MW48" s="19">
        <v>0.56366104900000003</v>
      </c>
      <c r="MX48" s="19">
        <v>0.34598974399999999</v>
      </c>
      <c r="MY48" s="19">
        <v>0.15026839</v>
      </c>
      <c r="MZ48" s="19">
        <v>0.59029315299999996</v>
      </c>
      <c r="NA48" s="19">
        <v>0.38693277300000001</v>
      </c>
      <c r="NB48" s="19">
        <v>0.15110351999999999</v>
      </c>
      <c r="NC48" s="19">
        <v>0.117088505</v>
      </c>
      <c r="ND48" s="19">
        <v>0.13850152299999999</v>
      </c>
      <c r="NE48" s="19">
        <v>36.44</v>
      </c>
      <c r="NF48" s="19">
        <v>35.238999999999997</v>
      </c>
      <c r="NG48" s="19">
        <v>15.922599999999999</v>
      </c>
      <c r="NH48" s="19">
        <v>31.247199999999999</v>
      </c>
      <c r="NI48" s="19">
        <v>31.206800000000001</v>
      </c>
      <c r="NJ48" s="19">
        <v>37.502800000000001</v>
      </c>
      <c r="NK48" s="19">
        <v>37.632800000000003</v>
      </c>
      <c r="NL48" s="19">
        <v>-0.15842896200000001</v>
      </c>
      <c r="NM48" s="19">
        <v>-0.14807424999999999</v>
      </c>
      <c r="NN48" s="19">
        <v>51.412799999999997</v>
      </c>
      <c r="NO48" s="19">
        <v>1712.3834999999999</v>
      </c>
      <c r="NP48" s="19">
        <v>99.9</v>
      </c>
      <c r="NQ48" s="19">
        <f t="shared" si="59"/>
        <v>48.487200000000009</v>
      </c>
      <c r="NR48" s="18">
        <v>54.5</v>
      </c>
      <c r="NS48" s="19">
        <v>0.59380297900000001</v>
      </c>
      <c r="NT48" s="19">
        <v>0.56627254400000004</v>
      </c>
      <c r="NU48" s="19">
        <v>0.44019972200000002</v>
      </c>
      <c r="NV48" s="19">
        <v>0.38019177399999998</v>
      </c>
      <c r="NW48" s="19">
        <v>0.66845069099999999</v>
      </c>
      <c r="NX48" s="19">
        <v>0.63090067800000005</v>
      </c>
      <c r="NY48" s="19">
        <v>0.53484185100000003</v>
      </c>
      <c r="NZ48" s="19">
        <v>0.46372973000000001</v>
      </c>
      <c r="OA48" s="19">
        <v>0.208110289</v>
      </c>
      <c r="OB48" s="19">
        <v>0.237592152</v>
      </c>
      <c r="OC48" s="19">
        <v>0.61966816899999999</v>
      </c>
      <c r="OD48" s="19">
        <v>0.62862472199999997</v>
      </c>
      <c r="OE48" s="19">
        <v>0.59203620999999995</v>
      </c>
      <c r="OF48" s="19">
        <v>0.55719553399999999</v>
      </c>
      <c r="OG48" s="19">
        <v>4.1010617999999999E-2</v>
      </c>
      <c r="OH48" s="19">
        <v>9.6908409000000001E-2</v>
      </c>
      <c r="OI48" s="19">
        <v>2.9334522930000002</v>
      </c>
      <c r="OJ48" s="19">
        <v>2.6482741220000001</v>
      </c>
      <c r="OK48" s="19">
        <v>0.31184830400000002</v>
      </c>
      <c r="OL48" s="19">
        <v>0.37399595400000002</v>
      </c>
      <c r="OM48" s="19">
        <v>0.43019228599999998</v>
      </c>
      <c r="ON48" s="19">
        <v>0.49079898399999999</v>
      </c>
      <c r="OO48" s="19">
        <v>0.46225327300000002</v>
      </c>
      <c r="OP48" s="19">
        <v>0.52483110399999999</v>
      </c>
      <c r="OQ48" s="19">
        <v>0.350550841</v>
      </c>
      <c r="OR48" s="19">
        <v>0.41635725499999998</v>
      </c>
      <c r="OS48" s="19">
        <v>-0.69624899100000004</v>
      </c>
      <c r="OT48" s="19">
        <v>-0.63250682899999999</v>
      </c>
      <c r="OU48" s="19">
        <v>0.43019228599999998</v>
      </c>
      <c r="OV48" s="19">
        <v>0.49079898399999999</v>
      </c>
      <c r="OW48" s="19">
        <v>0.14287247479166701</v>
      </c>
      <c r="OX48" s="19">
        <v>7.8845503770833297E-2</v>
      </c>
      <c r="OY48" s="19">
        <v>0.107830894708333</v>
      </c>
      <c r="OZ48" s="19">
        <v>0.1171222</v>
      </c>
      <c r="PA48" s="19">
        <v>0.583144518</v>
      </c>
      <c r="PB48" s="19">
        <v>0.34321780895833298</v>
      </c>
      <c r="PC48" s="19">
        <v>0.1210587841875</v>
      </c>
      <c r="PD48" s="19">
        <v>0.65906620547916595</v>
      </c>
      <c r="PE48" s="19">
        <v>0.41649522570833297</v>
      </c>
      <c r="PF48" s="19">
        <v>0.13531271218749999</v>
      </c>
      <c r="PG48" s="19">
        <v>7.2286324791666703E-2</v>
      </c>
      <c r="PH48" s="19">
        <v>0.118314833458333</v>
      </c>
      <c r="PI48" s="19">
        <v>34.694166666666703</v>
      </c>
      <c r="PJ48" s="19">
        <v>31.232708333333299</v>
      </c>
      <c r="PK48" s="19">
        <v>17.0752083333333</v>
      </c>
      <c r="PL48" s="19">
        <v>28.0022916666667</v>
      </c>
      <c r="PM48" s="19">
        <v>27.8764583333333</v>
      </c>
      <c r="PN48" s="19">
        <v>34.037500000000001</v>
      </c>
      <c r="PO48" s="19">
        <v>34.299583333333302</v>
      </c>
      <c r="PP48" s="19">
        <v>-0.15136912854166701</v>
      </c>
      <c r="PQ48" s="19">
        <v>-0.146805477083333</v>
      </c>
      <c r="PR48" s="19">
        <v>49.553333333333299</v>
      </c>
      <c r="PS48" s="19">
        <v>49.008125</v>
      </c>
      <c r="PT48" s="19">
        <v>1670.170875</v>
      </c>
      <c r="PU48" s="19">
        <v>1657.7819583333301</v>
      </c>
      <c r="PV48" s="19">
        <v>120.7</v>
      </c>
      <c r="PW48" s="19">
        <f t="shared" si="60"/>
        <v>71.146666666666704</v>
      </c>
      <c r="PX48" s="19">
        <f t="shared" si="61"/>
        <v>71.69187500000001</v>
      </c>
      <c r="PY48" s="19">
        <f t="shared" si="62"/>
        <v>71.419270833333357</v>
      </c>
      <c r="PZ48" s="18">
        <v>54.5</v>
      </c>
      <c r="QA48" s="19">
        <v>0.68916388046249999</v>
      </c>
      <c r="QB48" s="19">
        <v>0.66269973728958398</v>
      </c>
      <c r="QC48" s="19">
        <v>0.54920827491666702</v>
      </c>
      <c r="QD48" s="19">
        <v>0.48893584557500003</v>
      </c>
      <c r="QE48" s="19">
        <v>0.80179938169374998</v>
      </c>
      <c r="QF48" s="19">
        <v>0.75936371073749998</v>
      </c>
      <c r="QG48" s="19">
        <f t="shared" si="63"/>
        <v>0.78058154621562492</v>
      </c>
      <c r="QH48" s="19">
        <v>0.70372940894791702</v>
      </c>
      <c r="QI48" s="19">
        <v>0.62387413407500003</v>
      </c>
      <c r="QJ48" s="19">
        <v>0.22539383035208299</v>
      </c>
      <c r="QK48" s="19">
        <v>0.25754280303958299</v>
      </c>
      <c r="QL48" s="19">
        <v>0.69505037727291696</v>
      </c>
      <c r="QM48" s="19">
        <v>0.68546940278125001</v>
      </c>
      <c r="QN48" s="19">
        <v>0.65885563814375003</v>
      </c>
      <c r="QO48" s="19">
        <v>0.60354859098541702</v>
      </c>
      <c r="QP48" s="19">
        <v>1.1815619918750001E-2</v>
      </c>
      <c r="QQ48" s="19">
        <v>4.2170169075E-2</v>
      </c>
      <c r="QR48" s="19">
        <v>4.4488729263979199</v>
      </c>
      <c r="QS48" s="19">
        <v>3.9850381524937499</v>
      </c>
      <c r="QT48" s="19">
        <v>0.28116317084583298</v>
      </c>
      <c r="QU48" s="19">
        <v>0.33861058675</v>
      </c>
      <c r="QV48" s="19">
        <v>0.41313139248750003</v>
      </c>
      <c r="QW48" s="19">
        <v>0.47150160523333301</v>
      </c>
      <c r="QX48" s="19">
        <v>0.450478613325</v>
      </c>
      <c r="QY48" s="19">
        <v>0.51006622963750003</v>
      </c>
      <c r="QZ48" s="19">
        <v>0.32692764498541699</v>
      </c>
      <c r="RA48" s="19">
        <v>0.38713621969166701</v>
      </c>
      <c r="RB48" s="19">
        <v>-0.82582177977083304</v>
      </c>
      <c r="RC48" s="19">
        <v>-0.76761737391666696</v>
      </c>
      <c r="RD48" s="19">
        <v>0.41313139248750003</v>
      </c>
      <c r="RE48" s="19">
        <v>0.47150160523333301</v>
      </c>
      <c r="RF48" s="19">
        <v>0.11435790075</v>
      </c>
      <c r="RG48" s="19">
        <v>6.4393939416666698E-2</v>
      </c>
      <c r="RH48" s="19">
        <v>8.9374163333333298E-2</v>
      </c>
      <c r="RI48" s="19">
        <v>8.9041972833333399E-2</v>
      </c>
      <c r="RJ48" s="19">
        <v>0.596427359166667</v>
      </c>
      <c r="RK48" s="19">
        <v>0.347835719166667</v>
      </c>
      <c r="RL48" s="19">
        <v>8.9355533583333299E-2</v>
      </c>
      <c r="RM48" s="19">
        <v>0.59663373294444499</v>
      </c>
      <c r="RN48" s="19">
        <v>0.36132129061111101</v>
      </c>
      <c r="RO48" s="19">
        <v>0.104427437666667</v>
      </c>
      <c r="RP48" s="19">
        <v>5.64456878611111E-2</v>
      </c>
      <c r="RQ48" s="19">
        <v>9.3076451638888905E-2</v>
      </c>
      <c r="RR48" s="19">
        <v>41.5213888888889</v>
      </c>
      <c r="RS48" s="19">
        <v>37.9930555555556</v>
      </c>
      <c r="RT48" s="19">
        <v>20.3611111111111</v>
      </c>
      <c r="RU48" s="19">
        <v>28.056944444444401</v>
      </c>
      <c r="RV48" s="19">
        <v>28.323888888888899</v>
      </c>
      <c r="RW48" s="19">
        <v>39.718333333333398</v>
      </c>
      <c r="RX48" s="19">
        <v>39.81</v>
      </c>
      <c r="RY48" s="19">
        <v>-0.29084934166666698</v>
      </c>
      <c r="RZ48" s="19">
        <v>-0.26123956388888903</v>
      </c>
      <c r="SA48" s="19">
        <v>52.640277777777797</v>
      </c>
      <c r="SB48" s="19">
        <v>52.746388888888902</v>
      </c>
      <c r="SC48" s="19">
        <v>1740.23463888889</v>
      </c>
      <c r="SD48" s="19">
        <v>1742.664</v>
      </c>
      <c r="SE48" s="19">
        <v>142</v>
      </c>
      <c r="SF48" s="19">
        <f t="shared" si="64"/>
        <v>89.359722222222203</v>
      </c>
      <c r="SG48" s="19">
        <f t="shared" si="65"/>
        <v>89.253611111111098</v>
      </c>
      <c r="SH48" s="18">
        <v>97.5</v>
      </c>
      <c r="SI48" s="19">
        <v>0.73940492877777797</v>
      </c>
      <c r="SJ48" s="19">
        <v>0.73956017077777803</v>
      </c>
      <c r="SK48" s="19">
        <v>0.60351326188888899</v>
      </c>
      <c r="SL48" s="19">
        <v>0.591309822805556</v>
      </c>
      <c r="SM48" s="19">
        <v>0.82699879794444398</v>
      </c>
      <c r="SN48" s="19">
        <v>0.80422032455555503</v>
      </c>
      <c r="SO48" s="19">
        <v>0.72953179269444401</v>
      </c>
      <c r="SP48" s="19">
        <v>0.68676508597222197</v>
      </c>
      <c r="SQ48" s="19">
        <v>0.245712610361111</v>
      </c>
      <c r="SR48" s="19">
        <v>0.263013752111111</v>
      </c>
      <c r="SS48" s="19">
        <v>0.73001755752777797</v>
      </c>
      <c r="ST48" s="19">
        <v>0.73849835936111097</v>
      </c>
      <c r="SU48" s="19">
        <v>0.70201555805555604</v>
      </c>
      <c r="SV48" s="19">
        <v>0.67722980788888898</v>
      </c>
      <c r="SW48" s="19">
        <v>-2.0191487111111101E-2</v>
      </c>
      <c r="SX48" s="19">
        <v>-1.7179445277777799E-3</v>
      </c>
      <c r="SY48" s="19">
        <v>5.6940054414444496</v>
      </c>
      <c r="SZ48" s="19">
        <v>5.7057071384722198</v>
      </c>
      <c r="TA48" s="19">
        <v>0.29712182866666698</v>
      </c>
      <c r="TB48" s="19">
        <v>0.326717665083333</v>
      </c>
      <c r="TC48" s="19">
        <v>0.43540911291666701</v>
      </c>
      <c r="TD48" s="19">
        <v>0.46588322536111099</v>
      </c>
      <c r="TE48" s="19">
        <v>0.46348740372222202</v>
      </c>
      <c r="TF48" s="19">
        <v>0.48863206058333303</v>
      </c>
      <c r="TG48" s="19">
        <v>0.33207435555555598</v>
      </c>
      <c r="TH48" s="19">
        <v>0.35558134963888899</v>
      </c>
      <c r="TI48" s="19">
        <v>-0.84347938700000002</v>
      </c>
      <c r="TJ48" s="19">
        <v>-0.81401200141666696</v>
      </c>
      <c r="TK48" s="19">
        <v>0.43540911291666701</v>
      </c>
      <c r="TL48" s="19">
        <v>0.46588322536111099</v>
      </c>
      <c r="TM48" s="19">
        <v>0.133222141619048</v>
      </c>
      <c r="TN48" s="19">
        <v>5.1625364476190497E-2</v>
      </c>
      <c r="TO48" s="19">
        <v>0.107599611261905</v>
      </c>
      <c r="TP48" s="19">
        <v>0.102345058571429</v>
      </c>
      <c r="TQ48" s="19">
        <v>0.74540956300000005</v>
      </c>
      <c r="TR48" s="19">
        <v>0.397985923880952</v>
      </c>
      <c r="TS48" s="19">
        <v>0.10033334340476199</v>
      </c>
      <c r="TT48" s="19">
        <v>0.74847272899999995</v>
      </c>
      <c r="TU48" s="19">
        <v>0.42488294480952399</v>
      </c>
      <c r="TV48" s="19">
        <v>0.11834619671428601</v>
      </c>
      <c r="TW48" s="19">
        <v>4.6384033904761902E-2</v>
      </c>
      <c r="TX48" s="19">
        <v>9.98840291428571E-2</v>
      </c>
      <c r="TY48" s="19">
        <v>41.08</v>
      </c>
      <c r="TZ48" s="19">
        <v>37.912500000000001</v>
      </c>
      <c r="UA48" s="19">
        <v>22.339880952380899</v>
      </c>
      <c r="UB48" s="19">
        <v>42.931428571428597</v>
      </c>
      <c r="UC48" s="19">
        <v>43.375833333333297</v>
      </c>
      <c r="UD48" s="19">
        <v>40.334999999999901</v>
      </c>
      <c r="UE48" s="19">
        <v>40.502380952381003</v>
      </c>
      <c r="UF48" s="19">
        <v>9.0093611904761894E-2</v>
      </c>
      <c r="UG48" s="19">
        <v>8.8419520238095198E-2</v>
      </c>
      <c r="UH48" s="24">
        <v>48.052380952380958</v>
      </c>
      <c r="UI48" s="24">
        <v>48.269999999999996</v>
      </c>
      <c r="UJ48" s="24">
        <v>1636.0982380952385</v>
      </c>
      <c r="UK48" s="24">
        <v>1641.0114285714287</v>
      </c>
      <c r="UL48" s="19">
        <v>158</v>
      </c>
      <c r="UM48" s="19">
        <f t="shared" si="66"/>
        <v>109.94761904761904</v>
      </c>
      <c r="UN48" s="19">
        <f t="shared" si="67"/>
        <v>109.73</v>
      </c>
      <c r="UO48" s="19">
        <f t="shared" si="68"/>
        <v>109.83880952380952</v>
      </c>
      <c r="UP48" s="18">
        <v>114.5</v>
      </c>
      <c r="UQ48" s="19">
        <v>0.76350401992857198</v>
      </c>
      <c r="UR48" s="19">
        <v>0.75786562696428605</v>
      </c>
      <c r="US48" s="19">
        <v>0.61797479387142895</v>
      </c>
      <c r="UT48" s="19">
        <v>0.59024579297857205</v>
      </c>
      <c r="UU48" s="19">
        <v>0.88313099613809498</v>
      </c>
      <c r="UV48" s="19">
        <v>0.86986389611666604</v>
      </c>
      <c r="UW48" s="19">
        <f t="shared" si="69"/>
        <v>0.87649744612738045</v>
      </c>
      <c r="UX48" s="19">
        <v>0.80290620567857196</v>
      </c>
      <c r="UY48" s="19">
        <v>0.76964008116428595</v>
      </c>
      <c r="UZ48" s="19">
        <v>0.27566347544285702</v>
      </c>
      <c r="VA48" s="19">
        <v>0.30329904837142901</v>
      </c>
      <c r="VB48" s="19">
        <v>0.76425372531190505</v>
      </c>
      <c r="VC48" s="19">
        <v>0.74688173682619097</v>
      </c>
      <c r="VD48" s="19">
        <v>0.72672654831904804</v>
      </c>
      <c r="VE48" s="19">
        <v>0.69598702953571401</v>
      </c>
      <c r="VF48" s="19">
        <v>2.7854808095238099E-3</v>
      </c>
      <c r="VG48" s="19">
        <v>-2.4799975980952401E-2</v>
      </c>
      <c r="VH48" s="19">
        <v>6.4672901772595202</v>
      </c>
      <c r="VI48" s="19">
        <v>6.2972854381857202</v>
      </c>
      <c r="VJ48" s="19">
        <v>0.31219641834761902</v>
      </c>
      <c r="VK48" s="19">
        <v>0.34848201398571399</v>
      </c>
      <c r="VL48" s="19">
        <v>0.46067803844761901</v>
      </c>
      <c r="VM48" s="19">
        <v>0.499067363116667</v>
      </c>
      <c r="VN48" s="19">
        <v>0.49892240565476198</v>
      </c>
      <c r="VO48" s="19">
        <v>0.53843830489761901</v>
      </c>
      <c r="VP48" s="19">
        <v>0.3609690679</v>
      </c>
      <c r="VQ48" s="19">
        <v>0.39983766662380898</v>
      </c>
      <c r="VR48" s="19">
        <v>-0.89057983252380901</v>
      </c>
      <c r="VS48" s="19">
        <v>-0.86971755807142903</v>
      </c>
      <c r="VT48" s="19">
        <v>0.46067803844761901</v>
      </c>
      <c r="VU48" s="19">
        <v>0.499067363116667</v>
      </c>
      <c r="VV48" s="19">
        <v>0.86850000000000005</v>
      </c>
      <c r="VW48" s="19">
        <v>0.88700000000000001</v>
      </c>
      <c r="VX48" s="19">
        <v>1.3607499999999999</v>
      </c>
      <c r="VY48" s="19">
        <v>9.5824999999999994E-2</v>
      </c>
      <c r="VZ48" s="19">
        <f t="shared" si="70"/>
        <v>1.0213010938399538</v>
      </c>
      <c r="WA48" s="19">
        <v>0.17157206436585401</v>
      </c>
      <c r="WB48" s="19">
        <v>7.0118837024390201E-2</v>
      </c>
      <c r="WC48" s="19">
        <v>0.13572658963414599</v>
      </c>
      <c r="WD48" s="19">
        <v>0.128210813487805</v>
      </c>
      <c r="WE48" s="19">
        <v>0.99544249497560999</v>
      </c>
      <c r="WF48" s="19">
        <v>0.56666915287804898</v>
      </c>
      <c r="WG48" s="19">
        <v>0.12599761690243899</v>
      </c>
      <c r="WH48" s="19">
        <v>0.95627245226829305</v>
      </c>
      <c r="WI48" s="19">
        <v>0.54334365324390299</v>
      </c>
      <c r="WJ48" s="19">
        <v>0.15017456731707299</v>
      </c>
      <c r="WK48" s="19">
        <v>5.7241463414634201E-2</v>
      </c>
      <c r="WL48" s="19">
        <v>0.135543823609756</v>
      </c>
      <c r="WM48" s="19">
        <v>42.446341463414697</v>
      </c>
      <c r="WN48" s="19">
        <v>38.1978048780488</v>
      </c>
      <c r="WO48" s="19">
        <v>21.123170731707301</v>
      </c>
      <c r="WP48" s="19">
        <v>29.115365853658599</v>
      </c>
      <c r="WQ48" s="19">
        <v>29.471951219512199</v>
      </c>
      <c r="WR48" s="19">
        <v>41.438536585365902</v>
      </c>
      <c r="WS48" s="19">
        <v>41.420975609756098</v>
      </c>
      <c r="WT48" s="19">
        <v>-0.30768447073170702</v>
      </c>
      <c r="WU48" s="19">
        <v>-0.27207027317073201</v>
      </c>
      <c r="WV48" s="19">
        <v>37.349512195122003</v>
      </c>
      <c r="WW48" s="19">
        <v>39.297804878048801</v>
      </c>
      <c r="WX48" s="19">
        <v>1393.10917073171</v>
      </c>
      <c r="WY48" s="19">
        <v>1437.3645121951199</v>
      </c>
      <c r="WZ48" s="19">
        <v>164.3</v>
      </c>
      <c r="XA48" s="19">
        <f t="shared" si="71"/>
        <v>126.95048780487801</v>
      </c>
      <c r="XB48" s="19">
        <f t="shared" si="72"/>
        <v>125.00219512195122</v>
      </c>
      <c r="XC48" s="18">
        <v>140.5</v>
      </c>
      <c r="XD48" s="19">
        <v>0.76721329249756098</v>
      </c>
      <c r="XE48" s="19">
        <v>0.77160181829512198</v>
      </c>
      <c r="XF48" s="19">
        <v>0.62356646186585396</v>
      </c>
      <c r="XG48" s="19">
        <v>0.63084804697073205</v>
      </c>
      <c r="XH48" s="19">
        <v>0.88671847966585404</v>
      </c>
      <c r="XI48" s="19">
        <v>0.86797154767804896</v>
      </c>
      <c r="XJ48" s="19">
        <v>0.80884786676341502</v>
      </c>
      <c r="XK48" s="19">
        <v>0.77924521687560999</v>
      </c>
      <c r="XL48" s="19">
        <v>0.27552873422439</v>
      </c>
      <c r="XM48" s="19">
        <v>0.27430156337561001</v>
      </c>
      <c r="XN48" s="19">
        <v>0.75106247216341504</v>
      </c>
      <c r="XO48" s="19">
        <v>0.75914407537073203</v>
      </c>
      <c r="XP48" s="19">
        <v>0.72805434908536604</v>
      </c>
      <c r="XQ48" s="19">
        <v>0.70504780105122</v>
      </c>
      <c r="XR48" s="19">
        <v>-3.6366634875609802E-2</v>
      </c>
      <c r="XS48" s="19">
        <v>-2.8683836580487801E-2</v>
      </c>
      <c r="XT48" s="19">
        <v>6.6021078922048799</v>
      </c>
      <c r="XU48" s="19">
        <v>6.7775096307853699</v>
      </c>
      <c r="XV48" s="19">
        <v>0.310764898458537</v>
      </c>
      <c r="XW48" s="19">
        <v>0.31596333159756101</v>
      </c>
      <c r="XX48" s="19">
        <v>0.45952914885609702</v>
      </c>
      <c r="XY48" s="19">
        <v>0.46275046103658501</v>
      </c>
      <c r="XZ48" s="19">
        <v>0.497399708965854</v>
      </c>
      <c r="YA48" s="19">
        <v>0.49364970586097601</v>
      </c>
      <c r="YB48" s="19">
        <v>0.35906312326829298</v>
      </c>
      <c r="YC48" s="19">
        <v>0.355355623685366</v>
      </c>
      <c r="YD48" s="19">
        <v>-0.89420871670731705</v>
      </c>
      <c r="YE48" s="19">
        <v>-0.87583931117073199</v>
      </c>
      <c r="YF48" s="19">
        <v>0.45952914885609702</v>
      </c>
      <c r="YG48" s="19">
        <v>0.46275046103658501</v>
      </c>
      <c r="YH48" s="19">
        <v>0.18046508048717899</v>
      </c>
      <c r="YI48" s="19">
        <v>7.4931341564102499E-2</v>
      </c>
      <c r="YJ48" s="19">
        <v>0.136048869384615</v>
      </c>
      <c r="YK48" s="19">
        <v>0.13488037556410301</v>
      </c>
      <c r="YL48" s="19">
        <v>1.0014397495384599</v>
      </c>
      <c r="YM48" s="19">
        <v>0.32714285700000001</v>
      </c>
      <c r="YN48" s="19">
        <v>0.133570563205128</v>
      </c>
      <c r="YO48" s="19">
        <v>0.96213339217948701</v>
      </c>
      <c r="YP48" s="19">
        <v>0.56608974358974395</v>
      </c>
      <c r="YQ48" s="19">
        <v>0.16046511625641</v>
      </c>
      <c r="YR48" s="19">
        <v>6.2440265179487198E-2</v>
      </c>
      <c r="YS48" s="19">
        <v>0.146792307692308</v>
      </c>
      <c r="YT48" s="19">
        <v>43.448717948717999</v>
      </c>
      <c r="YU48" s="19">
        <v>40.636923076923097</v>
      </c>
      <c r="YV48" s="19">
        <v>14.715641025641</v>
      </c>
      <c r="YW48" s="19">
        <v>27.935384615384599</v>
      </c>
      <c r="YX48" s="19">
        <v>28.045641025641</v>
      </c>
      <c r="YY48" s="19">
        <v>42.3723076923077</v>
      </c>
      <c r="YZ48" s="19">
        <v>42.512564102564099</v>
      </c>
      <c r="ZA48" s="19">
        <v>-0.35759883589743602</v>
      </c>
      <c r="ZB48" s="19">
        <v>-0.32644288461538501</v>
      </c>
      <c r="ZC48" s="19">
        <v>34.854102564102597</v>
      </c>
      <c r="ZD48" s="19">
        <v>35.7871794871795</v>
      </c>
      <c r="ZE48" s="19">
        <v>1336.4755641025599</v>
      </c>
      <c r="ZF48" s="19">
        <v>1357.67002564103</v>
      </c>
      <c r="ZG48" s="19">
        <v>172</v>
      </c>
      <c r="ZH48" s="19">
        <f t="shared" si="73"/>
        <v>137.14589743589741</v>
      </c>
      <c r="ZI48" s="19">
        <f t="shared" si="74"/>
        <v>136.21282051282049</v>
      </c>
      <c r="ZJ48" s="18">
        <v>147.5</v>
      </c>
      <c r="ZK48" s="19">
        <v>0.75653745970769204</v>
      </c>
      <c r="ZL48" s="19">
        <v>0.76250715032564098</v>
      </c>
      <c r="ZM48" s="19">
        <v>0.618430625630769</v>
      </c>
      <c r="ZN48" s="19">
        <v>0.41751479190769197</v>
      </c>
      <c r="ZO48" s="19">
        <v>0.87787533360769199</v>
      </c>
      <c r="ZP48" s="19">
        <v>0.86024206174871798</v>
      </c>
      <c r="ZQ48" s="19">
        <v>0.80062993742820499</v>
      </c>
      <c r="ZR48" s="19">
        <v>0.62776539387692298</v>
      </c>
      <c r="ZS48" s="19">
        <v>0.25973250246923102</v>
      </c>
      <c r="ZT48" s="19">
        <v>0.50484848793846104</v>
      </c>
      <c r="ZU48" s="19">
        <v>0.73486045764871799</v>
      </c>
      <c r="ZV48" s="19">
        <v>0.76013250938974397</v>
      </c>
      <c r="ZW48" s="19">
        <v>0.71411306246923101</v>
      </c>
      <c r="ZX48" s="19">
        <v>0.69379512908205099</v>
      </c>
      <c r="ZY48" s="19">
        <v>-4.7526747764102602E-2</v>
      </c>
      <c r="ZZ48" s="19">
        <v>-4.4234538025641002E-3</v>
      </c>
      <c r="AAA48" s="19">
        <v>6.2280639381512799</v>
      </c>
      <c r="AAB48" s="19">
        <v>6.4457509586589703</v>
      </c>
      <c r="AAC48" s="19">
        <v>0.29595752285897398</v>
      </c>
      <c r="AAD48" s="19">
        <v>0.58667992411282099</v>
      </c>
      <c r="AAE48" s="19">
        <v>0.44094607218461501</v>
      </c>
      <c r="AAF48" s="19">
        <v>0.72456166263333299</v>
      </c>
      <c r="AAG48" s="19">
        <v>0.47847451476666703</v>
      </c>
      <c r="AAH48" s="19">
        <v>0.77461408875128202</v>
      </c>
      <c r="AAI48" s="19">
        <v>0.34320739732051297</v>
      </c>
      <c r="AAJ48" s="19">
        <v>0.66215040412051296</v>
      </c>
      <c r="AAK48" s="19">
        <v>-0.88914598938461598</v>
      </c>
      <c r="AAL48" s="19">
        <v>-0.77095223087179499</v>
      </c>
      <c r="AAM48" s="19">
        <v>0.44094607218461501</v>
      </c>
      <c r="AAN48" s="19">
        <v>0.72456166263333299</v>
      </c>
      <c r="AAO48" s="19">
        <v>0.19948372204081599</v>
      </c>
      <c r="AAP48" s="19">
        <v>9.2751935612244901E-2</v>
      </c>
      <c r="AAQ48" s="19">
        <v>0.15801691202040799</v>
      </c>
      <c r="AAR48" s="19">
        <v>0.16368200667346899</v>
      </c>
      <c r="AAS48" s="19">
        <v>1.0894563973673499</v>
      </c>
      <c r="AAT48" s="19">
        <v>0.64892490975510198</v>
      </c>
      <c r="AAU48" s="19">
        <v>0.14708381863265299</v>
      </c>
      <c r="AAV48" s="19">
        <v>1.0033735527755101</v>
      </c>
      <c r="AAW48" s="19">
        <v>0.57560547044898003</v>
      </c>
      <c r="AAX48" s="19">
        <v>0.176771428571429</v>
      </c>
      <c r="AAY48" s="19">
        <v>7.8702302591836804E-2</v>
      </c>
      <c r="AAZ48" s="19">
        <v>0.15965743440816299</v>
      </c>
      <c r="ABA48" s="19">
        <v>42.25</v>
      </c>
      <c r="ABB48" s="19">
        <v>37.111428571428597</v>
      </c>
      <c r="ABC48" s="19">
        <v>29.091020408163299</v>
      </c>
      <c r="ABD48" s="19">
        <v>32.6816326530612</v>
      </c>
      <c r="ABE48" s="19">
        <v>33.166530612244898</v>
      </c>
      <c r="ABF48" s="19">
        <v>41.562244897959197</v>
      </c>
      <c r="ABG48" s="19">
        <v>41.739387755102001</v>
      </c>
      <c r="ABH48" s="19">
        <v>-0.224980663265306</v>
      </c>
      <c r="ABI48" s="19">
        <v>-0.19787738571428601</v>
      </c>
      <c r="ABJ48" s="19">
        <v>33.2110204081633</v>
      </c>
      <c r="ABK48" s="19">
        <v>35.441020408163297</v>
      </c>
      <c r="ABL48" s="19">
        <v>1299.1786122449</v>
      </c>
      <c r="ABM48" s="19">
        <v>1349.7981224489799</v>
      </c>
      <c r="ABN48" s="19">
        <v>178</v>
      </c>
      <c r="ABO48" s="19">
        <f t="shared" si="75"/>
        <v>144.78897959183669</v>
      </c>
      <c r="ABP48" s="19">
        <f t="shared" si="76"/>
        <v>142.5589795918367</v>
      </c>
      <c r="ABQ48" s="18">
        <v>154</v>
      </c>
      <c r="ABR48" s="19">
        <v>0.74446430285306098</v>
      </c>
      <c r="ABS48" s="19">
        <v>0.73856864292653102</v>
      </c>
      <c r="ABT48" s="19">
        <v>0.59311654644693901</v>
      </c>
      <c r="ABU48" s="19">
        <v>0.59710413382040795</v>
      </c>
      <c r="ABV48" s="19">
        <v>0.85425006979183704</v>
      </c>
      <c r="ABW48" s="19">
        <v>0.84252568987142895</v>
      </c>
      <c r="ABX48" s="19">
        <v>0.75882726086326502</v>
      </c>
      <c r="ABY48" s="19">
        <v>0.74926084025510198</v>
      </c>
      <c r="ABZ48" s="19">
        <v>0.27116909886122398</v>
      </c>
      <c r="ACA48" s="19">
        <v>0.25323370008979601</v>
      </c>
      <c r="ACB48" s="19">
        <v>0.72523018199795897</v>
      </c>
      <c r="ACC48" s="19">
        <v>0.74618336042448996</v>
      </c>
      <c r="ACD48" s="19">
        <v>0.70019635948163295</v>
      </c>
      <c r="ACE48" s="19">
        <v>0.68961171342244898</v>
      </c>
      <c r="ACF48" s="19">
        <v>-4.06293868938776E-2</v>
      </c>
      <c r="ACG48" s="19">
        <v>1.83327007142857E-2</v>
      </c>
      <c r="ACH48" s="19">
        <v>5.8370904638101999</v>
      </c>
      <c r="ACI48" s="19">
        <v>5.6717879417979598</v>
      </c>
      <c r="ACJ48" s="19">
        <v>0.31756424938775502</v>
      </c>
      <c r="ACK48" s="19">
        <v>0.30058100032857199</v>
      </c>
      <c r="ACL48" s="19">
        <v>0.46301798871428601</v>
      </c>
      <c r="ACM48" s="19">
        <v>0.44148654684285699</v>
      </c>
      <c r="ACN48" s="19">
        <v>0.499702991014286</v>
      </c>
      <c r="ACO48" s="19">
        <v>0.47509935119183699</v>
      </c>
      <c r="ACP48" s="19">
        <v>0.36417120217551002</v>
      </c>
      <c r="ACQ48" s="19">
        <v>0.34271384707959202</v>
      </c>
      <c r="ACR48" s="19">
        <v>-0.86268448840816303</v>
      </c>
      <c r="ACS48" s="19">
        <v>-0.85640808969387705</v>
      </c>
      <c r="ACT48" s="19">
        <v>0.46301798871428601</v>
      </c>
      <c r="ACU48" s="19">
        <v>0.44148654684285699</v>
      </c>
      <c r="ACV48" s="17">
        <v>4.6100000000000003</v>
      </c>
      <c r="ACW48" s="18">
        <v>1.05</v>
      </c>
      <c r="ACX48" s="17">
        <v>78.599999999999994</v>
      </c>
      <c r="ACY48" s="17">
        <v>29.6</v>
      </c>
      <c r="ACZ48" s="17">
        <v>5.2</v>
      </c>
      <c r="ADA48" s="17">
        <v>11.8</v>
      </c>
    </row>
    <row r="49" spans="1:781" x14ac:dyDescent="0.25">
      <c r="A49" s="19">
        <v>48</v>
      </c>
      <c r="B49" s="19">
        <v>12</v>
      </c>
      <c r="C49" s="19" t="s">
        <v>10</v>
      </c>
      <c r="D49" s="19">
        <v>100</v>
      </c>
      <c r="E49" s="19">
        <v>1</v>
      </c>
      <c r="F49" s="19">
        <v>3</v>
      </c>
      <c r="G49" s="23">
        <v>-9999</v>
      </c>
      <c r="H49" s="23">
        <v>-9999</v>
      </c>
      <c r="I49" s="23">
        <v>-9999</v>
      </c>
      <c r="J49" s="23">
        <v>-9999</v>
      </c>
      <c r="K49" s="23">
        <v>-9999</v>
      </c>
      <c r="L49" s="19">
        <v>175</v>
      </c>
      <c r="M49" s="19">
        <f t="shared" si="16"/>
        <v>156.24999999999997</v>
      </c>
      <c r="N49" s="19">
        <v>55.679999999999993</v>
      </c>
      <c r="O49" s="19">
        <v>18.72</v>
      </c>
      <c r="P49" s="19">
        <v>25.6</v>
      </c>
      <c r="Q49" s="19">
        <v>61.679999999999993</v>
      </c>
      <c r="R49" s="19">
        <v>14.719999999999999</v>
      </c>
      <c r="S49" s="19">
        <v>23.6</v>
      </c>
      <c r="T49" s="19">
        <f t="shared" si="17"/>
        <v>0.921875</v>
      </c>
      <c r="U49" s="19">
        <v>55.679999999999993</v>
      </c>
      <c r="V49" s="19">
        <v>22.72</v>
      </c>
      <c r="W49" s="19">
        <v>21.6</v>
      </c>
      <c r="X49" s="19">
        <v>59.679999999999986</v>
      </c>
      <c r="Y49" s="19">
        <v>14.720000000000013</v>
      </c>
      <c r="Z49" s="19">
        <v>25.6</v>
      </c>
      <c r="AA49" s="19" t="s">
        <v>87</v>
      </c>
      <c r="AB49" s="19">
        <v>8.6</v>
      </c>
      <c r="AC49" s="19">
        <v>7.2</v>
      </c>
      <c r="AD49" s="19">
        <v>2.4</v>
      </c>
      <c r="AE49" s="19" t="s">
        <v>40</v>
      </c>
      <c r="AF49" s="19">
        <v>2</v>
      </c>
      <c r="AG49" s="19">
        <v>0.9</v>
      </c>
      <c r="AH49" s="19">
        <v>4.3</v>
      </c>
      <c r="AI49" s="19">
        <v>8</v>
      </c>
      <c r="AJ49" s="19">
        <v>540</v>
      </c>
      <c r="AK49" s="19">
        <v>146</v>
      </c>
      <c r="AL49" s="19">
        <v>0.7</v>
      </c>
      <c r="AM49" s="19">
        <v>8.9</v>
      </c>
      <c r="AN49" s="19">
        <v>8.3000000000000007</v>
      </c>
      <c r="AO49" s="19">
        <v>1.38</v>
      </c>
      <c r="AP49" s="19">
        <v>5012</v>
      </c>
      <c r="AQ49" s="19">
        <v>228</v>
      </c>
      <c r="AR49" s="19">
        <v>908</v>
      </c>
      <c r="AS49" s="19">
        <v>32.299999999999997</v>
      </c>
      <c r="AT49" s="19">
        <v>0</v>
      </c>
      <c r="AU49" s="19">
        <v>4</v>
      </c>
      <c r="AV49" s="19">
        <v>78</v>
      </c>
      <c r="AW49" s="19">
        <v>6</v>
      </c>
      <c r="AX49" s="19">
        <v>12</v>
      </c>
      <c r="AY49" s="19">
        <v>58</v>
      </c>
      <c r="AZ49" s="19">
        <v>4.4022657259266627</v>
      </c>
      <c r="BA49" s="19">
        <v>3.947040963615549</v>
      </c>
      <c r="BB49" s="19">
        <v>6.954944058058663</v>
      </c>
      <c r="BC49" s="19">
        <v>4.994268055624782</v>
      </c>
      <c r="BD49" s="19">
        <v>2.714029135901018</v>
      </c>
      <c r="BE49" s="19">
        <v>1.1608040201005028</v>
      </c>
      <c r="BF49" s="19">
        <v>0.32091460662889232</v>
      </c>
      <c r="BG49" s="17">
        <f t="shared" si="18"/>
        <v>33.397226758168848</v>
      </c>
      <c r="BH49" s="17">
        <f t="shared" si="19"/>
        <v>61.2170029904035</v>
      </c>
      <c r="BI49" s="17">
        <f t="shared" si="20"/>
        <v>81.194075212902632</v>
      </c>
      <c r="BJ49" s="17">
        <f t="shared" si="21"/>
        <v>92.050191756506706</v>
      </c>
      <c r="BK49" s="17">
        <f t="shared" si="22"/>
        <v>96.693407836908719</v>
      </c>
      <c r="BL49" s="19">
        <f t="shared" si="108"/>
        <v>19.977072222499128</v>
      </c>
      <c r="BM49" s="19">
        <f t="shared" si="109"/>
        <v>10.856116543604072</v>
      </c>
      <c r="BN49" s="19">
        <f t="shared" si="110"/>
        <v>4.6432160804020111</v>
      </c>
      <c r="BO49" s="19">
        <f t="shared" si="23"/>
        <v>35.476404846505211</v>
      </c>
      <c r="BP49" s="19">
        <v>1.9228858193381697</v>
      </c>
      <c r="BQ49" s="19">
        <v>1.14976855308347</v>
      </c>
      <c r="BR49" s="19">
        <v>1.1389980848704768</v>
      </c>
      <c r="BS49" s="19">
        <v>0.70278622339630159</v>
      </c>
      <c r="BT49" s="19">
        <v>0.77329874276591504</v>
      </c>
      <c r="BU49" s="19">
        <v>0.7587939698492463</v>
      </c>
      <c r="BV49" s="19">
        <v>0.65687208544351405</v>
      </c>
      <c r="BW49" s="17">
        <f t="shared" si="24"/>
        <v>12.290617489686559</v>
      </c>
      <c r="BX49" s="17">
        <f t="shared" si="25"/>
        <v>16.846609829168465</v>
      </c>
      <c r="BY49" s="17">
        <f t="shared" si="26"/>
        <v>19.657754722753673</v>
      </c>
      <c r="BZ49" s="17">
        <f t="shared" si="27"/>
        <v>25.786125573214317</v>
      </c>
      <c r="CA49" s="19">
        <f t="shared" si="28"/>
        <v>2.8111448935852064</v>
      </c>
      <c r="CB49" s="19">
        <f t="shared" si="29"/>
        <v>3.0931949710636601</v>
      </c>
      <c r="CC49" s="19">
        <f t="shared" si="30"/>
        <v>3.0351758793969852</v>
      </c>
      <c r="CD49" s="19">
        <f t="shared" ref="CD49:CE49" si="137">SUM(CA49:CC49)</f>
        <v>8.9395157440458526</v>
      </c>
      <c r="CE49" s="19">
        <f t="shared" si="137"/>
        <v>15.067886594506497</v>
      </c>
      <c r="CF49" s="19">
        <v>17.241379310344826</v>
      </c>
      <c r="CG49" s="19">
        <v>3.3444317447696665</v>
      </c>
      <c r="CH49" s="19">
        <v>2.9634803432448615</v>
      </c>
      <c r="CI49" s="19">
        <v>1.7101303911735206</v>
      </c>
      <c r="CJ49" s="19">
        <v>1.317112406997788</v>
      </c>
      <c r="CK49" s="19">
        <v>1.1074528584256211</v>
      </c>
      <c r="CL49" s="19">
        <v>0.19812769329833077</v>
      </c>
      <c r="CM49" s="17">
        <f t="shared" si="32"/>
        <v>82.343244220457962</v>
      </c>
      <c r="CN49" s="17">
        <f t="shared" si="33"/>
        <v>94.197165593437404</v>
      </c>
      <c r="CO49" s="17">
        <f t="shared" si="34"/>
        <v>101.03768715813149</v>
      </c>
      <c r="CP49" s="17">
        <f t="shared" si="35"/>
        <v>106.30613678612264</v>
      </c>
      <c r="CQ49" s="17">
        <f t="shared" si="36"/>
        <v>110.73594821982512</v>
      </c>
      <c r="CR49" s="19">
        <f t="shared" si="37"/>
        <v>6.8405215646940825</v>
      </c>
      <c r="CS49" s="19">
        <f t="shared" si="38"/>
        <v>5.2684496279911519</v>
      </c>
      <c r="CT49" s="19">
        <f t="shared" si="39"/>
        <v>4.4298114337024845</v>
      </c>
      <c r="CU49" s="19">
        <f t="shared" si="40"/>
        <v>16.538782626387722</v>
      </c>
      <c r="CV49" s="25">
        <v>-9999</v>
      </c>
      <c r="CW49" s="23">
        <v>-9999</v>
      </c>
      <c r="CX49" s="25">
        <v>-9999</v>
      </c>
      <c r="CY49" s="23">
        <v>-9999</v>
      </c>
      <c r="CZ49" s="25">
        <v>-9999</v>
      </c>
      <c r="DA49" s="23">
        <v>-9999</v>
      </c>
      <c r="DB49" s="23">
        <v>-9999</v>
      </c>
      <c r="DC49" s="23">
        <v>-9999</v>
      </c>
      <c r="DD49" s="23">
        <v>-9999</v>
      </c>
      <c r="DE49" s="23">
        <v>-9999</v>
      </c>
      <c r="DF49" s="23">
        <v>-9999</v>
      </c>
      <c r="DG49" s="23">
        <v>-9999</v>
      </c>
      <c r="DH49" s="23">
        <v>-9999</v>
      </c>
      <c r="DI49" s="23">
        <v>-9999</v>
      </c>
      <c r="DJ49" s="23">
        <v>-9999</v>
      </c>
      <c r="DK49" s="23">
        <v>-9999</v>
      </c>
      <c r="DL49" s="23">
        <v>-9999</v>
      </c>
      <c r="DM49" s="23">
        <v>-9999</v>
      </c>
      <c r="DN49" s="23">
        <v>-9999</v>
      </c>
      <c r="DO49" s="23">
        <v>-9999</v>
      </c>
      <c r="DP49" s="23">
        <v>-9999</v>
      </c>
      <c r="DQ49" s="23">
        <v>-9999</v>
      </c>
      <c r="DR49" s="23">
        <v>-9999</v>
      </c>
      <c r="DS49" s="25">
        <v>-9999</v>
      </c>
      <c r="DT49" s="25">
        <v>-9999</v>
      </c>
      <c r="DU49" s="25">
        <v>-9999</v>
      </c>
      <c r="DV49" s="25">
        <v>-9999</v>
      </c>
      <c r="DW49" s="25">
        <v>-9999</v>
      </c>
      <c r="DX49" s="25">
        <v>-9999</v>
      </c>
      <c r="DY49" s="25">
        <v>-9999</v>
      </c>
      <c r="DZ49" s="25">
        <v>-9999</v>
      </c>
      <c r="EA49" s="25">
        <v>-9999</v>
      </c>
      <c r="EB49" s="23">
        <v>-9999</v>
      </c>
      <c r="EC49" s="23">
        <v>-9999</v>
      </c>
      <c r="ED49" s="23">
        <v>-9999</v>
      </c>
      <c r="EE49" s="23">
        <v>-9999</v>
      </c>
      <c r="EF49" s="23">
        <v>-9999</v>
      </c>
      <c r="EG49" s="23">
        <v>-9999</v>
      </c>
      <c r="EH49" s="23">
        <v>-9999</v>
      </c>
      <c r="EI49" s="23">
        <v>-9999</v>
      </c>
      <c r="EJ49" s="23">
        <v>-9999</v>
      </c>
      <c r="EK49" s="23">
        <v>-9999</v>
      </c>
      <c r="EL49" s="23">
        <v>-9999</v>
      </c>
      <c r="EM49" s="23">
        <v>-9999</v>
      </c>
      <c r="EN49" s="23">
        <v>-9999</v>
      </c>
      <c r="EO49" s="23">
        <v>-9999</v>
      </c>
      <c r="EP49" s="23">
        <v>-9999</v>
      </c>
      <c r="EQ49" s="23">
        <v>-9999</v>
      </c>
      <c r="ER49" s="23">
        <v>-9999</v>
      </c>
      <c r="ES49" s="23">
        <v>-9999</v>
      </c>
      <c r="ET49" s="23">
        <v>-9999</v>
      </c>
      <c r="EU49" s="23">
        <v>-9999</v>
      </c>
      <c r="EV49" s="23">
        <v>-9999</v>
      </c>
      <c r="EW49" s="23">
        <v>-9999</v>
      </c>
      <c r="EX49" s="23">
        <v>-9999</v>
      </c>
      <c r="EY49" s="23">
        <v>-9999</v>
      </c>
      <c r="EZ49" s="23">
        <v>-9999</v>
      </c>
      <c r="FA49" s="23">
        <v>-9999</v>
      </c>
      <c r="FB49" s="23">
        <v>-9999</v>
      </c>
      <c r="FC49" s="23">
        <v>-9999</v>
      </c>
      <c r="FD49" s="23">
        <v>-9999</v>
      </c>
      <c r="FE49" s="23">
        <v>-9999</v>
      </c>
      <c r="FF49" s="23">
        <v>-9999</v>
      </c>
      <c r="FG49" s="23">
        <v>-9999</v>
      </c>
      <c r="FH49" s="21">
        <v>396.4</v>
      </c>
      <c r="FI49" s="21">
        <v>67.5</v>
      </c>
      <c r="FJ49" s="18">
        <f t="shared" si="41"/>
        <v>328.9</v>
      </c>
      <c r="FK49" s="19">
        <v>11</v>
      </c>
      <c r="FL49" s="19">
        <v>639.20000000000005</v>
      </c>
      <c r="FM49" s="18">
        <v>31.5</v>
      </c>
      <c r="FN49" s="18">
        <f t="shared" si="42"/>
        <v>607.70000000000005</v>
      </c>
      <c r="FO49" s="19">
        <v>180</v>
      </c>
      <c r="FP49" s="19">
        <v>191.5</v>
      </c>
      <c r="FQ49" s="19">
        <v>31.5</v>
      </c>
      <c r="FR49" s="19">
        <f t="shared" si="43"/>
        <v>160</v>
      </c>
      <c r="FS49" s="19">
        <v>190.6</v>
      </c>
      <c r="FT49" s="19">
        <v>15.6</v>
      </c>
      <c r="FU49" s="19">
        <f t="shared" si="44"/>
        <v>175</v>
      </c>
      <c r="FV49" s="19">
        <v>95.35</v>
      </c>
      <c r="FW49" s="19">
        <v>73.92</v>
      </c>
      <c r="FX49" s="18">
        <f t="shared" si="45"/>
        <v>724.70588235294122</v>
      </c>
      <c r="FY49" s="18">
        <f t="shared" si="46"/>
        <v>647.05882352941171</v>
      </c>
      <c r="FZ49" s="23">
        <f t="shared" si="112"/>
        <v>3224.5098039215686</v>
      </c>
      <c r="GA49" s="18">
        <f t="shared" si="113"/>
        <v>5957.8431372549021</v>
      </c>
      <c r="GB49" s="18">
        <f t="shared" si="114"/>
        <v>1568.6274509803923</v>
      </c>
      <c r="GC49" s="18">
        <f t="shared" si="115"/>
        <v>1715.686274509804</v>
      </c>
      <c r="GD49" s="18">
        <f t="shared" si="47"/>
        <v>12466.666666666666</v>
      </c>
      <c r="GE49" s="18">
        <f t="shared" si="48"/>
        <v>934.8039215686274</v>
      </c>
      <c r="GF49" s="19">
        <v>2.58</v>
      </c>
      <c r="GG49" s="19">
        <f t="shared" si="116"/>
        <v>83.192352941176466</v>
      </c>
      <c r="GH49" s="19">
        <v>0.53</v>
      </c>
      <c r="GI49" s="19">
        <f t="shared" si="117"/>
        <v>31.576568627450982</v>
      </c>
      <c r="GJ49" s="19">
        <v>1.23</v>
      </c>
      <c r="GK49" s="19">
        <f t="shared" si="118"/>
        <v>19.294117647058826</v>
      </c>
      <c r="GL49" s="19">
        <v>3.29</v>
      </c>
      <c r="GM49" s="19">
        <f t="shared" si="119"/>
        <v>30.755049019607839</v>
      </c>
      <c r="GN49" s="18">
        <f t="shared" si="49"/>
        <v>164.81808823529411</v>
      </c>
      <c r="GO49" s="18">
        <f t="shared" si="50"/>
        <v>147.15900735294116</v>
      </c>
      <c r="GP49" s="25">
        <v>-9999</v>
      </c>
      <c r="GQ49" s="25">
        <v>-9999</v>
      </c>
      <c r="GR49" s="25">
        <v>-9999</v>
      </c>
      <c r="GS49" s="25">
        <v>-9999</v>
      </c>
      <c r="GT49" s="19">
        <v>19.2</v>
      </c>
      <c r="GU49" s="18">
        <v>5.77</v>
      </c>
      <c r="GV49" s="18">
        <f t="shared" si="51"/>
        <v>5.26</v>
      </c>
      <c r="GW49" s="19">
        <f t="shared" si="52"/>
        <v>3942.630511646224</v>
      </c>
      <c r="GX49" s="19">
        <v>2</v>
      </c>
      <c r="GY49" s="19">
        <f t="shared" si="53"/>
        <v>0.38022813688212931</v>
      </c>
      <c r="GZ49" s="19">
        <f t="shared" si="54"/>
        <v>1499.0990538578799</v>
      </c>
      <c r="HA49" s="19">
        <f t="shared" si="55"/>
        <v>1678.9909403208255</v>
      </c>
      <c r="HB49" s="19">
        <v>2.57</v>
      </c>
      <c r="HC49" s="19">
        <f t="shared" si="120"/>
        <v>0.48859315589353614</v>
      </c>
      <c r="HD49" s="19">
        <f t="shared" si="121"/>
        <v>1926.3422842073758</v>
      </c>
      <c r="HE49" s="19">
        <f t="shared" si="56"/>
        <v>2157.5033583122608</v>
      </c>
      <c r="HF49" s="23">
        <v>-9999</v>
      </c>
      <c r="HG49" s="19">
        <v>4673.25555555556</v>
      </c>
      <c r="HH49" s="19">
        <f t="shared" si="101"/>
        <v>1776.9032530629506</v>
      </c>
      <c r="HI49" s="19">
        <v>3.1</v>
      </c>
      <c r="HJ49" s="19">
        <v>4.1100000000000003</v>
      </c>
      <c r="HK49" s="17">
        <f t="shared" si="122"/>
        <v>88.67338802663393</v>
      </c>
      <c r="HL49" s="23">
        <v>-9999</v>
      </c>
      <c r="HM49" s="23">
        <v>-9999</v>
      </c>
      <c r="HN49" s="19">
        <v>28.671003134796212</v>
      </c>
      <c r="HO49" s="19">
        <v>14.227868338557998</v>
      </c>
      <c r="HP49" s="19">
        <v>0.242523261989189</v>
      </c>
      <c r="HQ49" s="19">
        <v>0.20034058155399101</v>
      </c>
      <c r="HR49" s="19">
        <v>0.17540711155080199</v>
      </c>
      <c r="HS49" s="19">
        <v>0.1137994148</v>
      </c>
      <c r="HT49" s="19">
        <v>6.1392566789189203E-2</v>
      </c>
      <c r="HU49" s="19">
        <v>0.29709588572727302</v>
      </c>
      <c r="HV49" s="19">
        <v>0.34768953166486499</v>
      </c>
      <c r="HW49" s="19">
        <v>8.5430270018779397E-2</v>
      </c>
      <c r="HX49" s="19">
        <v>0.64324102124324301</v>
      </c>
      <c r="HY49" s="19">
        <v>0.52162078025133696</v>
      </c>
      <c r="HZ49" s="19">
        <v>0.49638505517112302</v>
      </c>
      <c r="IA49" s="19">
        <v>0.48768734327699498</v>
      </c>
      <c r="IB49" s="19">
        <v>0.24563215282702699</v>
      </c>
      <c r="IC49" s="19">
        <v>0.13988092472432401</v>
      </c>
      <c r="ID49" s="19">
        <v>1.4485720556149699</v>
      </c>
      <c r="IE49" s="19">
        <v>0.29832837789449501</v>
      </c>
      <c r="IF49" s="19">
        <v>0.260659484235294</v>
      </c>
      <c r="IG49" s="19">
        <v>0.26935870219004499</v>
      </c>
      <c r="IH49" s="19">
        <v>0.22806226251376199</v>
      </c>
      <c r="II49" s="19">
        <v>3.9966789288990799E-2</v>
      </c>
      <c r="IJ49" s="19">
        <v>0.33194450771040701</v>
      </c>
      <c r="IK49" s="19">
        <v>0.36622782702293599</v>
      </c>
      <c r="IL49" s="19">
        <v>8.1123214701357499E-2</v>
      </c>
      <c r="IM49" s="19">
        <v>0.85671052840366901</v>
      </c>
      <c r="IN49" s="19">
        <v>0.24427225733031699</v>
      </c>
      <c r="IO49" s="19">
        <v>0.22766531164253401</v>
      </c>
      <c r="IP49" s="19">
        <v>0.14587388682805399</v>
      </c>
      <c r="IQ49" s="19">
        <v>0.118889692458716</v>
      </c>
      <c r="IR49" s="19">
        <v>9.7929869651376206E-2</v>
      </c>
      <c r="IS49" s="19">
        <v>0.428103363606335</v>
      </c>
      <c r="IT49" s="19">
        <v>39.840706008928599</v>
      </c>
      <c r="IU49" s="19">
        <v>60.660194366071401</v>
      </c>
      <c r="IV49" s="19">
        <v>77</v>
      </c>
      <c r="IW49" s="19">
        <f t="shared" si="57"/>
        <v>16.339805633928599</v>
      </c>
      <c r="IX49" s="19">
        <v>0.22563579276923099</v>
      </c>
      <c r="IY49" s="19">
        <v>0.3177276295</v>
      </c>
      <c r="IZ49" s="19">
        <v>0.19378335953846201</v>
      </c>
      <c r="JA49" s="19">
        <v>0.28872056511538502</v>
      </c>
      <c r="JB49" s="19">
        <v>0.66938383050000005</v>
      </c>
      <c r="JC49" s="19">
        <v>0.441098901230769</v>
      </c>
      <c r="JD49" s="19">
        <v>0.25922291996153801</v>
      </c>
      <c r="JE49" s="19">
        <v>0.659442700192308</v>
      </c>
      <c r="JF49" s="19">
        <v>0.43999607538461499</v>
      </c>
      <c r="JG49" s="19">
        <v>0.22316326538461501</v>
      </c>
      <c r="JH49" s="19">
        <v>0.30315541603846202</v>
      </c>
      <c r="JI49" s="19">
        <v>0.21551805338461499</v>
      </c>
      <c r="JJ49" s="19">
        <v>0.43502417933076898</v>
      </c>
      <c r="JK49" s="19">
        <v>0.39592739033846103</v>
      </c>
      <c r="JL49" s="19">
        <v>0.25857272081923099</v>
      </c>
      <c r="JM49" s="19">
        <v>0.208295652253846</v>
      </c>
      <c r="JN49" s="19">
        <v>0.36954282397307697</v>
      </c>
      <c r="JO49" s="19">
        <v>0.35507204068076897</v>
      </c>
      <c r="JP49" s="19">
        <v>0.184338995757692</v>
      </c>
      <c r="JQ49" s="19">
        <v>0.16246170022692299</v>
      </c>
      <c r="JR49" s="19">
        <v>0.19916667923846201</v>
      </c>
      <c r="JS49" s="19">
        <v>0.20465496546923101</v>
      </c>
      <c r="JT49" s="19">
        <v>0.50654191095384604</v>
      </c>
      <c r="JU49" s="19">
        <v>0.54956881035000005</v>
      </c>
      <c r="JV49" s="19">
        <v>0.49351472079615399</v>
      </c>
      <c r="JW49" s="19">
        <v>0.49432507161153799</v>
      </c>
      <c r="JX49" s="19">
        <v>9.1896138915384604E-2</v>
      </c>
      <c r="JY49" s="19">
        <v>0.196675371738462</v>
      </c>
      <c r="JZ49" s="19">
        <v>1.5495644297461499</v>
      </c>
      <c r="KA49" s="19">
        <v>1.3208413024807699</v>
      </c>
      <c r="KB49" s="19">
        <v>0.54276673118846197</v>
      </c>
      <c r="KC49" s="19">
        <v>0.57717038157307698</v>
      </c>
      <c r="KD49" s="19">
        <v>0.61857364768846201</v>
      </c>
      <c r="KE49" s="19">
        <v>0.64723046115769201</v>
      </c>
      <c r="KF49" s="19">
        <v>0.547888707503846</v>
      </c>
      <c r="KG49" s="19">
        <v>0.59567042986538499</v>
      </c>
      <c r="KH49" s="19">
        <v>0.458033732238462</v>
      </c>
      <c r="KI49" s="19">
        <v>0.51500455076923102</v>
      </c>
      <c r="KJ49" s="19">
        <v>-0.30958493484615401</v>
      </c>
      <c r="KK49" s="19">
        <v>-0.27765807119230801</v>
      </c>
      <c r="KL49" s="19">
        <v>0.61857364768846201</v>
      </c>
      <c r="KM49" s="19">
        <v>0.64723046115769201</v>
      </c>
      <c r="KN49" s="19">
        <v>0.20864956981632701</v>
      </c>
      <c r="KO49" s="19">
        <v>0.23259891706122399</v>
      </c>
      <c r="KP49" s="19">
        <v>0.17722205922449</v>
      </c>
      <c r="KQ49" s="19">
        <v>0.22769828502040801</v>
      </c>
      <c r="KR49" s="19">
        <v>0.533736163959184</v>
      </c>
      <c r="KS49" s="19">
        <v>0.41633512355101998</v>
      </c>
      <c r="KT49" s="19">
        <v>0.24263471683673499</v>
      </c>
      <c r="KU49" s="19">
        <v>0.64073078326530597</v>
      </c>
      <c r="KV49" s="19">
        <v>0.47484936836734698</v>
      </c>
      <c r="KW49" s="19">
        <v>0.216795366755102</v>
      </c>
      <c r="KX49" s="19">
        <v>0.23883393853061199</v>
      </c>
      <c r="KY49" s="19">
        <v>0.200101626</v>
      </c>
      <c r="KZ49" s="19">
        <v>40.82</v>
      </c>
      <c r="LA49" s="19">
        <v>37.910612244897997</v>
      </c>
      <c r="LB49" s="19">
        <v>12.4463265306122</v>
      </c>
      <c r="LC49" s="19">
        <v>41.817959183673501</v>
      </c>
      <c r="LD49" s="19">
        <v>42.229591836734699</v>
      </c>
      <c r="LE49" s="19">
        <v>40.26</v>
      </c>
      <c r="LF49" s="19">
        <v>40.356938775510201</v>
      </c>
      <c r="LG49" s="19">
        <v>4.4203020102040802E-2</v>
      </c>
      <c r="LH49" s="19">
        <v>4.9364765693877599E-2</v>
      </c>
      <c r="LI49" s="19">
        <v>54.972040816326498</v>
      </c>
      <c r="LJ49" s="19">
        <v>1793.16042857143</v>
      </c>
      <c r="LK49" s="19">
        <v>83</v>
      </c>
      <c r="LL49" s="19">
        <f t="shared" si="58"/>
        <v>28.027959183673502</v>
      </c>
      <c r="LM49" s="23">
        <v>-9999</v>
      </c>
      <c r="LN49" s="19">
        <v>0.44995949659795897</v>
      </c>
      <c r="LO49" s="19">
        <v>0.39896317135918302</v>
      </c>
      <c r="LP49" s="19">
        <v>0.32346452204081599</v>
      </c>
      <c r="LQ49" s="19">
        <v>0.292322392853061</v>
      </c>
      <c r="LR49" s="19">
        <v>0.45670470275306102</v>
      </c>
      <c r="LS49" s="19">
        <v>0.39045832590612201</v>
      </c>
      <c r="LT49" s="19">
        <v>0.33112668846938798</v>
      </c>
      <c r="LU49" s="19">
        <v>0.28296518187755099</v>
      </c>
      <c r="LV49" s="19">
        <v>0.14839525049795901</v>
      </c>
      <c r="LW49" s="19">
        <v>0.12154426635714299</v>
      </c>
      <c r="LX49" s="19">
        <v>0.523456643408163</v>
      </c>
      <c r="LY49" s="19">
        <v>0.49874607477550997</v>
      </c>
      <c r="LZ49" s="19">
        <v>0.49370062444898</v>
      </c>
      <c r="MA49" s="19">
        <v>0.435175327228571</v>
      </c>
      <c r="MB49" s="19">
        <v>9.6368763069387797E-2</v>
      </c>
      <c r="MC49" s="19">
        <v>0.124532306593878</v>
      </c>
      <c r="MD49" s="19">
        <v>1.6473586270612199</v>
      </c>
      <c r="ME49" s="19">
        <v>1.3512519953</v>
      </c>
      <c r="MF49" s="19">
        <v>0.32620821312653098</v>
      </c>
      <c r="MG49" s="19">
        <v>0.30452930949387802</v>
      </c>
      <c r="MH49" s="19">
        <v>0.41307057677346898</v>
      </c>
      <c r="MI49" s="19">
        <v>0.375196204432653</v>
      </c>
      <c r="MJ49" s="19">
        <v>0.416269594638776</v>
      </c>
      <c r="MK49" s="19">
        <v>0.36798200621224503</v>
      </c>
      <c r="ML49" s="19">
        <v>0.329848269671429</v>
      </c>
      <c r="MM49" s="19">
        <v>0.29632791393061197</v>
      </c>
      <c r="MN49" s="19">
        <v>-0.49614393322449002</v>
      </c>
      <c r="MO49" s="19">
        <v>-0.43959192979591799</v>
      </c>
      <c r="MP49" s="19">
        <v>0.41307057677346898</v>
      </c>
      <c r="MQ49" s="19">
        <v>0.375196204432653</v>
      </c>
      <c r="MR49" s="23">
        <v>-9999</v>
      </c>
      <c r="MS49" s="19">
        <v>0.15679579399999999</v>
      </c>
      <c r="MT49" s="19">
        <v>0.12621887900000001</v>
      </c>
      <c r="MU49" s="19">
        <v>0.12620794499999999</v>
      </c>
      <c r="MV49" s="19">
        <v>0.15314261300000001</v>
      </c>
      <c r="MW49" s="19">
        <v>0.55473515200000001</v>
      </c>
      <c r="MX49" s="19">
        <v>0.331598116</v>
      </c>
      <c r="MY49" s="19">
        <v>0.15477137199999999</v>
      </c>
      <c r="MZ49" s="19">
        <v>0.60322948899999995</v>
      </c>
      <c r="NA49" s="19">
        <v>0.39745541099999998</v>
      </c>
      <c r="NB49" s="19">
        <v>0.15572949699999999</v>
      </c>
      <c r="NC49" s="19">
        <v>0.12237216400000001</v>
      </c>
      <c r="ND49" s="19">
        <v>0.1433026</v>
      </c>
      <c r="NE49" s="19">
        <v>36.479999999999997</v>
      </c>
      <c r="NF49" s="19">
        <v>34.997142859999997</v>
      </c>
      <c r="NG49" s="19">
        <v>14.72346939</v>
      </c>
      <c r="NH49" s="19">
        <v>32.522040820000001</v>
      </c>
      <c r="NI49" s="19">
        <v>32.245102039999999</v>
      </c>
      <c r="NJ49" s="19">
        <v>37.623265310000001</v>
      </c>
      <c r="NK49" s="19">
        <v>37.764285710000003</v>
      </c>
      <c r="NL49" s="19">
        <v>-0.12948732499999999</v>
      </c>
      <c r="NM49" s="19">
        <v>-0.12743492100000001</v>
      </c>
      <c r="NN49" s="19">
        <v>53.021836729999997</v>
      </c>
      <c r="NO49" s="19">
        <v>1748.8924489999999</v>
      </c>
      <c r="NP49" s="19">
        <v>99.9</v>
      </c>
      <c r="NQ49" s="19">
        <f t="shared" si="59"/>
        <v>46.878163270000009</v>
      </c>
      <c r="NR49" s="23">
        <v>-9999</v>
      </c>
      <c r="NS49" s="19">
        <v>0.59055462800000003</v>
      </c>
      <c r="NT49" s="19">
        <v>0.56399279099999999</v>
      </c>
      <c r="NU49" s="19">
        <v>0.43888575899999999</v>
      </c>
      <c r="NV49" s="19">
        <v>0.36575120799999999</v>
      </c>
      <c r="NW49" s="19">
        <v>0.66174917099999997</v>
      </c>
      <c r="NX49" s="19">
        <v>0.62559142599999995</v>
      </c>
      <c r="NY49" s="19">
        <v>0.52872094400000003</v>
      </c>
      <c r="NZ49" s="19">
        <v>0.446108167</v>
      </c>
      <c r="OA49" s="19">
        <v>0.205138194</v>
      </c>
      <c r="OB49" s="19">
        <v>0.25037089600000001</v>
      </c>
      <c r="OC49" s="19">
        <v>0.61498578299999995</v>
      </c>
      <c r="OD49" s="19">
        <v>0.62656586999999997</v>
      </c>
      <c r="OE49" s="19">
        <v>0.58848365400000002</v>
      </c>
      <c r="OF49" s="19">
        <v>0.55627487099999995</v>
      </c>
      <c r="OG49" s="19">
        <v>3.8425471000000003E-2</v>
      </c>
      <c r="OH49" s="19">
        <v>9.6701153999999998E-2</v>
      </c>
      <c r="OI49" s="19">
        <v>2.9045668180000002</v>
      </c>
      <c r="OJ49" s="19">
        <v>2.6258828040000002</v>
      </c>
      <c r="OK49" s="19">
        <v>0.31059292500000002</v>
      </c>
      <c r="OL49" s="19">
        <v>0.39995444600000002</v>
      </c>
      <c r="OM49" s="19">
        <v>0.42759114799999998</v>
      </c>
      <c r="ON49" s="19">
        <v>0.51803767000000001</v>
      </c>
      <c r="OO49" s="19">
        <v>0.45812285699999999</v>
      </c>
      <c r="OP49" s="19">
        <v>0.55230524999999997</v>
      </c>
      <c r="OQ49" s="19">
        <v>0.34733641100000001</v>
      </c>
      <c r="OR49" s="19">
        <v>0.442865495</v>
      </c>
      <c r="OS49" s="19">
        <v>-0.69064742099999998</v>
      </c>
      <c r="OT49" s="19">
        <v>-0.61477145399999999</v>
      </c>
      <c r="OU49" s="19">
        <v>0.42759114799999998</v>
      </c>
      <c r="OV49" s="19">
        <v>0.51803767000000001</v>
      </c>
      <c r="OW49" s="19">
        <v>0.143763828714286</v>
      </c>
      <c r="OX49" s="19">
        <v>8.4473099595238105E-2</v>
      </c>
      <c r="OY49" s="19">
        <v>0.108668492619048</v>
      </c>
      <c r="OZ49" s="19">
        <v>0.11804222197619001</v>
      </c>
      <c r="PA49" s="19">
        <v>0.59014644561904805</v>
      </c>
      <c r="PB49" s="19">
        <v>0.34022647478571399</v>
      </c>
      <c r="PC49" s="19">
        <v>0.121452428642857</v>
      </c>
      <c r="PD49" s="19">
        <v>0.64686853004761902</v>
      </c>
      <c r="PE49" s="19">
        <v>0.41324156740476198</v>
      </c>
      <c r="PF49" s="19">
        <v>0.13290175540476201</v>
      </c>
      <c r="PG49" s="19">
        <v>8.3897435928571504E-2</v>
      </c>
      <c r="PH49" s="19">
        <v>0.119477680071429</v>
      </c>
      <c r="PI49" s="19">
        <v>34.729999999999997</v>
      </c>
      <c r="PJ49" s="19">
        <v>31.293333333333301</v>
      </c>
      <c r="PK49" s="19">
        <v>28.452380952380999</v>
      </c>
      <c r="PL49" s="19">
        <v>28.860714285714302</v>
      </c>
      <c r="PM49" s="19">
        <v>29.426190476190499</v>
      </c>
      <c r="PN49" s="19">
        <v>34.147142857142903</v>
      </c>
      <c r="PO49" s="19">
        <v>34.43</v>
      </c>
      <c r="PP49" s="19">
        <v>-0.13302587499999999</v>
      </c>
      <c r="PQ49" s="19">
        <v>-0.114372266190476</v>
      </c>
      <c r="PR49" s="19">
        <v>52.4033333333333</v>
      </c>
      <c r="PS49" s="19">
        <v>52.622142857142897</v>
      </c>
      <c r="PT49" s="19">
        <v>1734.85771428571</v>
      </c>
      <c r="PU49" s="19">
        <v>1739.8377619047601</v>
      </c>
      <c r="PV49" s="19">
        <v>120.7</v>
      </c>
      <c r="PW49" s="19">
        <f t="shared" si="60"/>
        <v>68.296666666666709</v>
      </c>
      <c r="PX49" s="19">
        <f t="shared" si="61"/>
        <v>68.077857142857113</v>
      </c>
      <c r="PY49" s="19">
        <f t="shared" si="62"/>
        <v>68.187261904761911</v>
      </c>
      <c r="PZ49" s="23">
        <v>-9999</v>
      </c>
      <c r="QA49" s="19">
        <v>0.68204000011904697</v>
      </c>
      <c r="QB49" s="19">
        <v>0.661355946442857</v>
      </c>
      <c r="QC49" s="19">
        <v>0.54412362913571399</v>
      </c>
      <c r="QD49" s="19">
        <v>0.48176667337381002</v>
      </c>
      <c r="QE49" s="19">
        <v>0.76699806819285699</v>
      </c>
      <c r="QF49" s="19">
        <v>0.74362302155238102</v>
      </c>
      <c r="QG49" s="19">
        <f t="shared" si="63"/>
        <v>0.75531054487261895</v>
      </c>
      <c r="QH49" s="19">
        <v>0.65939359553571397</v>
      </c>
      <c r="QI49" s="19">
        <v>0.59821580689999998</v>
      </c>
      <c r="QJ49" s="19">
        <v>0.21972086802619001</v>
      </c>
      <c r="QK49" s="19">
        <v>0.26517797143333299</v>
      </c>
      <c r="QL49" s="19">
        <v>0.68640803985238097</v>
      </c>
      <c r="QM49" s="19">
        <v>0.68382449929047595</v>
      </c>
      <c r="QN49" s="19">
        <v>0.65781272261428603</v>
      </c>
      <c r="QO49" s="19">
        <v>0.60221553583333298</v>
      </c>
      <c r="QP49" s="19">
        <v>8.9973726880952405E-3</v>
      </c>
      <c r="QQ49" s="19">
        <v>4.1584121914285697E-2</v>
      </c>
      <c r="QR49" s="19">
        <v>4.3187852166428602</v>
      </c>
      <c r="QS49" s="19">
        <v>4.0003626652881001</v>
      </c>
      <c r="QT49" s="19">
        <v>0.286936974964286</v>
      </c>
      <c r="QU49" s="19">
        <v>0.35570144472380899</v>
      </c>
      <c r="QV49" s="19">
        <v>0.41523490060476198</v>
      </c>
      <c r="QW49" s="19">
        <v>0.48894332673809499</v>
      </c>
      <c r="QX49" s="19">
        <v>0.44402436865714301</v>
      </c>
      <c r="QY49" s="19">
        <v>0.52360668989285697</v>
      </c>
      <c r="QZ49" s="19">
        <v>0.32210284181904802</v>
      </c>
      <c r="RA49" s="19">
        <v>0.39963261204523798</v>
      </c>
      <c r="RB49" s="19">
        <v>-0.79328898504761902</v>
      </c>
      <c r="RC49" s="19">
        <v>-0.74704827652381001</v>
      </c>
      <c r="RD49" s="19">
        <v>0.41523490060476198</v>
      </c>
      <c r="RE49" s="19">
        <v>0.48894332673809499</v>
      </c>
      <c r="RF49" s="19">
        <v>0.113827470722222</v>
      </c>
      <c r="RG49" s="19">
        <v>6.3097643111111101E-2</v>
      </c>
      <c r="RH49" s="19">
        <v>8.9139892916666602E-2</v>
      </c>
      <c r="RI49" s="19">
        <v>8.7188265388888894E-2</v>
      </c>
      <c r="RJ49" s="19">
        <v>0.62297182622222202</v>
      </c>
      <c r="RK49" s="19">
        <v>0.35374914797222201</v>
      </c>
      <c r="RL49" s="19">
        <v>9.0145239749999995E-2</v>
      </c>
      <c r="RM49" s="19">
        <v>0.60752348552777802</v>
      </c>
      <c r="RN49" s="19">
        <v>0.36334639855555501</v>
      </c>
      <c r="RO49" s="19">
        <v>0.106077097416667</v>
      </c>
      <c r="RP49" s="19">
        <v>5.8146829333333303E-2</v>
      </c>
      <c r="RQ49" s="19">
        <v>9.2176529583333305E-2</v>
      </c>
      <c r="RR49" s="19">
        <v>41.52</v>
      </c>
      <c r="RS49" s="19">
        <v>37.8183333333333</v>
      </c>
      <c r="RT49" s="19">
        <v>23.3408333333333</v>
      </c>
      <c r="RU49" s="19">
        <v>28.634722222222202</v>
      </c>
      <c r="RV49" s="19">
        <v>28.4791666666667</v>
      </c>
      <c r="RW49" s="19">
        <v>39.770000000000003</v>
      </c>
      <c r="RX49" s="19">
        <v>39.8605555555555</v>
      </c>
      <c r="RY49" s="19">
        <v>-0.27829693888888901</v>
      </c>
      <c r="RZ49" s="19">
        <v>-0.25892988055555599</v>
      </c>
      <c r="SA49" s="19">
        <v>52.5688888888889</v>
      </c>
      <c r="SB49" s="19">
        <v>53.329444444444398</v>
      </c>
      <c r="SC49" s="19">
        <v>1738.6098611111099</v>
      </c>
      <c r="SD49" s="19">
        <v>1755.88175</v>
      </c>
      <c r="SE49" s="19">
        <v>142</v>
      </c>
      <c r="SF49" s="19">
        <f t="shared" si="64"/>
        <v>89.431111111111107</v>
      </c>
      <c r="SG49" s="19">
        <f t="shared" si="65"/>
        <v>88.670555555555609</v>
      </c>
      <c r="SH49" s="23">
        <v>-9999</v>
      </c>
      <c r="SI49" s="19">
        <v>0.74138937199999999</v>
      </c>
      <c r="SJ49" s="19">
        <v>0.75348456027777799</v>
      </c>
      <c r="SK49" s="19">
        <v>0.60237240158333305</v>
      </c>
      <c r="SL49" s="19">
        <v>0.60334321099999999</v>
      </c>
      <c r="SM49" s="19">
        <v>0.82485059174999997</v>
      </c>
      <c r="SN49" s="19">
        <v>0.81486262719444402</v>
      </c>
      <c r="SO49" s="19">
        <v>0.72360853208333298</v>
      </c>
      <c r="SP49" s="19">
        <v>0.69539832591666695</v>
      </c>
      <c r="SQ49" s="19">
        <v>0.25136754222222202</v>
      </c>
      <c r="SR49" s="19">
        <v>0.27533544988888897</v>
      </c>
      <c r="SS49" s="19">
        <v>0.73599267611111097</v>
      </c>
      <c r="ST49" s="19">
        <v>0.74865817397222201</v>
      </c>
      <c r="SU49" s="19">
        <v>0.70206333472222204</v>
      </c>
      <c r="SV49" s="19">
        <v>0.68970254636111095</v>
      </c>
      <c r="SW49" s="19">
        <v>-1.1318272250000001E-2</v>
      </c>
      <c r="SX49" s="19">
        <v>-1.07433773888889E-2</v>
      </c>
      <c r="SY49" s="19">
        <v>5.7491827135277802</v>
      </c>
      <c r="SZ49" s="19">
        <v>6.1591520486666704</v>
      </c>
      <c r="TA49" s="19">
        <v>0.30479391138888901</v>
      </c>
      <c r="TB49" s="19">
        <v>0.33784664541666698</v>
      </c>
      <c r="TC49" s="19">
        <v>0.44429077766666702</v>
      </c>
      <c r="TD49" s="19">
        <v>0.47943328572222199</v>
      </c>
      <c r="TE49" s="19">
        <v>0.47162114694444401</v>
      </c>
      <c r="TF49" s="19">
        <v>0.50073361458333299</v>
      </c>
      <c r="TG49" s="19">
        <v>0.33898874222222197</v>
      </c>
      <c r="TH49" s="19">
        <v>0.36501351502777801</v>
      </c>
      <c r="TI49" s="19">
        <v>-0.83944792822222203</v>
      </c>
      <c r="TJ49" s="19">
        <v>-0.81993779358333296</v>
      </c>
      <c r="TK49" s="19">
        <v>0.44429077766666702</v>
      </c>
      <c r="TL49" s="19">
        <v>0.47943328572222199</v>
      </c>
      <c r="TM49" s="19">
        <v>0.12971476921428601</v>
      </c>
      <c r="TN49" s="19">
        <v>5.3360058357142803E-2</v>
      </c>
      <c r="TO49" s="19">
        <v>0.103724489761905</v>
      </c>
      <c r="TP49" s="19">
        <v>0.100466618785714</v>
      </c>
      <c r="TQ49" s="19">
        <v>0.73152312359523797</v>
      </c>
      <c r="TR49" s="19">
        <v>0.39022661483333299</v>
      </c>
      <c r="TS49" s="19">
        <v>9.6759533452381002E-2</v>
      </c>
      <c r="TT49" s="19">
        <v>0.70415380288095297</v>
      </c>
      <c r="TU49" s="19">
        <v>0.40005977283333299</v>
      </c>
      <c r="TV49" s="19">
        <v>0.10710402402381</v>
      </c>
      <c r="TW49" s="19">
        <v>4.6646444261904799E-2</v>
      </c>
      <c r="TX49" s="19">
        <v>9.3735207880952395E-2</v>
      </c>
      <c r="TY49" s="19">
        <v>41.08</v>
      </c>
      <c r="TZ49" s="19">
        <v>37.885833333333302</v>
      </c>
      <c r="UA49" s="19">
        <v>23.1786904761905</v>
      </c>
      <c r="UB49" s="19">
        <v>43.033571428571399</v>
      </c>
      <c r="UC49" s="19">
        <v>42.953571428571401</v>
      </c>
      <c r="UD49" s="19">
        <v>40.408928571428497</v>
      </c>
      <c r="UE49" s="19">
        <v>40.578214285714303</v>
      </c>
      <c r="UF49" s="19">
        <v>9.0698226190476197E-2</v>
      </c>
      <c r="UG49" s="19">
        <v>7.6201182142857093E-2</v>
      </c>
      <c r="UH49" s="24">
        <v>49.803095238095239</v>
      </c>
      <c r="UI49" s="24">
        <v>51.100476190476193</v>
      </c>
      <c r="UJ49" s="24">
        <v>1675.8268809523809</v>
      </c>
      <c r="UK49" s="24">
        <v>1705.2736666666667</v>
      </c>
      <c r="UL49" s="19">
        <v>158</v>
      </c>
      <c r="UM49" s="19">
        <f t="shared" si="66"/>
        <v>108.19690476190476</v>
      </c>
      <c r="UN49" s="19">
        <f t="shared" si="67"/>
        <v>106.8995238095238</v>
      </c>
      <c r="UO49" s="19">
        <f t="shared" si="68"/>
        <v>107.54821428571428</v>
      </c>
      <c r="UP49" s="23">
        <v>-9999</v>
      </c>
      <c r="UQ49" s="19">
        <v>0.75833735650714296</v>
      </c>
      <c r="UR49" s="19">
        <v>0.757859023669048</v>
      </c>
      <c r="US49" s="19">
        <v>0.61019855290476199</v>
      </c>
      <c r="UT49" s="19">
        <v>0.58967927928095298</v>
      </c>
      <c r="UU49" s="19">
        <v>0.87544438743095199</v>
      </c>
      <c r="UV49" s="19">
        <v>0.86325300224523804</v>
      </c>
      <c r="UW49" s="19">
        <f t="shared" si="69"/>
        <v>0.86934869483809507</v>
      </c>
      <c r="UX49" s="19">
        <v>0.79053645995952404</v>
      </c>
      <c r="UY49" s="19">
        <v>0.75817214730000004</v>
      </c>
      <c r="UZ49" s="19">
        <v>0.27575171620238098</v>
      </c>
      <c r="VA49" s="19">
        <v>0.30406042719523801</v>
      </c>
      <c r="VB49" s="19">
        <v>0.76477362548333305</v>
      </c>
      <c r="VC49" s="19">
        <v>0.75051946722381002</v>
      </c>
      <c r="VD49" s="19">
        <v>0.73572348539523802</v>
      </c>
      <c r="VE49" s="19">
        <v>0.69732064475</v>
      </c>
      <c r="VF49" s="19">
        <v>1.6372907761904799E-2</v>
      </c>
      <c r="VG49" s="19">
        <v>-1.6029585052381001E-2</v>
      </c>
      <c r="VH49" s="19">
        <v>6.2840307961666699</v>
      </c>
      <c r="VI49" s="19">
        <v>6.3035221486214299</v>
      </c>
      <c r="VJ49" s="19">
        <v>0.315011248466667</v>
      </c>
      <c r="VK49" s="19">
        <v>0.35194980592619002</v>
      </c>
      <c r="VL49" s="19">
        <v>0.462905488780952</v>
      </c>
      <c r="VM49" s="19">
        <v>0.50149482161190495</v>
      </c>
      <c r="VN49" s="19">
        <v>0.50097492882857197</v>
      </c>
      <c r="VO49" s="19">
        <v>0.53875538518571398</v>
      </c>
      <c r="VP49" s="19">
        <v>0.36358056813571399</v>
      </c>
      <c r="VQ49" s="19">
        <v>0.40058487418571398</v>
      </c>
      <c r="VR49" s="19">
        <v>-0.88292600278571398</v>
      </c>
      <c r="VS49" s="19">
        <v>-0.86228393390476099</v>
      </c>
      <c r="VT49" s="19">
        <v>0.462905488780952</v>
      </c>
      <c r="VU49" s="19">
        <v>0.50149482161190495</v>
      </c>
      <c r="VV49" s="19">
        <v>0.86024999999999996</v>
      </c>
      <c r="VW49" s="19">
        <v>0.87150000000000005</v>
      </c>
      <c r="VX49" s="19">
        <v>1.2822499999999999</v>
      </c>
      <c r="VY49" s="19">
        <v>9.6174999999999997E-2</v>
      </c>
      <c r="VZ49" s="19">
        <f t="shared" si="70"/>
        <v>1.0130775937227552</v>
      </c>
      <c r="WA49" s="19">
        <v>0.14733099626829299</v>
      </c>
      <c r="WB49" s="19">
        <v>6.7560228195122002E-2</v>
      </c>
      <c r="WC49" s="19">
        <v>0.11909029631707301</v>
      </c>
      <c r="WD49" s="19">
        <v>0.113644891585366</v>
      </c>
      <c r="WE49" s="19">
        <v>0.87644847197561004</v>
      </c>
      <c r="WF49" s="19">
        <v>0.49194699280487802</v>
      </c>
      <c r="WG49" s="19">
        <v>0.109537241926829</v>
      </c>
      <c r="WH49" s="19">
        <v>0.82184486675609703</v>
      </c>
      <c r="WI49" s="19">
        <v>0.45959374763414601</v>
      </c>
      <c r="WJ49" s="19">
        <v>0.120635818243902</v>
      </c>
      <c r="WK49" s="19">
        <v>5.4707317073170697E-2</v>
      </c>
      <c r="WL49" s="19">
        <v>0.116179737682927</v>
      </c>
      <c r="WM49" s="19">
        <v>42.45</v>
      </c>
      <c r="WN49" s="19">
        <v>37.888536585365898</v>
      </c>
      <c r="WO49" s="19">
        <v>18.747317073170699</v>
      </c>
      <c r="WP49" s="19">
        <v>30.9026829268293</v>
      </c>
      <c r="WQ49" s="19">
        <v>31.55</v>
      </c>
      <c r="WR49" s="19">
        <v>41.4204878048781</v>
      </c>
      <c r="WS49" s="19">
        <v>41.420975609756098</v>
      </c>
      <c r="WT49" s="19">
        <v>-0.26461212195122003</v>
      </c>
      <c r="WU49" s="19">
        <v>-0.226693580487805</v>
      </c>
      <c r="WV49" s="19">
        <v>44.176585365853697</v>
      </c>
      <c r="WW49" s="19">
        <v>46.240731707317103</v>
      </c>
      <c r="WX49" s="19">
        <v>1548.10282926829</v>
      </c>
      <c r="WY49" s="19">
        <v>1594.99065853659</v>
      </c>
      <c r="WZ49" s="19">
        <v>164.3</v>
      </c>
      <c r="XA49" s="19">
        <f t="shared" si="71"/>
        <v>120.12341463414631</v>
      </c>
      <c r="XB49" s="19">
        <f t="shared" si="72"/>
        <v>118.0592682926829</v>
      </c>
      <c r="XC49" s="23">
        <v>-9999</v>
      </c>
      <c r="XD49" s="19">
        <v>0.76470765419999998</v>
      </c>
      <c r="XE49" s="19">
        <v>0.76992132459512197</v>
      </c>
      <c r="XF49" s="19">
        <v>0.61490768141951202</v>
      </c>
      <c r="XG49" s="19">
        <v>0.62435733903902402</v>
      </c>
      <c r="XH49" s="19">
        <v>0.87496573916585396</v>
      </c>
      <c r="XI49" s="19">
        <v>0.85597766014146404</v>
      </c>
      <c r="XJ49" s="19">
        <v>0.78688605628536601</v>
      </c>
      <c r="XK49" s="19">
        <v>0.75758857744146302</v>
      </c>
      <c r="XL49" s="19">
        <v>0.28281272904634103</v>
      </c>
      <c r="XM49" s="19">
        <v>0.28050381684634101</v>
      </c>
      <c r="XN49" s="19">
        <v>0.75186935308048797</v>
      </c>
      <c r="XO49" s="19">
        <v>0.75978176726829305</v>
      </c>
      <c r="XP49" s="19">
        <v>0.74423778829756104</v>
      </c>
      <c r="XQ49" s="19">
        <v>0.71093656630000002</v>
      </c>
      <c r="XR49" s="19">
        <v>-2.9286456499999999E-2</v>
      </c>
      <c r="XS49" s="19">
        <v>-2.2813229502439001E-2</v>
      </c>
      <c r="XT49" s="19">
        <v>6.5073634903243898</v>
      </c>
      <c r="XU49" s="19">
        <v>6.7213468359170703</v>
      </c>
      <c r="XV49" s="19">
        <v>0.32324006668780503</v>
      </c>
      <c r="XW49" s="19">
        <v>0.32751315741463399</v>
      </c>
      <c r="XX49" s="19">
        <v>0.47233715507317098</v>
      </c>
      <c r="XY49" s="19">
        <v>0.47402889276097598</v>
      </c>
      <c r="XZ49" s="19">
        <v>0.50862924765121997</v>
      </c>
      <c r="YA49" s="19">
        <v>0.50247488430975595</v>
      </c>
      <c r="YB49" s="19">
        <v>0.36979517080243901</v>
      </c>
      <c r="YC49" s="19">
        <v>0.36396750864634098</v>
      </c>
      <c r="YD49" s="19">
        <v>-0.88067160197561001</v>
      </c>
      <c r="YE49" s="19">
        <v>-0.86189671424390202</v>
      </c>
      <c r="YF49" s="19">
        <v>0.47233715507317098</v>
      </c>
      <c r="YG49" s="19">
        <v>0.47402889276097598</v>
      </c>
      <c r="YH49" s="19">
        <v>0.15225481894871801</v>
      </c>
      <c r="YI49" s="19">
        <v>6.8540335179487197E-2</v>
      </c>
      <c r="YJ49" s="19">
        <v>0.113772747153846</v>
      </c>
      <c r="YK49" s="19">
        <v>0.117499495230769</v>
      </c>
      <c r="YL49" s="19">
        <v>0.85862044058974396</v>
      </c>
      <c r="YM49" s="19">
        <v>0.32714285700000001</v>
      </c>
      <c r="YN49" s="19">
        <v>0.113315162589744</v>
      </c>
      <c r="YO49" s="19">
        <v>0.81969417605128203</v>
      </c>
      <c r="YP49" s="19">
        <v>0.46515491458974401</v>
      </c>
      <c r="YQ49" s="19">
        <v>0.12859402143589699</v>
      </c>
      <c r="YR49" s="19">
        <v>5.5069112487179502E-2</v>
      </c>
      <c r="YS49" s="19">
        <v>0.12175641025641</v>
      </c>
      <c r="YT49" s="19">
        <v>43.45</v>
      </c>
      <c r="YU49" s="19">
        <v>40.349743589743603</v>
      </c>
      <c r="YV49" s="19">
        <v>17.693076923076902</v>
      </c>
      <c r="YW49" s="19">
        <v>28.159230769230799</v>
      </c>
      <c r="YX49" s="19">
        <v>28.180256410256401</v>
      </c>
      <c r="YY49" s="19">
        <v>42.259230769230797</v>
      </c>
      <c r="YZ49" s="19">
        <v>42.427692307692297</v>
      </c>
      <c r="ZA49" s="19">
        <v>-0.34968779743589801</v>
      </c>
      <c r="ZB49" s="19">
        <v>-0.32182290000000002</v>
      </c>
      <c r="ZC49" s="19">
        <v>44.684615384615398</v>
      </c>
      <c r="ZD49" s="19">
        <v>44.849743589743603</v>
      </c>
      <c r="ZE49" s="19">
        <v>1559.66171794872</v>
      </c>
      <c r="ZF49" s="19">
        <v>1563.3752564102599</v>
      </c>
      <c r="ZG49" s="19">
        <v>172</v>
      </c>
      <c r="ZH49" s="19">
        <f t="shared" si="73"/>
        <v>127.3153846153846</v>
      </c>
      <c r="ZI49" s="19">
        <f t="shared" si="74"/>
        <v>127.15025641025639</v>
      </c>
      <c r="ZJ49" s="23">
        <v>-9999</v>
      </c>
      <c r="ZK49" s="19">
        <v>0.75687466737435904</v>
      </c>
      <c r="ZL49" s="19">
        <v>0.75897010245640995</v>
      </c>
      <c r="ZM49" s="19">
        <v>0.60782813665128199</v>
      </c>
      <c r="ZN49" s="19">
        <v>0.47222642799743603</v>
      </c>
      <c r="ZO49" s="19">
        <v>0.87376351171282096</v>
      </c>
      <c r="ZP49" s="19">
        <v>0.85149911274615397</v>
      </c>
      <c r="ZQ49" s="19">
        <v>0.78767154826923103</v>
      </c>
      <c r="ZR49" s="19">
        <v>0.65376296001281997</v>
      </c>
      <c r="ZS49" s="19">
        <v>0.27616139014102598</v>
      </c>
      <c r="ZT49" s="19">
        <v>0.44638357989743599</v>
      </c>
      <c r="ZU49" s="19">
        <v>0.74111299512564099</v>
      </c>
      <c r="ZV49" s="19">
        <v>0.76545756421538402</v>
      </c>
      <c r="ZW49" s="19">
        <v>0.72846181138205102</v>
      </c>
      <c r="ZX49" s="19">
        <v>0.69789291674871801</v>
      </c>
      <c r="ZY49" s="19">
        <v>-3.5059930538461501E-2</v>
      </c>
      <c r="ZZ49" s="19">
        <v>1.57057532846154E-2</v>
      </c>
      <c r="AAA49" s="19">
        <v>6.2374978473410296</v>
      </c>
      <c r="AAB49" s="19">
        <v>6.3257724592974398</v>
      </c>
      <c r="AAC49" s="19">
        <v>0.31607256853589699</v>
      </c>
      <c r="AAD49" s="19">
        <v>0.52394411052564105</v>
      </c>
      <c r="AAE49" s="19">
        <v>0.46394227953846201</v>
      </c>
      <c r="AAF49" s="19">
        <v>0.67023544884358999</v>
      </c>
      <c r="AAG49" s="19">
        <v>0.50213617032564095</v>
      </c>
      <c r="AAH49" s="19">
        <v>0.71449227657179504</v>
      </c>
      <c r="AAI49" s="19">
        <v>0.36480610721794898</v>
      </c>
      <c r="AAJ49" s="19">
        <v>0.58806415495128195</v>
      </c>
      <c r="AAK49" s="19">
        <v>-0.88116385948717901</v>
      </c>
      <c r="AAL49" s="19">
        <v>-0.79048805830769198</v>
      </c>
      <c r="AAM49" s="19">
        <v>0.46394227953846201</v>
      </c>
      <c r="AAN49" s="19">
        <v>0.67023544884358999</v>
      </c>
      <c r="AAO49" s="19">
        <v>0.156037414979592</v>
      </c>
      <c r="AAP49" s="19">
        <v>7.9722579673469393E-2</v>
      </c>
      <c r="AAQ49" s="19">
        <v>0.124280429265306</v>
      </c>
      <c r="AAR49" s="19">
        <v>0.13320798436734699</v>
      </c>
      <c r="AAS49" s="19">
        <v>0.88777908993877597</v>
      </c>
      <c r="AAT49" s="19">
        <v>0.53079386769387704</v>
      </c>
      <c r="AAU49" s="19">
        <v>0.123803395306122</v>
      </c>
      <c r="AAV49" s="19">
        <v>0.82780027261224498</v>
      </c>
      <c r="AAW49" s="19">
        <v>0.46912736044898001</v>
      </c>
      <c r="AAX49" s="19">
        <v>0.140569387755102</v>
      </c>
      <c r="AAY49" s="19">
        <v>6.8915381857142896E-2</v>
      </c>
      <c r="AAZ49" s="19">
        <v>0.13045634930612199</v>
      </c>
      <c r="ABA49" s="19">
        <v>42.25</v>
      </c>
      <c r="ABB49" s="19">
        <v>37.073469387755097</v>
      </c>
      <c r="ABC49" s="19">
        <v>31.8667346938775</v>
      </c>
      <c r="ABD49" s="19">
        <v>30.671020408163301</v>
      </c>
      <c r="ABE49" s="19">
        <v>30.968571428571401</v>
      </c>
      <c r="ABF49" s="19">
        <v>41.59</v>
      </c>
      <c r="ABG49" s="19">
        <v>41.79</v>
      </c>
      <c r="ABH49" s="19">
        <v>-0.27425996938775499</v>
      </c>
      <c r="ABI49" s="19">
        <v>-0.24766115918367401</v>
      </c>
      <c r="ABJ49" s="19">
        <v>43.5234693877551</v>
      </c>
      <c r="ABK49" s="19">
        <v>45.346734693877501</v>
      </c>
      <c r="ABL49" s="19">
        <v>1533.28344897959</v>
      </c>
      <c r="ABM49" s="19">
        <v>1574.67148979592</v>
      </c>
      <c r="ABN49" s="19">
        <v>178</v>
      </c>
      <c r="ABO49" s="19">
        <f t="shared" si="75"/>
        <v>134.47653061224491</v>
      </c>
      <c r="ABP49" s="19">
        <f t="shared" si="76"/>
        <v>132.65326530612251</v>
      </c>
      <c r="ABQ49" s="23">
        <v>-9999</v>
      </c>
      <c r="ABR49" s="19">
        <v>0.73960304942244903</v>
      </c>
      <c r="ABS49" s="19">
        <v>0.73901286152857104</v>
      </c>
      <c r="ABT49" s="19">
        <v>0.58202912894897996</v>
      </c>
      <c r="ABU49" s="19">
        <v>0.59884562251224505</v>
      </c>
      <c r="ABV49" s="19">
        <v>0.84573027434897996</v>
      </c>
      <c r="ABW49" s="19">
        <v>0.83463551585306095</v>
      </c>
      <c r="ABX49" s="19">
        <v>0.742838007516327</v>
      </c>
      <c r="ABY49" s="19">
        <v>0.73800201459183701</v>
      </c>
      <c r="ABZ49" s="19">
        <v>0.27676789086530601</v>
      </c>
      <c r="ACA49" s="19">
        <v>0.25155302372449001</v>
      </c>
      <c r="ACB49" s="19">
        <v>0.72720062956530596</v>
      </c>
      <c r="ACC49" s="19">
        <v>0.75396689413265305</v>
      </c>
      <c r="ACD49" s="19">
        <v>0.70906368742449</v>
      </c>
      <c r="ACE49" s="19">
        <v>0.70049650496734694</v>
      </c>
      <c r="ACF49" s="19">
        <v>-2.5595250763265302E-2</v>
      </c>
      <c r="ACG49" s="19">
        <v>3.4066533761224503E-2</v>
      </c>
      <c r="ACH49" s="19">
        <v>5.6901975867857102</v>
      </c>
      <c r="ACI49" s="19">
        <v>5.6849202290469396</v>
      </c>
      <c r="ACJ49" s="19">
        <v>0.32737944817755099</v>
      </c>
      <c r="ACK49" s="19">
        <v>0.301367940646939</v>
      </c>
      <c r="ACL49" s="19">
        <v>0.47307929506530599</v>
      </c>
      <c r="ACM49" s="19">
        <v>0.44111585161836803</v>
      </c>
      <c r="ACN49" s="19">
        <v>0.50974947131224502</v>
      </c>
      <c r="ACO49" s="19">
        <v>0.47208921844285701</v>
      </c>
      <c r="ACP49" s="19">
        <v>0.374182096930612</v>
      </c>
      <c r="ACQ49" s="19">
        <v>0.34014001198163302</v>
      </c>
      <c r="ACR49" s="19">
        <v>-0.852238014020409</v>
      </c>
      <c r="ACS49" s="19">
        <v>-0.84906718400000003</v>
      </c>
      <c r="ACT49" s="19">
        <v>0.47307929506530599</v>
      </c>
      <c r="ACU49" s="19">
        <v>0.44111585161836803</v>
      </c>
      <c r="ACV49" s="17">
        <v>4.76</v>
      </c>
      <c r="ACW49" s="18">
        <v>1.05</v>
      </c>
      <c r="ACX49" s="17">
        <v>78.7</v>
      </c>
      <c r="ACY49" s="17">
        <v>29.2</v>
      </c>
      <c r="ACZ49" s="17">
        <v>5.7</v>
      </c>
      <c r="ADA49" s="17">
        <v>11.6</v>
      </c>
    </row>
    <row r="50" spans="1:781" x14ac:dyDescent="0.25">
      <c r="A50" s="19">
        <v>49</v>
      </c>
      <c r="B50" s="19">
        <v>13</v>
      </c>
      <c r="C50" s="19" t="s">
        <v>9</v>
      </c>
      <c r="D50" s="19">
        <v>70</v>
      </c>
      <c r="E50" s="19">
        <v>5</v>
      </c>
      <c r="F50" s="19">
        <v>3</v>
      </c>
      <c r="G50" s="19" t="s">
        <v>14</v>
      </c>
      <c r="H50" s="23">
        <v>-9999</v>
      </c>
      <c r="I50" s="23">
        <v>-9999</v>
      </c>
      <c r="J50" s="23">
        <v>-9999</v>
      </c>
      <c r="K50" s="23">
        <v>-9999</v>
      </c>
      <c r="L50" s="19">
        <v>0</v>
      </c>
      <c r="M50" s="19">
        <f t="shared" si="16"/>
        <v>0</v>
      </c>
      <c r="N50" s="19">
        <v>51.679999999999993</v>
      </c>
      <c r="O50" s="19">
        <v>22.72</v>
      </c>
      <c r="P50" s="19">
        <v>25.6</v>
      </c>
      <c r="Q50" s="19">
        <v>55.679999999999993</v>
      </c>
      <c r="R50" s="19">
        <v>16.72</v>
      </c>
      <c r="S50" s="19">
        <v>27.6</v>
      </c>
      <c r="T50" s="19">
        <f t="shared" si="17"/>
        <v>1.078125</v>
      </c>
      <c r="U50" s="19">
        <v>57.68</v>
      </c>
      <c r="V50" s="19">
        <v>16.72</v>
      </c>
      <c r="W50" s="19">
        <v>25.6</v>
      </c>
      <c r="X50" s="19">
        <v>47.679999999999993</v>
      </c>
      <c r="Y50" s="19">
        <v>16.72</v>
      </c>
      <c r="Z50" s="19">
        <v>35.6</v>
      </c>
      <c r="AA50" s="19" t="s">
        <v>88</v>
      </c>
      <c r="AB50" s="19">
        <v>8.8000000000000007</v>
      </c>
      <c r="AC50" s="19">
        <v>7.2</v>
      </c>
      <c r="AD50" s="19">
        <v>0.7</v>
      </c>
      <c r="AE50" s="19" t="s">
        <v>40</v>
      </c>
      <c r="AF50" s="19">
        <v>2</v>
      </c>
      <c r="AG50" s="19">
        <v>0.9</v>
      </c>
      <c r="AH50" s="19">
        <v>2.6</v>
      </c>
      <c r="AI50" s="19">
        <v>5</v>
      </c>
      <c r="AJ50" s="19">
        <v>524</v>
      </c>
      <c r="AK50" s="19">
        <v>28</v>
      </c>
      <c r="AL50" s="19">
        <v>0.56000000000000005</v>
      </c>
      <c r="AM50" s="19">
        <v>8.9</v>
      </c>
      <c r="AN50" s="19">
        <v>6.4</v>
      </c>
      <c r="AO50" s="19">
        <v>1.31</v>
      </c>
      <c r="AP50" s="19">
        <v>4315</v>
      </c>
      <c r="AQ50" s="19">
        <v>203</v>
      </c>
      <c r="AR50" s="19">
        <v>351</v>
      </c>
      <c r="AS50" s="19">
        <v>26.1</v>
      </c>
      <c r="AT50" s="19">
        <v>0</v>
      </c>
      <c r="AU50" s="19">
        <v>5</v>
      </c>
      <c r="AV50" s="19">
        <v>83</v>
      </c>
      <c r="AW50" s="19">
        <v>6</v>
      </c>
      <c r="AX50" s="19">
        <v>6</v>
      </c>
      <c r="AY50" s="19">
        <v>71</v>
      </c>
      <c r="AZ50" s="19">
        <v>3.3590308370044051</v>
      </c>
      <c r="BA50" s="19">
        <v>1.9131385410455179</v>
      </c>
      <c r="BB50" s="19">
        <v>3.8871535524815308</v>
      </c>
      <c r="BC50" s="19">
        <v>4.9879202738071271</v>
      </c>
      <c r="BD50" s="19">
        <v>9.3498575783319158</v>
      </c>
      <c r="BE50" s="19">
        <v>11.513805461612236</v>
      </c>
      <c r="BF50" s="19">
        <v>12.718657054998236</v>
      </c>
      <c r="BG50" s="17">
        <f t="shared" si="18"/>
        <v>21.088677512199691</v>
      </c>
      <c r="BH50" s="17">
        <f t="shared" si="19"/>
        <v>36.637291722125816</v>
      </c>
      <c r="BI50" s="17">
        <f t="shared" si="20"/>
        <v>56.588972817354325</v>
      </c>
      <c r="BJ50" s="17">
        <f t="shared" si="21"/>
        <v>93.988403130681988</v>
      </c>
      <c r="BK50" s="17">
        <f t="shared" si="22"/>
        <v>140.04362497713095</v>
      </c>
      <c r="BL50" s="19">
        <f t="shared" si="108"/>
        <v>19.951681095228508</v>
      </c>
      <c r="BM50" s="19">
        <f t="shared" si="109"/>
        <v>37.399430313327663</v>
      </c>
      <c r="BN50" s="19">
        <f t="shared" si="110"/>
        <v>46.055221846448944</v>
      </c>
      <c r="BO50" s="19">
        <f t="shared" si="23"/>
        <v>103.40633325500511</v>
      </c>
      <c r="BP50" s="19">
        <v>1.9423307969563475</v>
      </c>
      <c r="BQ50" s="19">
        <v>1.1081295965016895</v>
      </c>
      <c r="BR50" s="19">
        <v>0.94699786801527086</v>
      </c>
      <c r="BS50" s="19">
        <v>0.84558083350110735</v>
      </c>
      <c r="BT50" s="19">
        <v>0.7895657388436359</v>
      </c>
      <c r="BU50" s="19">
        <v>1.2164958861238706</v>
      </c>
      <c r="BV50" s="19">
        <v>0.71079296264556124</v>
      </c>
      <c r="BW50" s="17">
        <f t="shared" si="24"/>
        <v>12.201841573832148</v>
      </c>
      <c r="BX50" s="17">
        <f t="shared" si="25"/>
        <v>15.989833045893231</v>
      </c>
      <c r="BY50" s="17">
        <f t="shared" si="26"/>
        <v>19.37215637989766</v>
      </c>
      <c r="BZ50" s="17">
        <f t="shared" si="27"/>
        <v>27.396402879767688</v>
      </c>
      <c r="CA50" s="19">
        <f t="shared" si="28"/>
        <v>3.3823233340044294</v>
      </c>
      <c r="CB50" s="19">
        <f t="shared" si="29"/>
        <v>3.1582629553745436</v>
      </c>
      <c r="CC50" s="19">
        <f t="shared" si="30"/>
        <v>4.8659835444954824</v>
      </c>
      <c r="CD50" s="19">
        <f t="shared" ref="CD50:CE50" si="138">SUM(CA50:CC50)</f>
        <v>11.406569833874457</v>
      </c>
      <c r="CE50" s="19">
        <f t="shared" si="138"/>
        <v>19.430816333744481</v>
      </c>
      <c r="CF50" s="19">
        <v>1.8099774379543747</v>
      </c>
      <c r="CG50" s="19">
        <v>1.6267420522739671</v>
      </c>
      <c r="CH50" s="19">
        <v>2.058353317346123</v>
      </c>
      <c r="CI50" s="19">
        <v>1.9464356829948231</v>
      </c>
      <c r="CJ50" s="19">
        <v>2.5264750378214824</v>
      </c>
      <c r="CK50" s="19">
        <v>1.469639044734621</v>
      </c>
      <c r="CL50" s="19">
        <v>1.5004767401013701</v>
      </c>
      <c r="CM50" s="17">
        <f t="shared" si="32"/>
        <v>13.746877960913366</v>
      </c>
      <c r="CN50" s="17">
        <f t="shared" si="33"/>
        <v>21.980291230297858</v>
      </c>
      <c r="CO50" s="17">
        <f t="shared" si="34"/>
        <v>29.766033962277149</v>
      </c>
      <c r="CP50" s="17">
        <f t="shared" si="35"/>
        <v>39.871934113563078</v>
      </c>
      <c r="CQ50" s="17">
        <f t="shared" si="36"/>
        <v>45.75049029250156</v>
      </c>
      <c r="CR50" s="19">
        <f t="shared" si="37"/>
        <v>7.7857427319792922</v>
      </c>
      <c r="CS50" s="19">
        <f t="shared" si="38"/>
        <v>10.10590015128593</v>
      </c>
      <c r="CT50" s="19">
        <f t="shared" si="39"/>
        <v>5.8785561789384841</v>
      </c>
      <c r="CU50" s="19">
        <f t="shared" si="40"/>
        <v>23.770199062203705</v>
      </c>
      <c r="CV50" s="21">
        <v>16.3</v>
      </c>
      <c r="CW50" s="19">
        <v>12.6</v>
      </c>
      <c r="CX50" s="21">
        <v>13.7</v>
      </c>
      <c r="CY50" s="19">
        <v>27.5</v>
      </c>
      <c r="CZ50" s="22">
        <v>13.45</v>
      </c>
      <c r="DA50" s="19">
        <v>14.2</v>
      </c>
      <c r="DB50" s="18">
        <v>14.649999999999999</v>
      </c>
      <c r="DC50" s="18">
        <v>12.899999999999999</v>
      </c>
      <c r="DD50" s="18">
        <v>11.45</v>
      </c>
      <c r="DE50" s="19">
        <v>14.100000000000001</v>
      </c>
      <c r="DF50" s="19">
        <v>14.9</v>
      </c>
      <c r="DG50" s="18">
        <v>14.3</v>
      </c>
      <c r="DH50" s="19">
        <v>17.200000000000003</v>
      </c>
      <c r="DI50" s="18">
        <f t="shared" si="3"/>
        <v>14.200000000000001</v>
      </c>
      <c r="DJ50" s="19">
        <v>16.899999999999999</v>
      </c>
      <c r="DK50" s="19">
        <v>14.799999999999999</v>
      </c>
      <c r="DL50" s="19">
        <v>11.75</v>
      </c>
      <c r="DM50" s="19">
        <v>15.2</v>
      </c>
      <c r="DN50" s="19">
        <v>10.95</v>
      </c>
      <c r="DO50" s="19">
        <v>13.45</v>
      </c>
      <c r="DP50" s="19">
        <v>12.95</v>
      </c>
      <c r="DQ50" s="19">
        <v>20.149999999999999</v>
      </c>
      <c r="DR50" s="19">
        <v>12.45</v>
      </c>
      <c r="DS50" s="21">
        <v>28.2</v>
      </c>
      <c r="DT50" s="21">
        <v>27.4</v>
      </c>
      <c r="DU50" s="21">
        <v>28.9</v>
      </c>
      <c r="DV50" s="21">
        <v>26.3</v>
      </c>
      <c r="DW50" s="21">
        <v>24.2</v>
      </c>
      <c r="DX50" s="21">
        <v>21.7</v>
      </c>
      <c r="DY50" s="21">
        <v>19.8</v>
      </c>
      <c r="DZ50" s="21">
        <v>21.7</v>
      </c>
      <c r="EA50" s="21">
        <v>19.399999999999999</v>
      </c>
      <c r="EB50" s="19">
        <v>23.3</v>
      </c>
      <c r="EC50" s="18">
        <v>15</v>
      </c>
      <c r="ED50" s="18">
        <v>21.5</v>
      </c>
      <c r="EE50" s="18">
        <v>34.5</v>
      </c>
      <c r="EF50" s="18">
        <v>47</v>
      </c>
      <c r="EG50" s="18">
        <v>47</v>
      </c>
      <c r="EH50" s="18">
        <v>66</v>
      </c>
      <c r="EI50" s="18">
        <v>62.5</v>
      </c>
      <c r="EJ50" s="18">
        <v>81.5</v>
      </c>
      <c r="EK50" s="18">
        <v>75.5</v>
      </c>
      <c r="EL50" s="18">
        <v>73</v>
      </c>
      <c r="EM50" s="19">
        <v>8449.6422182468687</v>
      </c>
      <c r="EN50" s="19">
        <v>10634.462151394422</v>
      </c>
      <c r="EO50" s="19">
        <v>3759.2039800995021</v>
      </c>
      <c r="EP50" s="19">
        <v>100.97087378640778</v>
      </c>
      <c r="EQ50" s="19">
        <v>18.441814595660748</v>
      </c>
      <c r="ER50" s="19">
        <v>0</v>
      </c>
      <c r="ES50" s="19">
        <v>3.1809145129224654</v>
      </c>
      <c r="ET50" s="19">
        <v>120.63808574277168</v>
      </c>
      <c r="EU50" s="19">
        <v>45.097644453392391</v>
      </c>
      <c r="EV50" s="19">
        <v>48.721562311254281</v>
      </c>
      <c r="EW50" s="19">
        <v>4.0591999999999997</v>
      </c>
      <c r="EX50" s="19">
        <v>4.4819000000000004</v>
      </c>
      <c r="EY50" s="19">
        <v>3.8816000000000002</v>
      </c>
      <c r="EZ50" s="19">
        <v>3.92</v>
      </c>
      <c r="FA50" s="19">
        <v>3.1943999999999999</v>
      </c>
      <c r="FB50" s="19">
        <v>2.302</v>
      </c>
      <c r="FC50" s="19">
        <v>2.3858999999999999</v>
      </c>
      <c r="FD50" s="19">
        <v>2.3940000000000001</v>
      </c>
      <c r="FE50" s="19">
        <v>2.4323000000000001</v>
      </c>
      <c r="FF50" s="19">
        <v>2.6147999999999998</v>
      </c>
      <c r="FG50" s="19">
        <v>2.5840000000000001</v>
      </c>
      <c r="FH50" s="21">
        <v>202.6</v>
      </c>
      <c r="FI50" s="21">
        <v>67.5</v>
      </c>
      <c r="FJ50" s="18">
        <f t="shared" si="41"/>
        <v>135.1</v>
      </c>
      <c r="FK50" s="19">
        <v>9</v>
      </c>
      <c r="FL50" s="19">
        <v>218.2</v>
      </c>
      <c r="FM50" s="18">
        <v>31.5</v>
      </c>
      <c r="FN50" s="18">
        <f t="shared" si="42"/>
        <v>186.7</v>
      </c>
      <c r="FO50" s="19">
        <v>69</v>
      </c>
      <c r="FP50" s="19">
        <v>112.5</v>
      </c>
      <c r="FQ50" s="19">
        <v>31.5</v>
      </c>
      <c r="FR50" s="19">
        <f t="shared" si="43"/>
        <v>81</v>
      </c>
      <c r="FS50" s="19">
        <v>186.1</v>
      </c>
      <c r="FT50" s="19">
        <v>15.6</v>
      </c>
      <c r="FU50" s="19">
        <f t="shared" si="44"/>
        <v>170.5</v>
      </c>
      <c r="FV50" s="19">
        <v>74.849999999999994</v>
      </c>
      <c r="FW50" s="19">
        <v>94.62</v>
      </c>
      <c r="FX50" s="18">
        <f t="shared" si="45"/>
        <v>927.64705882352939</v>
      </c>
      <c r="FY50" s="18">
        <f t="shared" si="46"/>
        <v>828.25630252100825</v>
      </c>
      <c r="FZ50" s="23">
        <f t="shared" si="112"/>
        <v>1324.5098039215686</v>
      </c>
      <c r="GA50" s="18">
        <f t="shared" si="113"/>
        <v>1830.3921568627452</v>
      </c>
      <c r="GB50" s="18">
        <f t="shared" si="114"/>
        <v>794.11764705882354</v>
      </c>
      <c r="GC50" s="18">
        <f t="shared" si="115"/>
        <v>1671.5686274509803</v>
      </c>
      <c r="GD50" s="18">
        <f t="shared" si="47"/>
        <v>5620.5882352941171</v>
      </c>
      <c r="GE50" s="18">
        <f t="shared" si="48"/>
        <v>733.82352941176475</v>
      </c>
      <c r="GF50" s="19">
        <v>1.47</v>
      </c>
      <c r="GG50" s="19">
        <f t="shared" si="116"/>
        <v>19.470294117647057</v>
      </c>
      <c r="GH50" s="19">
        <v>0.36</v>
      </c>
      <c r="GI50" s="19">
        <f t="shared" si="117"/>
        <v>6.5894117647058827</v>
      </c>
      <c r="GJ50" s="19">
        <v>0.6</v>
      </c>
      <c r="GK50" s="19">
        <f t="shared" si="118"/>
        <v>4.7647058823529411</v>
      </c>
      <c r="GL50" s="19">
        <v>2.92</v>
      </c>
      <c r="GM50" s="19">
        <f t="shared" si="119"/>
        <v>21.427647058823531</v>
      </c>
      <c r="GN50" s="18">
        <f t="shared" si="49"/>
        <v>52.25205882352941</v>
      </c>
      <c r="GO50" s="18">
        <f t="shared" si="50"/>
        <v>46.653623949579824</v>
      </c>
      <c r="GP50" s="25">
        <v>-9999</v>
      </c>
      <c r="GQ50" s="25">
        <v>-9999</v>
      </c>
      <c r="GR50" s="25">
        <v>-9999</v>
      </c>
      <c r="GS50" s="25">
        <v>-9999</v>
      </c>
      <c r="GT50" s="19">
        <v>19.2</v>
      </c>
      <c r="GU50" s="18">
        <v>3.35</v>
      </c>
      <c r="GV50" s="18">
        <f t="shared" si="51"/>
        <v>2.84</v>
      </c>
      <c r="GW50" s="19">
        <f t="shared" si="52"/>
        <v>2128.7206564781895</v>
      </c>
      <c r="GX50" s="19">
        <v>1.1000000000000001</v>
      </c>
      <c r="GY50" s="19">
        <f t="shared" si="53"/>
        <v>0.38732394366197187</v>
      </c>
      <c r="GZ50" s="19">
        <f t="shared" si="54"/>
        <v>824.50447962183409</v>
      </c>
      <c r="HA50" s="19">
        <f t="shared" si="55"/>
        <v>923.44501717645426</v>
      </c>
      <c r="HB50" s="19">
        <v>1.3</v>
      </c>
      <c r="HC50" s="19">
        <f t="shared" si="120"/>
        <v>0.45774647887323949</v>
      </c>
      <c r="HD50" s="19">
        <f t="shared" si="121"/>
        <v>974.41438500762206</v>
      </c>
      <c r="HE50" s="19">
        <f t="shared" si="56"/>
        <v>1091.3441112085368</v>
      </c>
      <c r="HF50" s="23">
        <v>-9999</v>
      </c>
      <c r="HG50" s="19">
        <v>2754.875</v>
      </c>
      <c r="HH50" s="19">
        <f t="shared" si="101"/>
        <v>1067.0290492957747</v>
      </c>
      <c r="HI50" s="19">
        <v>2.6</v>
      </c>
      <c r="HJ50" s="19">
        <v>3.48</v>
      </c>
      <c r="HK50" s="17">
        <f t="shared" si="122"/>
        <v>37.978775070057075</v>
      </c>
      <c r="HL50" s="18">
        <v>15</v>
      </c>
      <c r="HM50" s="18">
        <v>21.5</v>
      </c>
      <c r="HN50" s="19">
        <v>28.685423197492167</v>
      </c>
      <c r="HO50" s="19">
        <v>15.007523510971803</v>
      </c>
      <c r="HP50" s="19">
        <v>0.24574937086315801</v>
      </c>
      <c r="HQ50" s="19">
        <v>0.203478826455399</v>
      </c>
      <c r="HR50" s="19">
        <v>0.18639380340932599</v>
      </c>
      <c r="HS50" s="19">
        <v>0.129014884747368</v>
      </c>
      <c r="HT50" s="19">
        <v>5.5952040442105298E-2</v>
      </c>
      <c r="HU50" s="19">
        <v>0.30137161609844598</v>
      </c>
      <c r="HV50" s="19">
        <v>0.345642587047368</v>
      </c>
      <c r="HW50" s="19">
        <v>8.7657222464788701E-2</v>
      </c>
      <c r="HX50" s="19">
        <v>0.65464965728421098</v>
      </c>
      <c r="HY50" s="19">
        <v>0.48116257540414498</v>
      </c>
      <c r="HZ50" s="19">
        <v>0.456319210331606</v>
      </c>
      <c r="IA50" s="19">
        <v>0.42062130291079802</v>
      </c>
      <c r="IB50" s="19">
        <v>0.22376007951052601</v>
      </c>
      <c r="IC50" s="19">
        <v>0.12852493336315801</v>
      </c>
      <c r="ID50" s="19">
        <v>1.3126560020989599</v>
      </c>
      <c r="IE50" s="19">
        <v>0.30377504811659201</v>
      </c>
      <c r="IF50" s="19">
        <v>0.26545783924336303</v>
      </c>
      <c r="IG50" s="19">
        <v>0.281664590804444</v>
      </c>
      <c r="IH50" s="19">
        <v>0.24061277685201801</v>
      </c>
      <c r="II50" s="19">
        <v>4.05909334573991E-2</v>
      </c>
      <c r="IJ50" s="19">
        <v>0.33946601237777801</v>
      </c>
      <c r="IK50" s="19">
        <v>0.36921724686547103</v>
      </c>
      <c r="IL50" s="19">
        <v>8.0527454101769994E-2</v>
      </c>
      <c r="IM50" s="19">
        <v>0.87888874380717497</v>
      </c>
      <c r="IN50" s="19">
        <v>0.21512480486222199</v>
      </c>
      <c r="IO50" s="19">
        <v>0.20473453232</v>
      </c>
      <c r="IP50" s="19">
        <v>0.140415798570796</v>
      </c>
      <c r="IQ50" s="19">
        <v>0.114720103192825</v>
      </c>
      <c r="IR50" s="19">
        <v>9.9766530825112096E-2</v>
      </c>
      <c r="IS50" s="19">
        <v>0.409207308768889</v>
      </c>
      <c r="IT50" s="19">
        <v>38.4267261651786</v>
      </c>
      <c r="IU50" s="19">
        <v>61.838638741071499</v>
      </c>
      <c r="IV50" s="19">
        <v>77</v>
      </c>
      <c r="IW50" s="19">
        <f t="shared" si="57"/>
        <v>15.161361258928501</v>
      </c>
      <c r="IX50" s="19">
        <v>0.21212099114285701</v>
      </c>
      <c r="IY50" s="19">
        <v>0.29058309035714303</v>
      </c>
      <c r="IZ50" s="19">
        <v>0.18096938767857099</v>
      </c>
      <c r="JA50" s="19">
        <v>0.27151603507142902</v>
      </c>
      <c r="JB50" s="19">
        <v>0.657339650142857</v>
      </c>
      <c r="JC50" s="19">
        <v>0.430768950428571</v>
      </c>
      <c r="JD50" s="19">
        <v>0.25091836728571398</v>
      </c>
      <c r="JE50" s="19">
        <v>0.62017128282142897</v>
      </c>
      <c r="JF50" s="19">
        <v>0.41775145771428601</v>
      </c>
      <c r="JG50" s="19">
        <v>0.21283892128571399</v>
      </c>
      <c r="JH50" s="19">
        <v>0.298739067071429</v>
      </c>
      <c r="JI50" s="19">
        <v>0.20653061221428601</v>
      </c>
      <c r="JJ50" s="19">
        <v>0.423211027896429</v>
      </c>
      <c r="JK50" s="19">
        <v>0.41449035741071399</v>
      </c>
      <c r="JL50" s="19">
        <v>0.249852522585714</v>
      </c>
      <c r="JM50" s="19">
        <v>0.22605239541785699</v>
      </c>
      <c r="JN50" s="19">
        <v>0.35042352076785699</v>
      </c>
      <c r="JO50" s="19">
        <v>0.38615603478928601</v>
      </c>
      <c r="JP50" s="19">
        <v>0.167579254107143</v>
      </c>
      <c r="JQ50" s="19">
        <v>0.193804774339286</v>
      </c>
      <c r="JR50" s="19">
        <v>0.194493623207143</v>
      </c>
      <c r="JS50" s="19">
        <v>0.20792724674642901</v>
      </c>
      <c r="JT50" s="19">
        <v>0.49970146082142802</v>
      </c>
      <c r="JU50" s="19">
        <v>0.567349607714286</v>
      </c>
      <c r="JV50" s="19">
        <v>0.48832606266428602</v>
      </c>
      <c r="JW50" s="19">
        <v>0.51117875427857196</v>
      </c>
      <c r="JX50" s="19">
        <v>9.6258619642857202E-2</v>
      </c>
      <c r="JY50" s="19">
        <v>0.200119112617857</v>
      </c>
      <c r="JZ50" s="19">
        <v>1.4846134</v>
      </c>
      <c r="KA50" s="19">
        <v>1.4224857176321399</v>
      </c>
      <c r="KB50" s="19">
        <v>0.56562675786428596</v>
      </c>
      <c r="KC50" s="19">
        <v>0.53975353634642897</v>
      </c>
      <c r="KD50" s="19">
        <v>0.63526006125357104</v>
      </c>
      <c r="KE50" s="19">
        <v>0.61747963101071401</v>
      </c>
      <c r="KF50" s="19">
        <v>0.54777324804285699</v>
      </c>
      <c r="KG50" s="19">
        <v>0.58589486208928598</v>
      </c>
      <c r="KH50" s="19">
        <v>0.46013992264999998</v>
      </c>
      <c r="KI50" s="19">
        <v>0.50143572218571397</v>
      </c>
      <c r="KJ50" s="19">
        <v>-0.28349435200000001</v>
      </c>
      <c r="KK50" s="19">
        <v>-0.32309898217857103</v>
      </c>
      <c r="KL50" s="19">
        <v>0.63526006125357104</v>
      </c>
      <c r="KM50" s="19">
        <v>0.61747963101071401</v>
      </c>
      <c r="KN50" s="19">
        <v>0.20479440743243199</v>
      </c>
      <c r="KO50" s="19">
        <v>0.232145615</v>
      </c>
      <c r="KP50" s="19">
        <v>0.17484599589189201</v>
      </c>
      <c r="KQ50" s="19">
        <v>0.22767988051351401</v>
      </c>
      <c r="KR50" s="19">
        <v>0.52443598251351398</v>
      </c>
      <c r="KS50" s="19">
        <v>0.41249786627027002</v>
      </c>
      <c r="KT50" s="19">
        <v>0.23827209227026999</v>
      </c>
      <c r="KU50" s="19">
        <v>0.58094351837837799</v>
      </c>
      <c r="KV50" s="19">
        <v>0.442796010243243</v>
      </c>
      <c r="KW50" s="19">
        <v>0.20452604381081099</v>
      </c>
      <c r="KX50" s="19">
        <v>0.242975183756757</v>
      </c>
      <c r="KY50" s="19">
        <v>0.191422214945946</v>
      </c>
      <c r="KZ50" s="19">
        <v>40.909999999999997</v>
      </c>
      <c r="LA50" s="19">
        <v>37.432702702702699</v>
      </c>
      <c r="LB50" s="19">
        <v>14.795945945945901</v>
      </c>
      <c r="LC50" s="19">
        <v>39.9324324324324</v>
      </c>
      <c r="LD50" s="19">
        <v>37.629459459459497</v>
      </c>
      <c r="LE50" s="19">
        <v>40.229999999999997</v>
      </c>
      <c r="LF50" s="19">
        <v>40.35</v>
      </c>
      <c r="LG50" s="19">
        <v>-5.8200435945945901E-3</v>
      </c>
      <c r="LH50" s="19">
        <v>-6.2922359648648604E-2</v>
      </c>
      <c r="LI50" s="19">
        <v>52.882702702702701</v>
      </c>
      <c r="LJ50" s="19">
        <v>1745.7166486486501</v>
      </c>
      <c r="LK50" s="19">
        <v>83</v>
      </c>
      <c r="LL50" s="19">
        <f t="shared" si="58"/>
        <v>30.117297297297299</v>
      </c>
      <c r="LM50" s="18">
        <v>34.5</v>
      </c>
      <c r="LN50" s="19">
        <v>0.41711570650000002</v>
      </c>
      <c r="LO50" s="19">
        <v>0.39204431359729702</v>
      </c>
      <c r="LP50" s="19">
        <v>0.30047082552162202</v>
      </c>
      <c r="LQ50" s="19">
        <v>0.28755495510000001</v>
      </c>
      <c r="LR50" s="19">
        <v>0.410110278510811</v>
      </c>
      <c r="LS50" s="19">
        <v>0.384148526737838</v>
      </c>
      <c r="LT50" s="19">
        <v>0.29253115878918901</v>
      </c>
      <c r="LU50" s="19">
        <v>0.27881503882432401</v>
      </c>
      <c r="LV50" s="19">
        <v>0.134088488951351</v>
      </c>
      <c r="LW50" s="19">
        <v>0.118237941389189</v>
      </c>
      <c r="LX50" s="19">
        <v>0.50331239821891904</v>
      </c>
      <c r="LY50" s="19">
        <v>0.49751661355675703</v>
      </c>
      <c r="LZ50" s="19">
        <v>0.47821760431351301</v>
      </c>
      <c r="MA50" s="19">
        <v>0.43576528198648701</v>
      </c>
      <c r="MB50" s="19">
        <v>0.1086103145</v>
      </c>
      <c r="MC50" s="19">
        <v>0.13145018099189201</v>
      </c>
      <c r="MD50" s="19">
        <v>1.4515595575756799</v>
      </c>
      <c r="ME50" s="19">
        <v>1.30686501496486</v>
      </c>
      <c r="MF50" s="19">
        <v>0.32872984684594603</v>
      </c>
      <c r="MG50" s="19">
        <v>0.30427479927567602</v>
      </c>
      <c r="MH50" s="19">
        <v>0.407347425835135</v>
      </c>
      <c r="MI50" s="19">
        <v>0.37389100234324302</v>
      </c>
      <c r="MJ50" s="19">
        <v>0.40037187835945898</v>
      </c>
      <c r="MK50" s="19">
        <v>0.367035116386486</v>
      </c>
      <c r="ML50" s="19">
        <v>0.32055853924594602</v>
      </c>
      <c r="MM50" s="19">
        <v>0.29637839217837803</v>
      </c>
      <c r="MN50" s="19">
        <v>-0.45069473262162202</v>
      </c>
      <c r="MO50" s="19">
        <v>-0.434559580540541</v>
      </c>
      <c r="MP50" s="19">
        <v>0.407347425835135</v>
      </c>
      <c r="MQ50" s="19">
        <v>0.37389100234324302</v>
      </c>
      <c r="MR50" s="18">
        <v>47</v>
      </c>
      <c r="MS50" s="19">
        <v>0.15480036</v>
      </c>
      <c r="MT50" s="19">
        <v>0.16453606800000001</v>
      </c>
      <c r="MU50" s="19">
        <v>0.127487763</v>
      </c>
      <c r="MV50" s="19">
        <v>0.17146003900000001</v>
      </c>
      <c r="MW50" s="19">
        <v>0.41167145700000002</v>
      </c>
      <c r="MX50" s="19">
        <v>0.27940846800000002</v>
      </c>
      <c r="MY50" s="19">
        <v>0.180958435</v>
      </c>
      <c r="MZ50" s="19">
        <v>0.45240519400000001</v>
      </c>
      <c r="NA50" s="19">
        <v>0.33649110799999998</v>
      </c>
      <c r="NB50" s="19">
        <v>0.15663970299999999</v>
      </c>
      <c r="NC50" s="19">
        <v>0.177901062</v>
      </c>
      <c r="ND50" s="19">
        <v>0.14981466199999999</v>
      </c>
      <c r="NE50" s="19">
        <v>36.65</v>
      </c>
      <c r="NF50" s="19">
        <v>35.388604649999998</v>
      </c>
      <c r="NG50" s="19">
        <v>18.49046512</v>
      </c>
      <c r="NH50" s="19">
        <v>38.138372089999997</v>
      </c>
      <c r="NI50" s="19">
        <v>35.688139530000001</v>
      </c>
      <c r="NJ50" s="19">
        <v>38.039302329999998</v>
      </c>
      <c r="NK50" s="19">
        <v>38.18</v>
      </c>
      <c r="NL50" s="19">
        <v>4.74837E-3</v>
      </c>
      <c r="NM50" s="19">
        <v>-5.709856E-2</v>
      </c>
      <c r="NN50" s="19">
        <v>64.148604649999996</v>
      </c>
      <c r="NO50" s="19">
        <v>2001.473442</v>
      </c>
      <c r="NP50" s="19">
        <v>99.9</v>
      </c>
      <c r="NQ50" s="19">
        <f t="shared" si="59"/>
        <v>35.75139535000001</v>
      </c>
      <c r="NR50" s="18">
        <v>47</v>
      </c>
      <c r="NS50" s="19">
        <v>0.42722303900000003</v>
      </c>
      <c r="NT50" s="19">
        <v>0.40994151299999998</v>
      </c>
      <c r="NU50" s="19">
        <v>0.30019831800000002</v>
      </c>
      <c r="NV50" s="19">
        <v>0.23700267899999999</v>
      </c>
      <c r="NW50" s="19">
        <v>0.43504167100000002</v>
      </c>
      <c r="NX50" s="19">
        <v>0.42703687800000001</v>
      </c>
      <c r="NY50" s="19">
        <v>0.30874178099999999</v>
      </c>
      <c r="NZ50" s="19">
        <v>0.256526796</v>
      </c>
      <c r="OA50" s="19">
        <v>0.14629841099999999</v>
      </c>
      <c r="OB50" s="19">
        <v>0.19136314800000001</v>
      </c>
      <c r="OC50" s="19">
        <v>0.50142232099999995</v>
      </c>
      <c r="OD50" s="19">
        <v>0.52523914400000005</v>
      </c>
      <c r="OE50" s="19">
        <v>0.48458506400000001</v>
      </c>
      <c r="OF50" s="19">
        <v>0.45153276599999997</v>
      </c>
      <c r="OG50" s="19">
        <v>9.4200577999999993E-2</v>
      </c>
      <c r="OH50" s="19">
        <v>0.14744895899999999</v>
      </c>
      <c r="OI50" s="19">
        <v>1.5093050880000001</v>
      </c>
      <c r="OJ50" s="19">
        <v>1.403096254</v>
      </c>
      <c r="OK50" s="19">
        <v>0.33667376599999999</v>
      </c>
      <c r="OL50" s="19">
        <v>0.446121561</v>
      </c>
      <c r="OM50" s="19">
        <v>0.42046377000000001</v>
      </c>
      <c r="ON50" s="19">
        <v>0.53120343199999998</v>
      </c>
      <c r="OO50" s="19">
        <v>0.42504429300000002</v>
      </c>
      <c r="OP50" s="19">
        <v>0.546917231</v>
      </c>
      <c r="OQ50" s="19">
        <v>0.34177899</v>
      </c>
      <c r="OR50" s="19">
        <v>0.46498463499999998</v>
      </c>
      <c r="OS50" s="19">
        <v>-0.47047533899999999</v>
      </c>
      <c r="OT50" s="19">
        <v>-0.406231921</v>
      </c>
      <c r="OU50" s="19">
        <v>0.42046377000000001</v>
      </c>
      <c r="OV50" s="19">
        <v>0.53120343199999998</v>
      </c>
      <c r="OW50" s="19">
        <v>0.122602212666667</v>
      </c>
      <c r="OX50" s="19">
        <v>0.121933256</v>
      </c>
      <c r="OY50" s="19">
        <v>0.10007207719047601</v>
      </c>
      <c r="OZ50" s="19">
        <v>0.12646988588095201</v>
      </c>
      <c r="PA50" s="19">
        <v>0.263218892452381</v>
      </c>
      <c r="PB50" s="19">
        <v>0.200506848571429</v>
      </c>
      <c r="PC50" s="19">
        <v>0.141344593952381</v>
      </c>
      <c r="PD50" s="19">
        <v>0.373122529714286</v>
      </c>
      <c r="PE50" s="19">
        <v>0.286510416690476</v>
      </c>
      <c r="PF50" s="19">
        <v>0.118885171261905</v>
      </c>
      <c r="PG50" s="19">
        <v>0.128537240547619</v>
      </c>
      <c r="PH50" s="19">
        <v>0.116349526571429</v>
      </c>
      <c r="PI50" s="19">
        <v>34.770000000000003</v>
      </c>
      <c r="PJ50" s="19">
        <v>31.706666666666699</v>
      </c>
      <c r="PK50" s="19">
        <v>15.2059523809524</v>
      </c>
      <c r="PL50" s="19">
        <v>38.647142857142903</v>
      </c>
      <c r="PM50" s="19">
        <v>35.355714285714299</v>
      </c>
      <c r="PN50" s="19">
        <v>34.3947619047619</v>
      </c>
      <c r="PO50" s="19">
        <v>34.615238095238098</v>
      </c>
      <c r="PP50" s="19">
        <v>0.11690254452381001</v>
      </c>
      <c r="PQ50" s="19">
        <v>2.02334427857143E-2</v>
      </c>
      <c r="PR50" s="19">
        <v>74.959761904761905</v>
      </c>
      <c r="PS50" s="19">
        <v>72.448095238095206</v>
      </c>
      <c r="PT50" s="19">
        <v>2246.8848809523802</v>
      </c>
      <c r="PU50" s="19">
        <v>2189.8916190476202</v>
      </c>
      <c r="PV50" s="19">
        <v>120.7</v>
      </c>
      <c r="PW50" s="19">
        <f t="shared" si="60"/>
        <v>45.740238095238098</v>
      </c>
      <c r="PX50" s="19">
        <f t="shared" si="61"/>
        <v>48.251904761904797</v>
      </c>
      <c r="PY50" s="19">
        <f t="shared" si="62"/>
        <v>46.996071428571447</v>
      </c>
      <c r="PZ50" s="18">
        <v>47</v>
      </c>
      <c r="QA50" s="19">
        <v>0.448863580571429</v>
      </c>
      <c r="QB50" s="19">
        <v>0.339306430269048</v>
      </c>
      <c r="QC50" s="19">
        <v>0.33866289273809502</v>
      </c>
      <c r="QD50" s="19">
        <v>0.22271435022142899</v>
      </c>
      <c r="QE50" s="19">
        <v>0.48647381399047601</v>
      </c>
      <c r="QF50" s="19">
        <v>0.35564774774047597</v>
      </c>
      <c r="QG50" s="19">
        <f t="shared" si="63"/>
        <v>0.42106078086547599</v>
      </c>
      <c r="QH50" s="19">
        <v>0.38049267480238103</v>
      </c>
      <c r="QI50" s="19">
        <v>0.239865709692857</v>
      </c>
      <c r="QJ50" s="19">
        <v>0.13043465486428599</v>
      </c>
      <c r="QK50" s="19">
        <v>0.12775476666428601</v>
      </c>
      <c r="QL50" s="19">
        <v>0.523087501457143</v>
      </c>
      <c r="QM50" s="19">
        <v>0.43823025268571397</v>
      </c>
      <c r="QN50" s="19">
        <v>0.51523333746190503</v>
      </c>
      <c r="QO50" s="19">
        <v>0.35309953459523802</v>
      </c>
      <c r="QP50" s="19">
        <v>9.7288511921428594E-2</v>
      </c>
      <c r="QQ50" s="19">
        <v>0.116968494842857</v>
      </c>
      <c r="QR50" s="19">
        <v>1.6433216671928601</v>
      </c>
      <c r="QS50" s="19">
        <v>1.0851758776738101</v>
      </c>
      <c r="QT50" s="19">
        <v>0.26794261511904799</v>
      </c>
      <c r="QU50" s="19">
        <v>0.29526680665238098</v>
      </c>
      <c r="QV50" s="19">
        <v>0.35127026673571399</v>
      </c>
      <c r="QW50" s="19">
        <v>0.34213208204523798</v>
      </c>
      <c r="QX50" s="19">
        <v>0.36989910761904798</v>
      </c>
      <c r="QY50" s="19">
        <v>0.32194969795952399</v>
      </c>
      <c r="QZ50" s="19">
        <v>0.288905277609524</v>
      </c>
      <c r="RA50" s="19">
        <v>0.27884997976428599</v>
      </c>
      <c r="RB50" s="19">
        <v>-0.55005382878571396</v>
      </c>
      <c r="RC50" s="19">
        <v>-0.38337680385714301</v>
      </c>
      <c r="RD50" s="19">
        <v>0.35127026673571399</v>
      </c>
      <c r="RE50" s="19">
        <v>0.34213208204523798</v>
      </c>
      <c r="RF50" s="19">
        <v>9.98799553888889E-2</v>
      </c>
      <c r="RG50" s="19">
        <v>0.10522446688888901</v>
      </c>
      <c r="RH50" s="19">
        <v>8.1796630916666696E-2</v>
      </c>
      <c r="RI50" s="19">
        <v>0.103479180583333</v>
      </c>
      <c r="RJ50" s="19">
        <v>0.26200214983333298</v>
      </c>
      <c r="RK50" s="19">
        <v>0.19920756641666701</v>
      </c>
      <c r="RL50" s="19">
        <v>0.106809145111111</v>
      </c>
      <c r="RM50" s="19">
        <v>0.29139401797222197</v>
      </c>
      <c r="RN50" s="19">
        <v>0.22404567149999999</v>
      </c>
      <c r="RO50" s="19">
        <v>8.9503968277777804E-2</v>
      </c>
      <c r="RP50" s="19">
        <v>9.4563128777777797E-2</v>
      </c>
      <c r="RQ50" s="19">
        <v>8.4943719972222206E-2</v>
      </c>
      <c r="RR50" s="19">
        <v>41.522777777777797</v>
      </c>
      <c r="RS50" s="19">
        <v>37.256666666666703</v>
      </c>
      <c r="RT50" s="19">
        <v>17.7502777777778</v>
      </c>
      <c r="RU50" s="19">
        <v>35.516388888888898</v>
      </c>
      <c r="RV50" s="19">
        <v>33.948888888888902</v>
      </c>
      <c r="RW50" s="19">
        <v>39.871666666666698</v>
      </c>
      <c r="RX50" s="19">
        <v>39.952500000000001</v>
      </c>
      <c r="RY50" s="19">
        <v>-0.11150878138888901</v>
      </c>
      <c r="RZ50" s="19">
        <v>-0.13931306944444399</v>
      </c>
      <c r="SA50" s="19">
        <v>84.850555555555601</v>
      </c>
      <c r="SB50" s="19">
        <v>84.467222222222205</v>
      </c>
      <c r="SC50" s="19">
        <v>2471.4293333333299</v>
      </c>
      <c r="SD50" s="19">
        <v>2462.7365</v>
      </c>
      <c r="SE50" s="19">
        <v>142</v>
      </c>
      <c r="SF50" s="19">
        <f t="shared" si="64"/>
        <v>57.149444444444399</v>
      </c>
      <c r="SG50" s="19">
        <f t="shared" si="65"/>
        <v>57.532777777777795</v>
      </c>
      <c r="SH50" s="18">
        <v>66</v>
      </c>
      <c r="SI50" s="19">
        <v>0.46217523663888899</v>
      </c>
      <c r="SJ50" s="19">
        <v>0.42608832949999997</v>
      </c>
      <c r="SK50" s="19">
        <v>0.35387597141666699</v>
      </c>
      <c r="SL50" s="19">
        <v>0.31252733025000001</v>
      </c>
      <c r="SM50" s="19">
        <v>0.50936761102777794</v>
      </c>
      <c r="SN50" s="19">
        <v>0.41937187347222199</v>
      </c>
      <c r="SO50" s="19">
        <v>0.406606139888889</v>
      </c>
      <c r="SP50" s="19">
        <v>0.30518890033333301</v>
      </c>
      <c r="SQ50" s="19">
        <v>0.12990492947222201</v>
      </c>
      <c r="SR50" s="19">
        <v>0.13174482097222201</v>
      </c>
      <c r="SS50" s="19">
        <v>0.54756776305555599</v>
      </c>
      <c r="ST50" s="19">
        <v>0.51742456208333298</v>
      </c>
      <c r="SU50" s="19">
        <v>0.52878845158333299</v>
      </c>
      <c r="SV50" s="19">
        <v>0.44081399583333303</v>
      </c>
      <c r="SW50" s="19">
        <v>0.114450859111111</v>
      </c>
      <c r="SX50" s="19">
        <v>0.117525769361111</v>
      </c>
      <c r="SY50" s="19">
        <v>1.7323672463333299</v>
      </c>
      <c r="SZ50" s="19">
        <v>1.5356362886111099</v>
      </c>
      <c r="TA50" s="19">
        <v>0.25452019666666698</v>
      </c>
      <c r="TB50" s="19">
        <v>0.28673168866666698</v>
      </c>
      <c r="TC50" s="19">
        <v>0.33915458524999997</v>
      </c>
      <c r="TD50" s="19">
        <v>0.34367912086111102</v>
      </c>
      <c r="TE50" s="19">
        <v>0.36135768297222198</v>
      </c>
      <c r="TF50" s="19">
        <v>0.34288819852777802</v>
      </c>
      <c r="TG50" s="19">
        <v>0.27955430322222202</v>
      </c>
      <c r="TH50" s="19">
        <v>0.28500524380555597</v>
      </c>
      <c r="TI50" s="19">
        <v>-0.57742099791666701</v>
      </c>
      <c r="TJ50" s="19">
        <v>-0.46495774297222198</v>
      </c>
      <c r="TK50" s="19">
        <v>0.33915458524999997</v>
      </c>
      <c r="TL50" s="19">
        <v>0.34367912086111102</v>
      </c>
      <c r="TM50" s="19">
        <v>8.1266728181818196E-2</v>
      </c>
      <c r="TN50" s="19">
        <v>8.3951762545454597E-2</v>
      </c>
      <c r="TO50" s="19">
        <v>7.1873840499999994E-2</v>
      </c>
      <c r="TP50" s="19">
        <v>8.8878483272727293E-2</v>
      </c>
      <c r="TQ50" s="19">
        <v>0.18539796111363599</v>
      </c>
      <c r="TR50" s="19">
        <v>0.14249332954545499</v>
      </c>
      <c r="TS50" s="19">
        <v>9.5606827840909098E-2</v>
      </c>
      <c r="TT50" s="19">
        <v>0.25800366140909098</v>
      </c>
      <c r="TU50" s="19">
        <v>0.18190614302272701</v>
      </c>
      <c r="TV50" s="19">
        <v>6.8911592863636295E-2</v>
      </c>
      <c r="TW50" s="19">
        <v>8.4279345500000005E-2</v>
      </c>
      <c r="TX50" s="19">
        <v>7.1249774000000002E-2</v>
      </c>
      <c r="TY50" s="19">
        <v>40.665454545454601</v>
      </c>
      <c r="TZ50" s="19">
        <v>37.903863636363603</v>
      </c>
      <c r="UA50" s="19">
        <v>32.507272727272699</v>
      </c>
      <c r="UB50" s="19">
        <v>43.476363636363601</v>
      </c>
      <c r="UC50" s="19">
        <v>40.3259090909091</v>
      </c>
      <c r="UD50" s="19">
        <v>41.2290909090909</v>
      </c>
      <c r="UE50" s="19">
        <v>41.434090909090898</v>
      </c>
      <c r="UF50" s="19">
        <v>6.2433676204545499E-2</v>
      </c>
      <c r="UG50" s="19">
        <v>-2.4756457431818198E-2</v>
      </c>
      <c r="UH50" s="24">
        <v>100.2590909090909</v>
      </c>
      <c r="UI50" s="24">
        <v>97.690909090909088</v>
      </c>
      <c r="UJ50" s="24">
        <v>2821.227045454546</v>
      </c>
      <c r="UK50" s="24">
        <v>2762.8363409090907</v>
      </c>
      <c r="UL50" s="19">
        <v>158</v>
      </c>
      <c r="UM50" s="19">
        <f t="shared" si="66"/>
        <v>57.740909090909099</v>
      </c>
      <c r="UN50" s="19">
        <f t="shared" si="67"/>
        <v>60.309090909090912</v>
      </c>
      <c r="UO50" s="19">
        <f t="shared" si="68"/>
        <v>59.025000000000006</v>
      </c>
      <c r="UP50" s="18">
        <v>62.5</v>
      </c>
      <c r="UQ50" s="19">
        <v>0.458150166375</v>
      </c>
      <c r="UR50" s="19">
        <v>0.34037691352499999</v>
      </c>
      <c r="US50" s="19">
        <v>0.31060750029545497</v>
      </c>
      <c r="UT50" s="19">
        <v>0.22593028758181799</v>
      </c>
      <c r="UU50" s="19">
        <v>0.50696266586136396</v>
      </c>
      <c r="UV50" s="19">
        <v>0.36494222263863602</v>
      </c>
      <c r="UW50" s="19">
        <f t="shared" si="69"/>
        <v>0.43595244425000002</v>
      </c>
      <c r="UX50" s="19">
        <v>0.36693087622272702</v>
      </c>
      <c r="UY50" s="19">
        <v>0.25234000591363598</v>
      </c>
      <c r="UZ50" s="19">
        <v>0.17234939774999999</v>
      </c>
      <c r="VA50" s="19">
        <v>0.12460498414090899</v>
      </c>
      <c r="VB50" s="19">
        <v>0.56658206211363604</v>
      </c>
      <c r="VC50" s="19">
        <v>0.42988062890000001</v>
      </c>
      <c r="VD50" s="19">
        <v>0.57738177619545406</v>
      </c>
      <c r="VE50" s="19">
        <v>0.37872352745909099</v>
      </c>
      <c r="VF50" s="19">
        <v>0.14619778866136399</v>
      </c>
      <c r="VG50" s="19">
        <v>0.105855831265909</v>
      </c>
      <c r="VH50" s="19">
        <v>1.7042771637068199</v>
      </c>
      <c r="VI50" s="19">
        <v>1.09439880448636</v>
      </c>
      <c r="VJ50" s="19">
        <v>0.33953187161818199</v>
      </c>
      <c r="VK50" s="19">
        <v>0.24063267935454499</v>
      </c>
      <c r="VL50" s="19">
        <v>0.43531625254318201</v>
      </c>
      <c r="VM50" s="19">
        <v>0.26028851621590898</v>
      </c>
      <c r="VN50" s="19">
        <v>0.46559042290909097</v>
      </c>
      <c r="VO50" s="19">
        <v>0.249070654518182</v>
      </c>
      <c r="VP50" s="19">
        <v>0.37498889764999999</v>
      </c>
      <c r="VQ50" s="19">
        <v>0.2377726386</v>
      </c>
      <c r="VR50" s="19">
        <v>-0.53589611718181795</v>
      </c>
      <c r="VS50" s="19">
        <v>-0.39643980430681802</v>
      </c>
      <c r="VT50" s="19">
        <v>0.43531625254318201</v>
      </c>
      <c r="VU50" s="19">
        <v>0.26028851621590898</v>
      </c>
      <c r="VV50" s="19">
        <v>0.46825</v>
      </c>
      <c r="VW50" s="19">
        <v>0.38774999999999998</v>
      </c>
      <c r="VX50" s="19">
        <v>0.47375</v>
      </c>
      <c r="VY50" s="19">
        <v>0.17157500000000001</v>
      </c>
      <c r="VZ50" s="19">
        <f t="shared" si="70"/>
        <v>0.82808328884143079</v>
      </c>
      <c r="WA50" s="19">
        <v>8.4505606527777805E-2</v>
      </c>
      <c r="WB50" s="19">
        <v>8.4244126694444393E-2</v>
      </c>
      <c r="WC50" s="19">
        <v>7.66746275555555E-2</v>
      </c>
      <c r="WD50" s="19">
        <v>8.4984459972222204E-2</v>
      </c>
      <c r="WE50" s="19">
        <v>0.19486440486111101</v>
      </c>
      <c r="WF50" s="19">
        <v>0.172700758833333</v>
      </c>
      <c r="WG50" s="19">
        <v>9.3644067805555606E-2</v>
      </c>
      <c r="WH50" s="19">
        <v>0.241941214527778</v>
      </c>
      <c r="WI50" s="19">
        <v>0.174240339388889</v>
      </c>
      <c r="WJ50" s="19">
        <v>6.6820676499999995E-2</v>
      </c>
      <c r="WK50" s="19">
        <v>7.8524999999999998E-2</v>
      </c>
      <c r="WL50" s="19">
        <v>7.4610947861111096E-2</v>
      </c>
      <c r="WM50" s="19">
        <v>42.55</v>
      </c>
      <c r="WN50" s="19">
        <v>37.81</v>
      </c>
      <c r="WO50" s="19">
        <v>19.235555555555599</v>
      </c>
      <c r="WP50" s="19">
        <v>45.101388888888899</v>
      </c>
      <c r="WQ50" s="19">
        <v>41.231111111111098</v>
      </c>
      <c r="WR50" s="19">
        <v>41.776666666666699</v>
      </c>
      <c r="WS50" s="19">
        <v>41.76</v>
      </c>
      <c r="WT50" s="19">
        <v>9.2013802222222205E-2</v>
      </c>
      <c r="WU50" s="19">
        <v>-1.09020647777778E-2</v>
      </c>
      <c r="WV50" s="19">
        <v>98.738888888888894</v>
      </c>
      <c r="WW50" s="19">
        <v>96.261111111111106</v>
      </c>
      <c r="WX50" s="19">
        <v>2786.6478333333298</v>
      </c>
      <c r="WY50" s="19">
        <v>2730.4420833333302</v>
      </c>
      <c r="WZ50" s="19">
        <v>164.3</v>
      </c>
      <c r="XA50" s="19">
        <f t="shared" si="71"/>
        <v>65.561111111111117</v>
      </c>
      <c r="XB50" s="19">
        <f t="shared" si="72"/>
        <v>68.038888888888906</v>
      </c>
      <c r="XC50" s="18">
        <v>81.5</v>
      </c>
      <c r="XD50" s="19">
        <v>0.440382309336111</v>
      </c>
      <c r="XE50" s="19">
        <v>0.382863963988889</v>
      </c>
      <c r="XF50" s="19">
        <v>0.30019359625833297</v>
      </c>
      <c r="XG50" s="19">
        <v>0.33791546242777798</v>
      </c>
      <c r="XH50" s="19">
        <v>0.50894661064444402</v>
      </c>
      <c r="XI50" s="19">
        <v>0.38668606598333299</v>
      </c>
      <c r="XJ50" s="19">
        <v>0.37830855796666701</v>
      </c>
      <c r="XK50" s="19">
        <v>0.34198793755555601</v>
      </c>
      <c r="XL50" s="19">
        <v>0.161852432405556</v>
      </c>
      <c r="XM50" s="19">
        <v>5.36649328416667E-2</v>
      </c>
      <c r="XN50" s="19">
        <v>0.52735677084166699</v>
      </c>
      <c r="XO50" s="19">
        <v>0.42606738528333299</v>
      </c>
      <c r="XP50" s="19">
        <v>0.56587888873333303</v>
      </c>
      <c r="XQ50" s="19">
        <v>0.385584361805556</v>
      </c>
      <c r="XR50" s="19">
        <v>0.113522302902778</v>
      </c>
      <c r="XS50" s="19">
        <v>5.16229258583333E-2</v>
      </c>
      <c r="XT50" s="19">
        <v>1.5886351651722199</v>
      </c>
      <c r="XU50" s="19">
        <v>1.2975546742611099</v>
      </c>
      <c r="XV50" s="19">
        <v>0.31750271345277797</v>
      </c>
      <c r="XW50" s="19">
        <v>9.0317883986111097E-2</v>
      </c>
      <c r="XX50" s="19">
        <v>0.41059713905</v>
      </c>
      <c r="XY50" s="19">
        <v>0.10448869314444401</v>
      </c>
      <c r="XZ50" s="19">
        <v>0.45228780603888902</v>
      </c>
      <c r="YA50" s="19">
        <v>0.100129640038889</v>
      </c>
      <c r="YB50" s="19">
        <v>0.36590897007500001</v>
      </c>
      <c r="YC50" s="19">
        <v>8.7067271497222196E-2</v>
      </c>
      <c r="YD50" s="19">
        <v>-0.54797602822222202</v>
      </c>
      <c r="YE50" s="19">
        <v>-0.50785995802777795</v>
      </c>
      <c r="YF50" s="19">
        <v>0.41059713905</v>
      </c>
      <c r="YG50" s="19">
        <v>0.10448869314444401</v>
      </c>
      <c r="YH50" s="19">
        <v>7.6324809606060598E-2</v>
      </c>
      <c r="YI50" s="19">
        <v>8.05745139090909E-2</v>
      </c>
      <c r="YJ50" s="19">
        <v>6.2514029181818198E-2</v>
      </c>
      <c r="YK50" s="19">
        <v>7.7776783636363603E-2</v>
      </c>
      <c r="YL50" s="19">
        <v>0.185943946515152</v>
      </c>
      <c r="YM50" s="19">
        <v>0.32714285700000001</v>
      </c>
      <c r="YN50" s="19">
        <v>8.4481627363636402E-2</v>
      </c>
      <c r="YO50" s="19">
        <v>0.23729335542424199</v>
      </c>
      <c r="YP50" s="19">
        <v>0.15380997472727301</v>
      </c>
      <c r="YQ50" s="19">
        <v>6.1084045757575797E-2</v>
      </c>
      <c r="YR50" s="19">
        <v>7.5936721969696905E-2</v>
      </c>
      <c r="YS50" s="19">
        <v>6.9424242424242402E-2</v>
      </c>
      <c r="YT50" s="19">
        <v>43.56</v>
      </c>
      <c r="YU50" s="19">
        <v>39.711515151515201</v>
      </c>
      <c r="YV50" s="19">
        <v>16.515151515151501</v>
      </c>
      <c r="YW50" s="19">
        <v>42.622424242424202</v>
      </c>
      <c r="YX50" s="19">
        <v>39.999090909090903</v>
      </c>
      <c r="YY50" s="19">
        <v>42.053636363636301</v>
      </c>
      <c r="YZ50" s="19">
        <v>42.31</v>
      </c>
      <c r="ZA50" s="19">
        <v>1.7168388969696999E-2</v>
      </c>
      <c r="ZB50" s="19">
        <v>-5.3259967787878802E-2</v>
      </c>
      <c r="ZC50" s="19">
        <v>108.433333333333</v>
      </c>
      <c r="ZD50" s="19">
        <v>105.94848484848499</v>
      </c>
      <c r="ZE50" s="19">
        <v>3006.6917272727301</v>
      </c>
      <c r="ZF50" s="19">
        <v>2950.1382727272699</v>
      </c>
      <c r="ZG50" s="19">
        <v>172</v>
      </c>
      <c r="ZH50" s="19">
        <f t="shared" si="73"/>
        <v>63.566666666667004</v>
      </c>
      <c r="ZI50" s="19">
        <f t="shared" si="74"/>
        <v>66.051515151515005</v>
      </c>
      <c r="ZJ50" s="18">
        <v>75.5</v>
      </c>
      <c r="ZK50" s="19">
        <v>0.47421009456666702</v>
      </c>
      <c r="ZL50" s="19">
        <v>0.39602296565151501</v>
      </c>
      <c r="ZM50" s="19">
        <v>0.29026040339697001</v>
      </c>
      <c r="ZN50" s="19">
        <v>0.61605950809999999</v>
      </c>
      <c r="ZO50" s="19">
        <v>0.51460855121515103</v>
      </c>
      <c r="ZP50" s="19">
        <v>0.38070602753636401</v>
      </c>
      <c r="ZQ50" s="19">
        <v>0.338626254178788</v>
      </c>
      <c r="ZR50" s="19">
        <v>0.60490256063939396</v>
      </c>
      <c r="ZS50" s="19">
        <v>0.213215127554546</v>
      </c>
      <c r="ZT50" s="19">
        <v>-0.28364306196969702</v>
      </c>
      <c r="ZU50" s="19">
        <v>0.54646259508787898</v>
      </c>
      <c r="ZV50" s="19">
        <v>0.48328212740909099</v>
      </c>
      <c r="ZW50" s="19">
        <v>0.58991535415454599</v>
      </c>
      <c r="ZX50" s="19">
        <v>0.403706489436364</v>
      </c>
      <c r="ZY50" s="19">
        <v>9.8107193245454596E-2</v>
      </c>
      <c r="ZZ50" s="19">
        <v>0.10945337958484801</v>
      </c>
      <c r="AAA50" s="19">
        <v>1.81239446461818</v>
      </c>
      <c r="AAB50" s="19">
        <v>1.3935000949</v>
      </c>
      <c r="AAC50" s="19">
        <v>0.41404015919697001</v>
      </c>
      <c r="AAD50" s="19">
        <v>-0.892849703181818</v>
      </c>
      <c r="AAE50" s="19">
        <v>0.51524749142424198</v>
      </c>
      <c r="AAF50" s="19">
        <v>-1.83239072148485</v>
      </c>
      <c r="AAG50" s="19">
        <v>0.54353693702424299</v>
      </c>
      <c r="AAH50" s="19">
        <v>-1.7349861952121199</v>
      </c>
      <c r="AAI50" s="19">
        <v>0.44843893171212101</v>
      </c>
      <c r="AAJ50" s="19">
        <v>-0.83580745893939401</v>
      </c>
      <c r="AAK50" s="19">
        <v>-0.50467393115151504</v>
      </c>
      <c r="AAL50" s="19">
        <v>-0.75370235921212103</v>
      </c>
      <c r="AAM50" s="19">
        <v>0.51524749142424198</v>
      </c>
      <c r="AAN50" s="19">
        <v>-1.83239072148485</v>
      </c>
      <c r="AAO50" s="19">
        <v>7.1298963129032306E-2</v>
      </c>
      <c r="AAP50" s="19">
        <v>7.8620556032258093E-2</v>
      </c>
      <c r="AAQ50" s="19">
        <v>6.0679861274193503E-2</v>
      </c>
      <c r="AAR50" s="19">
        <v>7.8649916419354898E-2</v>
      </c>
      <c r="AAS50" s="19">
        <v>0.22084524296774199</v>
      </c>
      <c r="AAT50" s="19">
        <v>0.17413335393548399</v>
      </c>
      <c r="AAU50" s="19">
        <v>8.4239077806451595E-2</v>
      </c>
      <c r="AAV50" s="19">
        <v>0.22095648540322599</v>
      </c>
      <c r="AAW50" s="19">
        <v>0.14939432470967701</v>
      </c>
      <c r="AAX50" s="19">
        <v>6.3061290322580593E-2</v>
      </c>
      <c r="AAY50" s="19">
        <v>7.7543797225806496E-2</v>
      </c>
      <c r="AAZ50" s="19">
        <v>6.4788146435483904E-2</v>
      </c>
      <c r="ABA50" s="19">
        <v>42.4</v>
      </c>
      <c r="ABB50" s="19">
        <v>36.8474193548386</v>
      </c>
      <c r="ABC50" s="19">
        <v>33.172580645161297</v>
      </c>
      <c r="ABD50" s="19">
        <v>46.573387096774198</v>
      </c>
      <c r="ABE50" s="19">
        <v>43.094193548387103</v>
      </c>
      <c r="ABF50" s="19">
        <v>41.0616129032258</v>
      </c>
      <c r="ABG50" s="19">
        <v>41.134838709677503</v>
      </c>
      <c r="ABH50" s="19">
        <v>0.15194434354838701</v>
      </c>
      <c r="ABI50" s="19">
        <v>4.99581216935484E-2</v>
      </c>
      <c r="ABJ50" s="19">
        <v>118.479032258064</v>
      </c>
      <c r="ABK50" s="19">
        <v>111.490322580645</v>
      </c>
      <c r="ABL50" s="19">
        <v>3235.0435483871001</v>
      </c>
      <c r="ABM50" s="19">
        <v>3076.0344677419398</v>
      </c>
      <c r="ABN50" s="19">
        <v>178</v>
      </c>
      <c r="ABO50" s="19">
        <f t="shared" si="75"/>
        <v>59.520967741936005</v>
      </c>
      <c r="ABP50" s="19">
        <f t="shared" si="76"/>
        <v>66.509677419355</v>
      </c>
      <c r="ABQ50" s="18">
        <v>73</v>
      </c>
      <c r="ABR50" s="19">
        <v>0.44680718657096802</v>
      </c>
      <c r="ABS50" s="19">
        <v>0.46778274306612899</v>
      </c>
      <c r="ABT50" s="19">
        <v>0.27827259280967698</v>
      </c>
      <c r="ABU50" s="19">
        <v>0.37536385093225799</v>
      </c>
      <c r="ABV50" s="19">
        <v>0.479541397156452</v>
      </c>
      <c r="ABW50" s="19">
        <v>0.46787951646451598</v>
      </c>
      <c r="ABX50" s="19">
        <v>0.31620511055483902</v>
      </c>
      <c r="ABY50" s="19">
        <v>0.375368070324193</v>
      </c>
      <c r="ABZ50" s="19">
        <v>0.19259537711451599</v>
      </c>
      <c r="ACA50" s="19">
        <v>0.113314669824194</v>
      </c>
      <c r="ACB50" s="19">
        <v>0.54581462107419398</v>
      </c>
      <c r="ACC50" s="19">
        <v>0.56312892069516096</v>
      </c>
      <c r="ACD50" s="19">
        <v>0.55491751180967697</v>
      </c>
      <c r="ACE50" s="19">
        <v>0.50456047323225806</v>
      </c>
      <c r="ACF50" s="19">
        <v>0.131112702274194</v>
      </c>
      <c r="ACG50" s="19">
        <v>0.129643750282258</v>
      </c>
      <c r="ACH50" s="19">
        <v>1.62593393438548</v>
      </c>
      <c r="ACI50" s="19">
        <v>1.81402328401935</v>
      </c>
      <c r="ACJ50" s="19">
        <v>0.40107705488225798</v>
      </c>
      <c r="ACK50" s="19">
        <v>0.22448423073548401</v>
      </c>
      <c r="ACL50" s="19">
        <v>0.49608151550322599</v>
      </c>
      <c r="ACM50" s="19">
        <v>0.286656541106452</v>
      </c>
      <c r="ACN50" s="19">
        <v>0.520186547324194</v>
      </c>
      <c r="ACO50" s="19">
        <v>0.286740500535484</v>
      </c>
      <c r="ACP50" s="19">
        <v>0.42976109899516102</v>
      </c>
      <c r="ACQ50" s="19">
        <v>0.224474162830645</v>
      </c>
      <c r="ACR50" s="19">
        <v>-0.47948185106451602</v>
      </c>
      <c r="ACS50" s="19">
        <v>-0.54433269372580595</v>
      </c>
      <c r="ACT50" s="19">
        <v>0.49608151550322599</v>
      </c>
      <c r="ACU50" s="19">
        <v>0.286656541106452</v>
      </c>
      <c r="ACV50" s="17">
        <v>5.09</v>
      </c>
      <c r="ACW50" s="18">
        <v>0.98</v>
      </c>
      <c r="ACX50" s="17">
        <v>77.5</v>
      </c>
      <c r="ACY50" s="17">
        <v>26.3</v>
      </c>
      <c r="ACZ50" s="17">
        <v>4.8</v>
      </c>
      <c r="ADA50" s="17">
        <v>13.6</v>
      </c>
    </row>
    <row r="51" spans="1:781" x14ac:dyDescent="0.25">
      <c r="A51" s="19">
        <v>50</v>
      </c>
      <c r="B51" s="19">
        <v>13</v>
      </c>
      <c r="C51" s="19" t="s">
        <v>9</v>
      </c>
      <c r="D51" s="19">
        <v>70</v>
      </c>
      <c r="E51" s="19">
        <v>5</v>
      </c>
      <c r="F51" s="19">
        <v>3</v>
      </c>
      <c r="G51" s="23">
        <v>-9999</v>
      </c>
      <c r="H51" s="23">
        <v>-9999</v>
      </c>
      <c r="I51" s="23">
        <v>-9999</v>
      </c>
      <c r="J51" s="23">
        <v>-9999</v>
      </c>
      <c r="K51" s="23">
        <v>-9999</v>
      </c>
      <c r="L51" s="19">
        <v>0</v>
      </c>
      <c r="M51" s="19">
        <f t="shared" si="16"/>
        <v>0</v>
      </c>
      <c r="N51" s="19">
        <v>53.679999999999993</v>
      </c>
      <c r="O51" s="19">
        <v>22.72</v>
      </c>
      <c r="P51" s="19">
        <v>23.6</v>
      </c>
      <c r="Q51" s="19">
        <v>58.96</v>
      </c>
      <c r="R51" s="19">
        <v>9.4399999999999977</v>
      </c>
      <c r="S51" s="19">
        <v>31.6</v>
      </c>
      <c r="T51" s="19">
        <f t="shared" si="17"/>
        <v>1.3389830508474576</v>
      </c>
      <c r="U51" s="19">
        <v>55.679999999999993</v>
      </c>
      <c r="V51" s="19">
        <v>16.72</v>
      </c>
      <c r="W51" s="19">
        <v>27.6</v>
      </c>
      <c r="X51" s="19">
        <v>55.679999999999993</v>
      </c>
      <c r="Y51" s="19">
        <v>12.719999999999999</v>
      </c>
      <c r="Z51" s="19">
        <v>31.6</v>
      </c>
      <c r="AA51" s="19" t="s">
        <v>89</v>
      </c>
      <c r="AB51" s="19">
        <v>8.8000000000000007</v>
      </c>
      <c r="AC51" s="19">
        <v>7.2</v>
      </c>
      <c r="AD51" s="19">
        <v>0.8</v>
      </c>
      <c r="AE51" s="19" t="s">
        <v>40</v>
      </c>
      <c r="AF51" s="19">
        <v>2</v>
      </c>
      <c r="AG51" s="19">
        <v>1</v>
      </c>
      <c r="AH51" s="19">
        <v>2.7</v>
      </c>
      <c r="AI51" s="19">
        <v>5</v>
      </c>
      <c r="AJ51" s="19">
        <v>453</v>
      </c>
      <c r="AK51" s="19">
        <v>24</v>
      </c>
      <c r="AL51" s="19">
        <v>0.8</v>
      </c>
      <c r="AM51" s="19">
        <v>9.6</v>
      </c>
      <c r="AN51" s="19">
        <v>6.9</v>
      </c>
      <c r="AO51" s="19">
        <v>1.25</v>
      </c>
      <c r="AP51" s="19">
        <v>4805</v>
      </c>
      <c r="AQ51" s="19">
        <v>199</v>
      </c>
      <c r="AR51" s="19">
        <v>320</v>
      </c>
      <c r="AS51" s="19">
        <v>28.2</v>
      </c>
      <c r="AT51" s="19">
        <v>0</v>
      </c>
      <c r="AU51" s="19">
        <v>4</v>
      </c>
      <c r="AV51" s="19">
        <v>85</v>
      </c>
      <c r="AW51" s="19">
        <v>6</v>
      </c>
      <c r="AX51" s="19">
        <v>5</v>
      </c>
      <c r="AY51" s="19">
        <v>86</v>
      </c>
      <c r="AZ51" s="19">
        <v>2.397743300423131</v>
      </c>
      <c r="BA51" s="19">
        <v>0.84682066442852133</v>
      </c>
      <c r="BB51" s="19">
        <v>1.5510857600320225</v>
      </c>
      <c r="BC51" s="19">
        <v>2.049242233522985</v>
      </c>
      <c r="BD51" s="19">
        <v>4.289704708699122</v>
      </c>
      <c r="BE51" s="19">
        <v>5.6001605780810921</v>
      </c>
      <c r="BF51" s="19">
        <v>7.3176886197325262</v>
      </c>
      <c r="BG51" s="17">
        <f t="shared" si="18"/>
        <v>12.978255859406609</v>
      </c>
      <c r="BH51" s="17">
        <f t="shared" si="19"/>
        <v>19.1825988995347</v>
      </c>
      <c r="BI51" s="17">
        <f t="shared" si="20"/>
        <v>27.379567833626638</v>
      </c>
      <c r="BJ51" s="17">
        <f t="shared" si="21"/>
        <v>44.538386668423129</v>
      </c>
      <c r="BK51" s="17">
        <f t="shared" si="22"/>
        <v>66.939028980747494</v>
      </c>
      <c r="BL51" s="19">
        <f t="shared" si="108"/>
        <v>8.1969689340919398</v>
      </c>
      <c r="BM51" s="19">
        <f t="shared" si="109"/>
        <v>17.158818834796488</v>
      </c>
      <c r="BN51" s="19">
        <f t="shared" si="110"/>
        <v>22.400642312324369</v>
      </c>
      <c r="BO51" s="19">
        <f t="shared" si="23"/>
        <v>47.756430081212798</v>
      </c>
      <c r="BP51" s="19">
        <v>1.697561958492847</v>
      </c>
      <c r="BQ51" s="19">
        <v>0.94703612767450018</v>
      </c>
      <c r="BR51" s="19">
        <v>0.69048333833683584</v>
      </c>
      <c r="BS51" s="19">
        <v>0.41790443582901166</v>
      </c>
      <c r="BT51" s="19">
        <v>1.097366320830008</v>
      </c>
      <c r="BU51" s="19">
        <v>0.37635487755921315</v>
      </c>
      <c r="BV51" s="19">
        <v>0.49457481705778455</v>
      </c>
      <c r="BW51" s="17">
        <f t="shared" si="24"/>
        <v>10.578392344669389</v>
      </c>
      <c r="BX51" s="17">
        <f t="shared" si="25"/>
        <v>13.340325698016732</v>
      </c>
      <c r="BY51" s="17">
        <f t="shared" si="26"/>
        <v>15.011943441332779</v>
      </c>
      <c r="BZ51" s="17">
        <f t="shared" si="27"/>
        <v>20.906828234889662</v>
      </c>
      <c r="CA51" s="19">
        <f t="shared" si="28"/>
        <v>1.6716177433160466</v>
      </c>
      <c r="CB51" s="19">
        <f t="shared" si="29"/>
        <v>4.3894652833200318</v>
      </c>
      <c r="CC51" s="19">
        <f t="shared" si="30"/>
        <v>1.5054195102368526</v>
      </c>
      <c r="CD51" s="19">
        <f t="shared" ref="CD51:CE51" si="139">SUM(CA51:CC51)</f>
        <v>7.5665025368729308</v>
      </c>
      <c r="CE51" s="19">
        <f t="shared" si="139"/>
        <v>13.461387330429815</v>
      </c>
      <c r="CF51" s="19">
        <v>2.2213267516244399</v>
      </c>
      <c r="CG51" s="19">
        <v>1.4958117271639411</v>
      </c>
      <c r="CH51" s="19">
        <v>1.8206372230280599</v>
      </c>
      <c r="CI51" s="19">
        <v>1.6857855361596013</v>
      </c>
      <c r="CJ51" s="19">
        <v>2.0145970805838833</v>
      </c>
      <c r="CK51" s="19">
        <v>2.1370081885360497</v>
      </c>
      <c r="CL51" s="19">
        <v>2.828343613660298</v>
      </c>
      <c r="CM51" s="17">
        <f t="shared" si="32"/>
        <v>14.868553915153523</v>
      </c>
      <c r="CN51" s="17">
        <f t="shared" si="33"/>
        <v>22.151102807265762</v>
      </c>
      <c r="CO51" s="17">
        <f t="shared" si="34"/>
        <v>28.894244951904167</v>
      </c>
      <c r="CP51" s="17">
        <f t="shared" si="35"/>
        <v>36.952633274239702</v>
      </c>
      <c r="CQ51" s="17">
        <f t="shared" si="36"/>
        <v>45.500666028383904</v>
      </c>
      <c r="CR51" s="19">
        <f t="shared" si="37"/>
        <v>6.743142144638405</v>
      </c>
      <c r="CS51" s="19">
        <f t="shared" si="38"/>
        <v>8.0583883223355333</v>
      </c>
      <c r="CT51" s="19">
        <f t="shared" si="39"/>
        <v>8.5480327541441987</v>
      </c>
      <c r="CU51" s="19">
        <f t="shared" si="40"/>
        <v>23.349563221118139</v>
      </c>
      <c r="CV51" s="25">
        <v>-9999</v>
      </c>
      <c r="CW51" s="23">
        <v>-9999</v>
      </c>
      <c r="CX51" s="25">
        <v>-9999</v>
      </c>
      <c r="CY51" s="23">
        <v>-9999</v>
      </c>
      <c r="CZ51" s="25">
        <v>-9999</v>
      </c>
      <c r="DA51" s="23">
        <v>-9999</v>
      </c>
      <c r="DB51" s="23">
        <v>-9999</v>
      </c>
      <c r="DC51" s="23">
        <v>-9999</v>
      </c>
      <c r="DD51" s="23">
        <v>-9999</v>
      </c>
      <c r="DE51" s="23">
        <v>-9999</v>
      </c>
      <c r="DF51" s="23">
        <v>-9999</v>
      </c>
      <c r="DG51" s="23">
        <v>-9999</v>
      </c>
      <c r="DH51" s="23">
        <v>-9999</v>
      </c>
      <c r="DI51" s="23">
        <v>-9999</v>
      </c>
      <c r="DJ51" s="23">
        <v>-9999</v>
      </c>
      <c r="DK51" s="23">
        <v>-9999</v>
      </c>
      <c r="DL51" s="23">
        <v>-9999</v>
      </c>
      <c r="DM51" s="23">
        <v>-9999</v>
      </c>
      <c r="DN51" s="23">
        <v>-9999</v>
      </c>
      <c r="DO51" s="23">
        <v>-9999</v>
      </c>
      <c r="DP51" s="23">
        <v>-9999</v>
      </c>
      <c r="DQ51" s="23">
        <v>-9999</v>
      </c>
      <c r="DR51" s="23">
        <v>-9999</v>
      </c>
      <c r="DS51" s="25">
        <v>-9999</v>
      </c>
      <c r="DT51" s="25">
        <v>-9999</v>
      </c>
      <c r="DU51" s="25">
        <v>-9999</v>
      </c>
      <c r="DV51" s="25">
        <v>-9999</v>
      </c>
      <c r="DW51" s="25">
        <v>-9999</v>
      </c>
      <c r="DX51" s="25">
        <v>-9999</v>
      </c>
      <c r="DY51" s="25">
        <v>-9999</v>
      </c>
      <c r="DZ51" s="25">
        <v>-9999</v>
      </c>
      <c r="EA51" s="25">
        <v>-9999</v>
      </c>
      <c r="EB51" s="23">
        <v>-9999</v>
      </c>
      <c r="EC51" s="23">
        <v>-9999</v>
      </c>
      <c r="ED51" s="23">
        <v>-9999</v>
      </c>
      <c r="EE51" s="23">
        <v>-9999</v>
      </c>
      <c r="EF51" s="23">
        <v>-9999</v>
      </c>
      <c r="EG51" s="23">
        <v>-9999</v>
      </c>
      <c r="EH51" s="23">
        <v>-9999</v>
      </c>
      <c r="EI51" s="23">
        <v>-9999</v>
      </c>
      <c r="EJ51" s="23">
        <v>-9999</v>
      </c>
      <c r="EK51" s="23">
        <v>-9999</v>
      </c>
      <c r="EL51" s="23">
        <v>-9999</v>
      </c>
      <c r="EM51" s="23">
        <v>-9999</v>
      </c>
      <c r="EN51" s="23">
        <v>-9999</v>
      </c>
      <c r="EO51" s="23">
        <v>-9999</v>
      </c>
      <c r="EP51" s="23">
        <v>-9999</v>
      </c>
      <c r="EQ51" s="23">
        <v>-9999</v>
      </c>
      <c r="ER51" s="23">
        <v>-9999</v>
      </c>
      <c r="ES51" s="23">
        <v>-9999</v>
      </c>
      <c r="ET51" s="23">
        <v>-9999</v>
      </c>
      <c r="EU51" s="23">
        <v>-9999</v>
      </c>
      <c r="EV51" s="23">
        <v>-9999</v>
      </c>
      <c r="EW51" s="23">
        <v>-9999</v>
      </c>
      <c r="EX51" s="23">
        <v>-9999</v>
      </c>
      <c r="EY51" s="23">
        <v>-9999</v>
      </c>
      <c r="EZ51" s="23">
        <v>-9999</v>
      </c>
      <c r="FA51" s="23">
        <v>-9999</v>
      </c>
      <c r="FB51" s="23">
        <v>-9999</v>
      </c>
      <c r="FC51" s="23">
        <v>-9999</v>
      </c>
      <c r="FD51" s="23">
        <v>-9999</v>
      </c>
      <c r="FE51" s="23">
        <v>-9999</v>
      </c>
      <c r="FF51" s="23">
        <v>-9999</v>
      </c>
      <c r="FG51" s="23">
        <v>-9999</v>
      </c>
      <c r="FH51" s="21">
        <v>189.1</v>
      </c>
      <c r="FI51" s="21">
        <v>67.5</v>
      </c>
      <c r="FJ51" s="18">
        <f t="shared" si="41"/>
        <v>121.6</v>
      </c>
      <c r="FK51" s="19">
        <v>11</v>
      </c>
      <c r="FL51" s="19">
        <v>199.6</v>
      </c>
      <c r="FM51" s="18">
        <v>31.5</v>
      </c>
      <c r="FN51" s="18">
        <f t="shared" si="42"/>
        <v>168.1</v>
      </c>
      <c r="FO51" s="19">
        <v>59</v>
      </c>
      <c r="FP51" s="19">
        <v>99.4</v>
      </c>
      <c r="FQ51" s="19">
        <v>31.5</v>
      </c>
      <c r="FR51" s="19">
        <f t="shared" si="43"/>
        <v>67.900000000000006</v>
      </c>
      <c r="FS51" s="19">
        <v>173.6</v>
      </c>
      <c r="FT51" s="19">
        <v>15.6</v>
      </c>
      <c r="FU51" s="19">
        <f t="shared" si="44"/>
        <v>158</v>
      </c>
      <c r="FV51" s="19">
        <v>68.050000000000011</v>
      </c>
      <c r="FW51" s="19">
        <v>89.820000000000007</v>
      </c>
      <c r="FX51" s="18">
        <f t="shared" si="45"/>
        <v>880.58823529411779</v>
      </c>
      <c r="FY51" s="18">
        <f t="shared" si="46"/>
        <v>786.23949579831935</v>
      </c>
      <c r="FZ51" s="23">
        <f t="shared" si="112"/>
        <v>1192.1568627450981</v>
      </c>
      <c r="GA51" s="18">
        <f t="shared" si="113"/>
        <v>1648.0392156862745</v>
      </c>
      <c r="GB51" s="18">
        <f t="shared" si="114"/>
        <v>665.68627450980387</v>
      </c>
      <c r="GC51" s="18">
        <f t="shared" si="115"/>
        <v>1549.0196078431372</v>
      </c>
      <c r="GD51" s="18">
        <f t="shared" si="47"/>
        <v>5054.9019607843129</v>
      </c>
      <c r="GE51" s="18">
        <f t="shared" si="48"/>
        <v>667.15686274509812</v>
      </c>
      <c r="GF51" s="19">
        <v>1.33</v>
      </c>
      <c r="GG51" s="19">
        <f t="shared" si="116"/>
        <v>15.855686274509806</v>
      </c>
      <c r="GH51" s="19">
        <v>0.35</v>
      </c>
      <c r="GI51" s="19">
        <f t="shared" si="117"/>
        <v>5.7681372549019603</v>
      </c>
      <c r="GJ51" s="19">
        <v>0.54</v>
      </c>
      <c r="GK51" s="19">
        <f t="shared" si="118"/>
        <v>3.5947058823529412</v>
      </c>
      <c r="GL51" s="19">
        <v>2.96</v>
      </c>
      <c r="GM51" s="19">
        <f t="shared" si="119"/>
        <v>19.747843137254904</v>
      </c>
      <c r="GN51" s="18">
        <f t="shared" si="49"/>
        <v>44.96637254901961</v>
      </c>
      <c r="GO51" s="18">
        <f t="shared" si="50"/>
        <v>40.148546918767508</v>
      </c>
      <c r="GP51" s="25">
        <v>-9999</v>
      </c>
      <c r="GQ51" s="25">
        <v>-9999</v>
      </c>
      <c r="GR51" s="25">
        <v>-9999</v>
      </c>
      <c r="GS51" s="25">
        <v>-9999</v>
      </c>
      <c r="GT51" s="19">
        <v>19.2</v>
      </c>
      <c r="GU51" s="18">
        <v>3</v>
      </c>
      <c r="GV51" s="18">
        <f t="shared" si="51"/>
        <v>2.4900000000000002</v>
      </c>
      <c r="GW51" s="19">
        <f t="shared" si="52"/>
        <v>1866.3783220530606</v>
      </c>
      <c r="GX51" s="19">
        <v>1</v>
      </c>
      <c r="GY51" s="19">
        <f t="shared" si="53"/>
        <v>0.40160642570281119</v>
      </c>
      <c r="GZ51" s="19">
        <f t="shared" si="54"/>
        <v>749.54952692893994</v>
      </c>
      <c r="HA51" s="19">
        <f t="shared" si="55"/>
        <v>839.49547016041276</v>
      </c>
      <c r="HB51" s="19">
        <v>1.1499999999999999</v>
      </c>
      <c r="HC51" s="19">
        <f t="shared" si="120"/>
        <v>0.46184738955823285</v>
      </c>
      <c r="HD51" s="19">
        <f t="shared" si="121"/>
        <v>861.98195596828089</v>
      </c>
      <c r="HE51" s="19">
        <f t="shared" si="56"/>
        <v>965.41979068447472</v>
      </c>
      <c r="HF51" s="23">
        <v>-9999</v>
      </c>
      <c r="HG51" s="19">
        <v>2306.1</v>
      </c>
      <c r="HH51" s="19">
        <f t="shared" si="101"/>
        <v>926.14457831325285</v>
      </c>
      <c r="HI51" s="19">
        <v>2.4</v>
      </c>
      <c r="HJ51" s="19">
        <v>3.6</v>
      </c>
      <c r="HK51" s="17">
        <f t="shared" si="122"/>
        <v>34.755112464641094</v>
      </c>
      <c r="HL51" s="23">
        <v>-9999</v>
      </c>
      <c r="HM51" s="23">
        <v>-9999</v>
      </c>
      <c r="HN51" s="19">
        <v>28.295391849529832</v>
      </c>
      <c r="HO51" s="19">
        <v>14.065266457680242</v>
      </c>
      <c r="HP51" s="19">
        <v>0.25431522911351401</v>
      </c>
      <c r="HQ51" s="19">
        <v>0.20919156158139501</v>
      </c>
      <c r="HR51" s="19">
        <v>0.19011954908994699</v>
      </c>
      <c r="HS51" s="19">
        <v>0.122805680491892</v>
      </c>
      <c r="HT51" s="19">
        <v>6.5670391545945894E-2</v>
      </c>
      <c r="HU51" s="19">
        <v>0.311432273857143</v>
      </c>
      <c r="HV51" s="19">
        <v>0.36533060124864902</v>
      </c>
      <c r="HW51" s="19">
        <v>8.7780441265116305E-2</v>
      </c>
      <c r="HX51" s="19">
        <v>0.683712495967568</v>
      </c>
      <c r="HY51" s="19">
        <v>0.49891050878306897</v>
      </c>
      <c r="HZ51" s="19">
        <v>0.47986237786772501</v>
      </c>
      <c r="IA51" s="19">
        <v>0.51339647632558105</v>
      </c>
      <c r="IB51" s="19">
        <v>0.25258116334053998</v>
      </c>
      <c r="IC51" s="19">
        <v>0.149143721837838</v>
      </c>
      <c r="ID51" s="19">
        <v>1.19865115504233</v>
      </c>
      <c r="IE51" s="19">
        <v>0.31770359635185202</v>
      </c>
      <c r="IF51" s="19">
        <v>0.27349509096347002</v>
      </c>
      <c r="IG51" s="19">
        <v>0.296777135423963</v>
      </c>
      <c r="IH51" s="19">
        <v>0.249370238027778</v>
      </c>
      <c r="II51" s="19">
        <v>4.7818209458333399E-2</v>
      </c>
      <c r="IJ51" s="19">
        <v>0.34759851605990799</v>
      </c>
      <c r="IK51" s="19">
        <v>0.38087188889814799</v>
      </c>
      <c r="IL51" s="19">
        <v>7.7986502789954407E-2</v>
      </c>
      <c r="IM51" s="19">
        <v>0.93745340595833304</v>
      </c>
      <c r="IN51" s="19">
        <v>0.208183955078341</v>
      </c>
      <c r="IO51" s="19">
        <v>0.20985128319354801</v>
      </c>
      <c r="IP51" s="19">
        <v>0.162121110105023</v>
      </c>
      <c r="IQ51" s="19">
        <v>0.12847641928703701</v>
      </c>
      <c r="IR51" s="19">
        <v>0.115828692263889</v>
      </c>
      <c r="IS51" s="19">
        <v>0.42977388319815601</v>
      </c>
      <c r="IT51" s="19">
        <v>37.100337927272697</v>
      </c>
      <c r="IU51" s="19">
        <v>59.861040299999999</v>
      </c>
      <c r="IV51" s="19">
        <v>77</v>
      </c>
      <c r="IW51" s="19">
        <f t="shared" si="57"/>
        <v>17.138959700000001</v>
      </c>
      <c r="IX51" s="19">
        <v>0.21169312174074101</v>
      </c>
      <c r="IY51" s="19">
        <v>0.28053287977777802</v>
      </c>
      <c r="IZ51" s="19">
        <v>0.17788737718518499</v>
      </c>
      <c r="JA51" s="19">
        <v>0.26693499629629602</v>
      </c>
      <c r="JB51" s="19">
        <v>0.69941043081481502</v>
      </c>
      <c r="JC51" s="19">
        <v>0.44376039299999998</v>
      </c>
      <c r="JD51" s="19">
        <v>0.256205593296296</v>
      </c>
      <c r="JE51" s="19">
        <v>0.690287226074074</v>
      </c>
      <c r="JF51" s="19">
        <v>0.45181405899999999</v>
      </c>
      <c r="JG51" s="19">
        <v>0.22606575962962999</v>
      </c>
      <c r="JH51" s="19">
        <v>0.29973922911111101</v>
      </c>
      <c r="JI51" s="19">
        <v>0.217339380185185</v>
      </c>
      <c r="JJ51" s="19">
        <v>0.45787515335555501</v>
      </c>
      <c r="JK51" s="19">
        <v>0.445865559659259</v>
      </c>
      <c r="JL51" s="19">
        <v>0.27608525198518502</v>
      </c>
      <c r="JM51" s="19">
        <v>0.248412627292593</v>
      </c>
      <c r="JN51" s="19">
        <v>0.39422349217777802</v>
      </c>
      <c r="JO51" s="19">
        <v>0.42557235739259203</v>
      </c>
      <c r="JP51" s="19">
        <v>0.20286309015555601</v>
      </c>
      <c r="JQ51" s="19">
        <v>0.22518217295925899</v>
      </c>
      <c r="JR51" s="19">
        <v>0.20845924726666701</v>
      </c>
      <c r="JS51" s="19">
        <v>0.22232774313333301</v>
      </c>
      <c r="JT51" s="19">
        <v>0.52049843127777795</v>
      </c>
      <c r="JU51" s="19">
        <v>0.59270942871851895</v>
      </c>
      <c r="JV51" s="19">
        <v>0.50593007383703703</v>
      </c>
      <c r="JW51" s="19">
        <v>0.53353187815925895</v>
      </c>
      <c r="JX51" s="19">
        <v>8.1983693729629603E-2</v>
      </c>
      <c r="JY51" s="19">
        <v>0.20036900775185201</v>
      </c>
      <c r="JZ51" s="19">
        <v>1.70134537365185</v>
      </c>
      <c r="KA51" s="19">
        <v>1.62184653581111</v>
      </c>
      <c r="KB51" s="19">
        <v>0.53172592968518495</v>
      </c>
      <c r="KC51" s="19">
        <v>0.52073885713333301</v>
      </c>
      <c r="KD51" s="19">
        <v>0.612430631677778</v>
      </c>
      <c r="KE51" s="19">
        <v>0.60648728412592601</v>
      </c>
      <c r="KF51" s="19">
        <v>0.54965598714444497</v>
      </c>
      <c r="KG51" s="19">
        <v>0.58600406970740704</v>
      </c>
      <c r="KH51" s="19">
        <v>0.45597764375555599</v>
      </c>
      <c r="KI51" s="19">
        <v>0.49603474131111103</v>
      </c>
      <c r="KJ51" s="19">
        <v>-0.33572286800000001</v>
      </c>
      <c r="KK51" s="19">
        <v>-0.36646940770370401</v>
      </c>
      <c r="KL51" s="19">
        <v>0.612430631677778</v>
      </c>
      <c r="KM51" s="19">
        <v>0.60648728412592601</v>
      </c>
      <c r="KN51" s="19">
        <v>0.202965279809524</v>
      </c>
      <c r="KO51" s="19">
        <v>0.22657191452381001</v>
      </c>
      <c r="KP51" s="19">
        <v>0.17317395130952401</v>
      </c>
      <c r="KQ51" s="19">
        <v>0.222746990309524</v>
      </c>
      <c r="KR51" s="19">
        <v>0.52211965299999996</v>
      </c>
      <c r="KS51" s="19">
        <v>0.414187969952381</v>
      </c>
      <c r="KT51" s="19">
        <v>0.24379882290476201</v>
      </c>
      <c r="KU51" s="19">
        <v>0.61988879390476204</v>
      </c>
      <c r="KV51" s="19">
        <v>0.46629535150000001</v>
      </c>
      <c r="KW51" s="19">
        <v>0.21400356395238099</v>
      </c>
      <c r="KX51" s="19">
        <v>0.24566170028571399</v>
      </c>
      <c r="KY51" s="19">
        <v>0.199767711976191</v>
      </c>
      <c r="KZ51" s="19">
        <v>40.913571428571402</v>
      </c>
      <c r="LA51" s="19">
        <v>37.2611904761905</v>
      </c>
      <c r="LB51" s="19">
        <v>11.8176190476191</v>
      </c>
      <c r="LC51" s="19">
        <v>39.480952380952402</v>
      </c>
      <c r="LD51" s="19">
        <v>38.2585714285714</v>
      </c>
      <c r="LE51" s="19">
        <v>40.193809523809598</v>
      </c>
      <c r="LF51" s="19">
        <v>40.319285714285698</v>
      </c>
      <c r="LG51" s="19">
        <v>-1.6138990095238101E-2</v>
      </c>
      <c r="LH51" s="19">
        <v>-4.67573381904762E-2</v>
      </c>
      <c r="LI51" s="19">
        <v>53.541904761904803</v>
      </c>
      <c r="LJ51" s="19">
        <v>1760.7077380952401</v>
      </c>
      <c r="LK51" s="19">
        <v>83</v>
      </c>
      <c r="LL51" s="19">
        <f t="shared" si="58"/>
        <v>29.458095238095197</v>
      </c>
      <c r="LM51" s="23">
        <v>-9999</v>
      </c>
      <c r="LN51" s="19">
        <v>0.43442278529761902</v>
      </c>
      <c r="LO51" s="19">
        <v>0.39951206780952397</v>
      </c>
      <c r="LP51" s="19">
        <v>0.31321103021428598</v>
      </c>
      <c r="LQ51" s="19">
        <v>0.29958777189047597</v>
      </c>
      <c r="LR51" s="19">
        <v>0.432327364361905</v>
      </c>
      <c r="LS51" s="19">
        <v>0.39235039488809498</v>
      </c>
      <c r="LT51" s="19">
        <v>0.31081844505714301</v>
      </c>
      <c r="LU51" s="19">
        <v>0.29202678613095201</v>
      </c>
      <c r="LV51" s="19">
        <v>0.14087927298571401</v>
      </c>
      <c r="LW51" s="19">
        <v>0.113942295254762</v>
      </c>
      <c r="LX51" s="19">
        <v>0.51189029465000002</v>
      </c>
      <c r="LY51" s="19">
        <v>0.49962753091428602</v>
      </c>
      <c r="LZ51" s="19">
        <v>0.485901110519048</v>
      </c>
      <c r="MA51" s="19">
        <v>0.43775507346428599</v>
      </c>
      <c r="MB51" s="19">
        <v>9.9210567609523806E-2</v>
      </c>
      <c r="MC51" s="19">
        <v>0.125367777942857</v>
      </c>
      <c r="MD51" s="19">
        <v>1.5542457880738101</v>
      </c>
      <c r="ME51" s="19">
        <v>1.3472885457833299</v>
      </c>
      <c r="MF51" s="19">
        <v>0.327530361809524</v>
      </c>
      <c r="MG51" s="19">
        <v>0.28674947656904798</v>
      </c>
      <c r="MH51" s="19">
        <v>0.409992183642857</v>
      </c>
      <c r="MI51" s="19">
        <v>0.35640752020952399</v>
      </c>
      <c r="MJ51" s="19">
        <v>0.40695271092381002</v>
      </c>
      <c r="MK51" s="19">
        <v>0.35105796135</v>
      </c>
      <c r="ML51" s="19">
        <v>0.32394073965238102</v>
      </c>
      <c r="MM51" s="19">
        <v>0.28087239368095201</v>
      </c>
      <c r="MN51" s="19">
        <v>-0.47227071054761899</v>
      </c>
      <c r="MO51" s="19">
        <v>-0.45032656980952401</v>
      </c>
      <c r="MP51" s="19">
        <v>0.409992183642857</v>
      </c>
      <c r="MQ51" s="19">
        <v>0.35640752020952399</v>
      </c>
      <c r="MR51" s="23">
        <v>-9999</v>
      </c>
      <c r="MS51" s="19">
        <v>0.15249135599999999</v>
      </c>
      <c r="MT51" s="19">
        <v>0.161537915</v>
      </c>
      <c r="MU51" s="19">
        <v>0.127096653</v>
      </c>
      <c r="MV51" s="19">
        <v>0.16795891399999999</v>
      </c>
      <c r="MW51" s="19">
        <v>0.41227680500000002</v>
      </c>
      <c r="MX51" s="19">
        <v>0.28210137099999999</v>
      </c>
      <c r="MY51" s="19">
        <v>0.18559341600000001</v>
      </c>
      <c r="MZ51" s="19">
        <v>0.48294498899999999</v>
      </c>
      <c r="NA51" s="19">
        <v>0.34916943499999997</v>
      </c>
      <c r="NB51" s="19">
        <v>0.163505706</v>
      </c>
      <c r="NC51" s="19">
        <v>0.17944829500000001</v>
      </c>
      <c r="ND51" s="19">
        <v>0.155728958</v>
      </c>
      <c r="NE51" s="19">
        <v>36.69</v>
      </c>
      <c r="NF51" s="19">
        <v>35.399767439999998</v>
      </c>
      <c r="NG51" s="19">
        <v>17.919767440000001</v>
      </c>
      <c r="NH51" s="19">
        <v>39.146046509999998</v>
      </c>
      <c r="NI51" s="19">
        <v>37.508139530000001</v>
      </c>
      <c r="NJ51" s="19">
        <v>37.958604649999998</v>
      </c>
      <c r="NK51" s="19">
        <v>38.104418600000002</v>
      </c>
      <c r="NL51" s="19">
        <v>3.3459159000000002E-2</v>
      </c>
      <c r="NM51" s="19">
        <v>-1.2307993999999999E-2</v>
      </c>
      <c r="NN51" s="19">
        <v>64.33046512</v>
      </c>
      <c r="NO51" s="19">
        <v>2005.5945119999999</v>
      </c>
      <c r="NP51" s="19">
        <v>99.9</v>
      </c>
      <c r="NQ51" s="19">
        <f t="shared" si="59"/>
        <v>35.569534880000006</v>
      </c>
      <c r="NR51" s="23">
        <v>-9999</v>
      </c>
      <c r="NS51" s="19">
        <v>0.44361277599999999</v>
      </c>
      <c r="NT51" s="19">
        <v>0.418857217</v>
      </c>
      <c r="NU51" s="19">
        <v>0.30563335200000002</v>
      </c>
      <c r="NV51" s="19">
        <v>0.25237605099999999</v>
      </c>
      <c r="NW51" s="19">
        <v>0.45762745199999999</v>
      </c>
      <c r="NX51" s="19">
        <v>0.43469514599999998</v>
      </c>
      <c r="NY51" s="19">
        <v>0.32136355</v>
      </c>
      <c r="NZ51" s="19">
        <v>0.27065187000000002</v>
      </c>
      <c r="OA51" s="19">
        <v>0.16007738399999999</v>
      </c>
      <c r="OB51" s="19">
        <v>0.18628604000000001</v>
      </c>
      <c r="OC51" s="19">
        <v>0.51141892700000002</v>
      </c>
      <c r="OD51" s="19">
        <v>0.52657138800000003</v>
      </c>
      <c r="OE51" s="19">
        <v>0.49320429300000002</v>
      </c>
      <c r="OF51" s="19">
        <v>0.457813839</v>
      </c>
      <c r="OG51" s="19">
        <v>8.7458408000000001E-2</v>
      </c>
      <c r="OH51" s="19">
        <v>0.138774707</v>
      </c>
      <c r="OI51" s="19">
        <v>1.608213876</v>
      </c>
      <c r="OJ51" s="19">
        <v>1.458063331</v>
      </c>
      <c r="OK51" s="19">
        <v>0.34961423200000002</v>
      </c>
      <c r="OL51" s="19">
        <v>0.42455408900000002</v>
      </c>
      <c r="OM51" s="19">
        <v>0.43854586699999998</v>
      </c>
      <c r="ON51" s="19">
        <v>0.51112229600000003</v>
      </c>
      <c r="OO51" s="19">
        <v>0.44754864300000002</v>
      </c>
      <c r="OP51" s="19">
        <v>0.52432488200000005</v>
      </c>
      <c r="OQ51" s="19">
        <v>0.359942498</v>
      </c>
      <c r="OR51" s="19">
        <v>0.44042591599999997</v>
      </c>
      <c r="OS51" s="19">
        <v>-0.48557145200000001</v>
      </c>
      <c r="OT51" s="19">
        <v>-0.42443049199999999</v>
      </c>
      <c r="OU51" s="19">
        <v>0.43854586699999998</v>
      </c>
      <c r="OV51" s="19">
        <v>0.51112229600000003</v>
      </c>
      <c r="OW51" s="19">
        <v>0.12553030302777801</v>
      </c>
      <c r="OX51" s="19">
        <v>0.119914920027778</v>
      </c>
      <c r="OY51" s="19">
        <v>0.101650969888889</v>
      </c>
      <c r="OZ51" s="19">
        <v>0.12746573058333299</v>
      </c>
      <c r="PA51" s="19">
        <v>0.27332541291666701</v>
      </c>
      <c r="PB51" s="19">
        <v>0.208463136111111</v>
      </c>
      <c r="PC51" s="19">
        <v>0.142056334944444</v>
      </c>
      <c r="PD51" s="19">
        <v>0.39627525250000001</v>
      </c>
      <c r="PE51" s="19">
        <v>0.29818287033333302</v>
      </c>
      <c r="PF51" s="19">
        <v>0.12088142119444401</v>
      </c>
      <c r="PG51" s="19">
        <v>0.126584045583333</v>
      </c>
      <c r="PH51" s="19">
        <v>0.118993160694444</v>
      </c>
      <c r="PI51" s="19">
        <v>34.770000000000003</v>
      </c>
      <c r="PJ51" s="19">
        <v>31.884722222222202</v>
      </c>
      <c r="PK51" s="19">
        <v>20.9297222222222</v>
      </c>
      <c r="PL51" s="19">
        <v>35.702777777777797</v>
      </c>
      <c r="PM51" s="19">
        <v>32.75</v>
      </c>
      <c r="PN51" s="19">
        <v>34.348888888888901</v>
      </c>
      <c r="PO51" s="19">
        <v>34.586111111111101</v>
      </c>
      <c r="PP51" s="19">
        <v>3.8192503972222201E-2</v>
      </c>
      <c r="PQ51" s="19">
        <v>-4.1333675333333299E-2</v>
      </c>
      <c r="PR51" s="19">
        <v>72.360833333333304</v>
      </c>
      <c r="PS51" s="19">
        <v>69.363611111111098</v>
      </c>
      <c r="PT51" s="19">
        <v>2187.8950277777799</v>
      </c>
      <c r="PU51" s="19">
        <v>2119.8461111111101</v>
      </c>
      <c r="PV51" s="19">
        <v>120.7</v>
      </c>
      <c r="PW51" s="19">
        <f t="shared" si="60"/>
        <v>48.339166666666699</v>
      </c>
      <c r="PX51" s="19">
        <f t="shared" si="61"/>
        <v>51.336388888888905</v>
      </c>
      <c r="PY51" s="19">
        <f t="shared" si="62"/>
        <v>49.837777777777802</v>
      </c>
      <c r="PZ51" s="23">
        <v>-9999</v>
      </c>
      <c r="QA51" s="19">
        <v>0.47089264378333301</v>
      </c>
      <c r="QB51" s="19">
        <v>0.35603016033333301</v>
      </c>
      <c r="QC51" s="19">
        <v>0.35415691172222202</v>
      </c>
      <c r="QD51" s="19">
        <v>0.23806941245277799</v>
      </c>
      <c r="QE51" s="19">
        <v>0.51469685843333302</v>
      </c>
      <c r="QF51" s="19">
        <v>0.38178801176944399</v>
      </c>
      <c r="QG51" s="19">
        <f t="shared" si="63"/>
        <v>0.4482424351013885</v>
      </c>
      <c r="QH51" s="19">
        <v>0.40387687462499999</v>
      </c>
      <c r="QI51" s="19">
        <v>0.266729690425</v>
      </c>
      <c r="QJ51" s="19">
        <v>0.14059650533055601</v>
      </c>
      <c r="QK51" s="19">
        <v>0.12932505245277801</v>
      </c>
      <c r="QL51" s="19">
        <v>0.53707958875555595</v>
      </c>
      <c r="QM51" s="19">
        <v>0.45011507147777802</v>
      </c>
      <c r="QN51" s="19">
        <v>0.53142484640277798</v>
      </c>
      <c r="QO51" s="19">
        <v>0.36270289122777799</v>
      </c>
      <c r="QP51" s="19">
        <v>8.8712238644444497E-2</v>
      </c>
      <c r="QQ51" s="19">
        <v>0.113477613466667</v>
      </c>
      <c r="QR51" s="19">
        <v>1.79657901720278</v>
      </c>
      <c r="QS51" s="19">
        <v>1.14469111092778</v>
      </c>
      <c r="QT51" s="19">
        <v>0.27321251477777803</v>
      </c>
      <c r="QU51" s="19">
        <v>0.30959286138611097</v>
      </c>
      <c r="QV51" s="19">
        <v>0.36208350633888903</v>
      </c>
      <c r="QW51" s="19">
        <v>0.36636900593611099</v>
      </c>
      <c r="QX51" s="19">
        <v>0.383669041752778</v>
      </c>
      <c r="QY51" s="19">
        <v>0.38351391466944401</v>
      </c>
      <c r="QZ51" s="19">
        <v>0.29784068554166698</v>
      </c>
      <c r="RA51" s="19">
        <v>0.33003368116944398</v>
      </c>
      <c r="RB51" s="19">
        <v>-0.57404078624999999</v>
      </c>
      <c r="RC51" s="19">
        <v>-0.41719295244444399</v>
      </c>
      <c r="RD51" s="19">
        <v>0.36208350633888903</v>
      </c>
      <c r="RE51" s="19">
        <v>0.36636900593611099</v>
      </c>
      <c r="RF51" s="19">
        <v>0.100315865</v>
      </c>
      <c r="RG51" s="19">
        <v>9.9920634999999994E-2</v>
      </c>
      <c r="RH51" s="19">
        <v>8.6295180714285699E-2</v>
      </c>
      <c r="RI51" s="19">
        <v>0.102540795928571</v>
      </c>
      <c r="RJ51" s="19">
        <v>0.28417224335714297</v>
      </c>
      <c r="RK51" s="19">
        <v>0.20167250957142899</v>
      </c>
      <c r="RL51" s="19">
        <v>0.11123260428571401</v>
      </c>
      <c r="RM51" s="19">
        <v>0.31377203949999999</v>
      </c>
      <c r="RN51" s="19">
        <v>0.23715308192857101</v>
      </c>
      <c r="RO51" s="19">
        <v>9.3017492571428606E-2</v>
      </c>
      <c r="RP51" s="19">
        <v>9.5676500571428597E-2</v>
      </c>
      <c r="RQ51" s="19">
        <v>8.9117351928571398E-2</v>
      </c>
      <c r="RR51" s="19">
        <v>41.534285714285701</v>
      </c>
      <c r="RS51" s="19">
        <v>37.145000000000003</v>
      </c>
      <c r="RT51" s="19">
        <v>19.230714285714299</v>
      </c>
      <c r="RU51" s="19">
        <v>35.814285714285703</v>
      </c>
      <c r="RV51" s="19">
        <v>32.462142857142901</v>
      </c>
      <c r="RW51" s="19">
        <v>39.812142857142902</v>
      </c>
      <c r="RX51" s="19">
        <v>39.880000000000003</v>
      </c>
      <c r="RY51" s="19">
        <v>-0.102552869285714</v>
      </c>
      <c r="RZ51" s="19">
        <v>-0.17143743571428599</v>
      </c>
      <c r="SA51" s="19">
        <v>83.15</v>
      </c>
      <c r="SB51" s="19">
        <v>79.821428571428598</v>
      </c>
      <c r="SC51" s="19">
        <v>2433.1655000000001</v>
      </c>
      <c r="SD51" s="19">
        <v>2357.3213571428601</v>
      </c>
      <c r="SE51" s="19">
        <v>142</v>
      </c>
      <c r="SF51" s="19">
        <f t="shared" si="64"/>
        <v>58.849999999999994</v>
      </c>
      <c r="SG51" s="19">
        <f t="shared" si="65"/>
        <v>62.178571428571402</v>
      </c>
      <c r="SH51" s="23">
        <v>-9999</v>
      </c>
      <c r="SI51" s="19">
        <v>0.47609953942857097</v>
      </c>
      <c r="SJ51" s="19">
        <v>0.46246469600000001</v>
      </c>
      <c r="SK51" s="19">
        <v>0.36123908342857097</v>
      </c>
      <c r="SL51" s="19">
        <v>0.32414685264285698</v>
      </c>
      <c r="SM51" s="19">
        <v>0.53254194764285701</v>
      </c>
      <c r="SN51" s="19">
        <v>0.47273056864285701</v>
      </c>
      <c r="SO51" s="19">
        <v>0.42510319000000002</v>
      </c>
      <c r="SP51" s="19">
        <v>0.33566155321428598</v>
      </c>
      <c r="SQ51" s="19">
        <v>0.138857323857143</v>
      </c>
      <c r="SR51" s="19">
        <v>0.16341743542857101</v>
      </c>
      <c r="SS51" s="19">
        <v>0.55726804664285701</v>
      </c>
      <c r="ST51" s="19">
        <v>0.526892981714286</v>
      </c>
      <c r="SU51" s="19">
        <v>0.54247186092857103</v>
      </c>
      <c r="SV51" s="19">
        <v>0.47096929621428602</v>
      </c>
      <c r="SW51" s="19">
        <v>0.11053723935714301</v>
      </c>
      <c r="SX51" s="19">
        <v>8.6610610357142903E-2</v>
      </c>
      <c r="SY51" s="19">
        <v>1.8241940134285699</v>
      </c>
      <c r="SZ51" s="19">
        <v>1.76949239164286</v>
      </c>
      <c r="TA51" s="19">
        <v>0.26079398257142899</v>
      </c>
      <c r="TB51" s="19">
        <v>0.33086346692857099</v>
      </c>
      <c r="TC51" s="19">
        <v>0.35012196099999998</v>
      </c>
      <c r="TD51" s="19">
        <v>0.41103427642857099</v>
      </c>
      <c r="TE51" s="19">
        <v>0.37669935435714302</v>
      </c>
      <c r="TF51" s="19">
        <v>0.41590572028571399</v>
      </c>
      <c r="TG51" s="19">
        <v>0.29102491935714297</v>
      </c>
      <c r="TH51" s="19">
        <v>0.33645875121428598</v>
      </c>
      <c r="TI51" s="19">
        <v>-0.59610883178571406</v>
      </c>
      <c r="TJ51" s="19">
        <v>-0.50062284971428594</v>
      </c>
      <c r="TK51" s="19">
        <v>0.35012196099999998</v>
      </c>
      <c r="TL51" s="19">
        <v>0.41103427642857099</v>
      </c>
      <c r="TM51" s="19">
        <v>8.4030918318181796E-2</v>
      </c>
      <c r="TN51" s="19">
        <v>8.2161410022727296E-2</v>
      </c>
      <c r="TO51" s="19">
        <v>7.4329777340909106E-2</v>
      </c>
      <c r="TP51" s="19">
        <v>8.9198264022727305E-2</v>
      </c>
      <c r="TQ51" s="19">
        <v>0.188526468386364</v>
      </c>
      <c r="TR51" s="19">
        <v>0.152746807681818</v>
      </c>
      <c r="TS51" s="19">
        <v>9.8615918886363604E-2</v>
      </c>
      <c r="TT51" s="19">
        <v>0.27067110202272698</v>
      </c>
      <c r="TU51" s="19">
        <v>0.188013503227273</v>
      </c>
      <c r="TV51" s="19">
        <v>7.2259290113636396E-2</v>
      </c>
      <c r="TW51" s="19">
        <v>8.5338726022727296E-2</v>
      </c>
      <c r="TX51" s="19">
        <v>7.3285288272727303E-2</v>
      </c>
      <c r="TY51" s="19">
        <v>40.6711363636364</v>
      </c>
      <c r="TZ51" s="19">
        <v>37.686818181818197</v>
      </c>
      <c r="UA51" s="19">
        <v>31.150681818181798</v>
      </c>
      <c r="UB51" s="19">
        <v>42.837954545454501</v>
      </c>
      <c r="UC51" s="19">
        <v>38.461818181818202</v>
      </c>
      <c r="UD51" s="19">
        <v>41.131363636363602</v>
      </c>
      <c r="UE51" s="19">
        <v>41.329318181818202</v>
      </c>
      <c r="UF51" s="19">
        <v>4.7088828931818198E-2</v>
      </c>
      <c r="UG51" s="19">
        <v>-6.6750858181818196E-2</v>
      </c>
      <c r="UH51" s="24">
        <v>99.831818181818164</v>
      </c>
      <c r="UI51" s="24">
        <v>94.322727272727263</v>
      </c>
      <c r="UJ51" s="24">
        <v>2811.3192500000009</v>
      </c>
      <c r="UK51" s="24">
        <v>2686.3385681818177</v>
      </c>
      <c r="UL51" s="19">
        <v>158</v>
      </c>
      <c r="UM51" s="19">
        <f t="shared" si="66"/>
        <v>58.168181818181836</v>
      </c>
      <c r="UN51" s="19">
        <f t="shared" si="67"/>
        <v>63.677272727272737</v>
      </c>
      <c r="UO51" s="19">
        <f t="shared" si="68"/>
        <v>60.922727272727286</v>
      </c>
      <c r="UP51" s="23">
        <v>-9999</v>
      </c>
      <c r="UQ51" s="19">
        <v>0.464417121134091</v>
      </c>
      <c r="UR51" s="19">
        <v>0.34560147272727298</v>
      </c>
      <c r="US51" s="19">
        <v>0.311431585195455</v>
      </c>
      <c r="UT51" s="19">
        <v>0.25882787544545499</v>
      </c>
      <c r="UU51" s="19">
        <v>0.51941818762954595</v>
      </c>
      <c r="UV51" s="19">
        <v>0.380498505865909</v>
      </c>
      <c r="UW51" s="19">
        <f t="shared" si="69"/>
        <v>0.4499583467477275</v>
      </c>
      <c r="UX51" s="19">
        <v>0.37558077738409101</v>
      </c>
      <c r="UY51" s="19">
        <v>0.29662012785227299</v>
      </c>
      <c r="UZ51" s="19">
        <v>0.17934830847045499</v>
      </c>
      <c r="VA51" s="19">
        <v>9.6868281900000006E-2</v>
      </c>
      <c r="VB51" s="19">
        <v>0.57304517037954605</v>
      </c>
      <c r="VC51" s="19">
        <v>0.42278081919999999</v>
      </c>
      <c r="VD51" s="19">
        <v>0.57742440553181795</v>
      </c>
      <c r="VE51" s="19">
        <v>0.371194105609091</v>
      </c>
      <c r="VF51" s="19">
        <v>0.14787815187954501</v>
      </c>
      <c r="VG51" s="19">
        <v>9.1466360168181798E-2</v>
      </c>
      <c r="VH51" s="19">
        <v>1.75122882609773</v>
      </c>
      <c r="VI51" s="19">
        <v>1.1157430260227299</v>
      </c>
      <c r="VJ51" s="19">
        <v>0.34443283760454602</v>
      </c>
      <c r="VK51" s="19">
        <v>0.17203113570454501</v>
      </c>
      <c r="VL51" s="19">
        <v>0.442883368156818</v>
      </c>
      <c r="VM51" s="19">
        <v>0.196999490234091</v>
      </c>
      <c r="VN51" s="19">
        <v>0.47700933135454499</v>
      </c>
      <c r="VO51" s="19">
        <v>0.206114020204546</v>
      </c>
      <c r="VP51" s="19">
        <v>0.38469647131136397</v>
      </c>
      <c r="VQ51" s="19">
        <v>0.185458915143182</v>
      </c>
      <c r="VR51" s="19">
        <v>-0.54499912572727305</v>
      </c>
      <c r="VS51" s="19">
        <v>-0.453450952409091</v>
      </c>
      <c r="VT51" s="19">
        <v>0.442883368156818</v>
      </c>
      <c r="VU51" s="19">
        <v>0.196999490234091</v>
      </c>
      <c r="VV51" s="19">
        <v>0.48049999999999998</v>
      </c>
      <c r="VW51" s="19">
        <v>0.39974999999999999</v>
      </c>
      <c r="VX51" s="19">
        <v>0.48117500000000002</v>
      </c>
      <c r="VY51" s="19">
        <v>0.16842499999999999</v>
      </c>
      <c r="VZ51" s="19">
        <f t="shared" si="70"/>
        <v>0.83194588969823102</v>
      </c>
      <c r="WA51" s="19">
        <v>8.3952599399999994E-2</v>
      </c>
      <c r="WB51" s="19">
        <v>8.0411133750000002E-2</v>
      </c>
      <c r="WC51" s="19">
        <v>7.4782497424999997E-2</v>
      </c>
      <c r="WD51" s="19">
        <v>8.3296703400000005E-2</v>
      </c>
      <c r="WE51" s="19">
        <v>0.20520256915000001</v>
      </c>
      <c r="WF51" s="19">
        <v>0.17320846074999999</v>
      </c>
      <c r="WG51" s="19">
        <v>9.4616151524999997E-2</v>
      </c>
      <c r="WH51" s="19">
        <v>0.24969476742499999</v>
      </c>
      <c r="WI51" s="19">
        <v>0.17961300315000001</v>
      </c>
      <c r="WJ51" s="19">
        <v>6.8591229850000004E-2</v>
      </c>
      <c r="WK51" s="19">
        <v>8.0299999999999996E-2</v>
      </c>
      <c r="WL51" s="19">
        <v>7.3530852150000006E-2</v>
      </c>
      <c r="WM51" s="19">
        <v>42.55</v>
      </c>
      <c r="WN51" s="19">
        <v>37.827500000000001</v>
      </c>
      <c r="WO51" s="19">
        <v>21.34825</v>
      </c>
      <c r="WP51" s="19">
        <v>46.981000000000002</v>
      </c>
      <c r="WQ51" s="19">
        <v>41.259</v>
      </c>
      <c r="WR51" s="19">
        <v>41.812249999999999</v>
      </c>
      <c r="WS51" s="19">
        <v>41.79</v>
      </c>
      <c r="WT51" s="19">
        <v>0.14225077150000001</v>
      </c>
      <c r="WU51" s="19">
        <v>-1.1005535375E-2</v>
      </c>
      <c r="WV51" s="19">
        <v>103.7525</v>
      </c>
      <c r="WW51" s="19">
        <v>96.99</v>
      </c>
      <c r="WX51" s="19">
        <v>2900.4715000000001</v>
      </c>
      <c r="WY51" s="19">
        <v>2747.0762249999998</v>
      </c>
      <c r="WZ51" s="19">
        <v>164.3</v>
      </c>
      <c r="XA51" s="19">
        <f t="shared" si="71"/>
        <v>60.547500000000014</v>
      </c>
      <c r="XB51" s="19">
        <f t="shared" si="72"/>
        <v>67.310000000000016</v>
      </c>
      <c r="XC51" s="23">
        <v>-9999</v>
      </c>
      <c r="XD51" s="19">
        <v>0.44937911669500002</v>
      </c>
      <c r="XE51" s="19">
        <v>0.41457663141500001</v>
      </c>
      <c r="XF51" s="19">
        <v>0.30977415726500002</v>
      </c>
      <c r="XG51" s="19">
        <v>0.34600122505000003</v>
      </c>
      <c r="XH51" s="19">
        <v>0.51250135516749995</v>
      </c>
      <c r="XI51" s="19">
        <v>0.42895531477249998</v>
      </c>
      <c r="XJ51" s="19">
        <v>0.38201817828750001</v>
      </c>
      <c r="XK51" s="19">
        <v>0.36160721694749998</v>
      </c>
      <c r="XL51" s="19">
        <v>0.1625961320025</v>
      </c>
      <c r="XM51" s="19">
        <v>8.0478650647499997E-2</v>
      </c>
      <c r="XN51" s="19">
        <v>0.54464599801000002</v>
      </c>
      <c r="XO51" s="19">
        <v>0.45886222177000002</v>
      </c>
      <c r="XP51" s="19">
        <v>0.56834572945249995</v>
      </c>
      <c r="XQ51" s="19">
        <v>0.41151229629500002</v>
      </c>
      <c r="XR51" s="19">
        <v>0.12590333806250001</v>
      </c>
      <c r="XS51" s="19">
        <v>5.459732439E-2</v>
      </c>
      <c r="XT51" s="19">
        <v>1.6489744164175</v>
      </c>
      <c r="XU51" s="19">
        <v>1.469293123405</v>
      </c>
      <c r="XV51" s="19">
        <v>0.31674920781249999</v>
      </c>
      <c r="XW51" s="19">
        <v>0.151010936895</v>
      </c>
      <c r="XX51" s="19">
        <v>0.41108780809750001</v>
      </c>
      <c r="XY51" s="19">
        <v>0.18036204023999999</v>
      </c>
      <c r="XZ51" s="19">
        <v>0.44926592567750001</v>
      </c>
      <c r="YA51" s="19">
        <v>0.18583739734999999</v>
      </c>
      <c r="YB51" s="19">
        <v>0.36110236168499998</v>
      </c>
      <c r="YC51" s="19">
        <v>0.15732609986000001</v>
      </c>
      <c r="YD51" s="19">
        <v>-0.55197860190000003</v>
      </c>
      <c r="YE51" s="19">
        <v>-0.52789216844999998</v>
      </c>
      <c r="YF51" s="19">
        <v>0.41108780809750001</v>
      </c>
      <c r="YG51" s="19">
        <v>0.18036204023999999</v>
      </c>
      <c r="YH51" s="19">
        <v>7.5406656624999999E-2</v>
      </c>
      <c r="YI51" s="19">
        <v>7.7255380406250004E-2</v>
      </c>
      <c r="YJ51" s="19">
        <v>6.2822197156249995E-2</v>
      </c>
      <c r="YK51" s="19">
        <v>7.7137672187500006E-2</v>
      </c>
      <c r="YL51" s="19">
        <v>0.18270246478124999</v>
      </c>
      <c r="YM51" s="19">
        <v>0.32714285700000001</v>
      </c>
      <c r="YN51" s="19">
        <v>8.7776820812500003E-2</v>
      </c>
      <c r="YO51" s="19">
        <v>0.24226090603125</v>
      </c>
      <c r="YP51" s="19">
        <v>0.16353515625000001</v>
      </c>
      <c r="YQ51" s="19">
        <v>6.3675429874999995E-2</v>
      </c>
      <c r="YR51" s="19">
        <v>7.7207540093749999E-2</v>
      </c>
      <c r="YS51" s="19">
        <v>7.2106249999999997E-2</v>
      </c>
      <c r="YT51" s="19">
        <v>43.56</v>
      </c>
      <c r="YU51" s="19">
        <v>39.573437499999997</v>
      </c>
      <c r="YV51" s="19">
        <v>19.6134375</v>
      </c>
      <c r="YW51" s="19">
        <v>44.894062499999997</v>
      </c>
      <c r="YX51" s="19">
        <v>40.836874999999999</v>
      </c>
      <c r="YY51" s="19">
        <v>41.98</v>
      </c>
      <c r="YZ51" s="19">
        <v>42.275624999999998</v>
      </c>
      <c r="ZA51" s="19">
        <v>8.0057754437500003E-2</v>
      </c>
      <c r="ZB51" s="19">
        <v>-3.2679226718750003E-2</v>
      </c>
      <c r="ZC51" s="19">
        <v>108.74375000000001</v>
      </c>
      <c r="ZD51" s="19">
        <v>102.528125</v>
      </c>
      <c r="ZE51" s="19">
        <v>3013.84871875</v>
      </c>
      <c r="ZF51" s="19">
        <v>2872.9587812499999</v>
      </c>
      <c r="ZG51" s="19">
        <v>172</v>
      </c>
      <c r="ZH51" s="19">
        <f t="shared" si="73"/>
        <v>63.256249999999994</v>
      </c>
      <c r="ZI51" s="19">
        <f t="shared" si="74"/>
        <v>69.471874999999997</v>
      </c>
      <c r="ZJ51" s="23">
        <v>-9999</v>
      </c>
      <c r="ZK51" s="19">
        <v>0.46720371710625003</v>
      </c>
      <c r="ZL51" s="19">
        <v>0.38743136456562499</v>
      </c>
      <c r="ZM51" s="19">
        <v>0.30121922442812499</v>
      </c>
      <c r="ZN51" s="19">
        <v>0.61851409064999996</v>
      </c>
      <c r="ZO51" s="19">
        <v>0.51592869296874999</v>
      </c>
      <c r="ZP51" s="19">
        <v>0.38684544651562502</v>
      </c>
      <c r="ZQ51" s="19">
        <v>0.358581809278125</v>
      </c>
      <c r="ZR51" s="19">
        <v>0.61812494552499997</v>
      </c>
      <c r="ZS51" s="19">
        <v>0.19337135161249999</v>
      </c>
      <c r="ZT51" s="19">
        <v>-0.29275809421874999</v>
      </c>
      <c r="ZU51" s="19">
        <v>0.54061635726875001</v>
      </c>
      <c r="ZV51" s="19">
        <v>0.47118111896874998</v>
      </c>
      <c r="ZW51" s="19">
        <v>0.58293580738124995</v>
      </c>
      <c r="ZX51" s="19">
        <v>0.39678275196562501</v>
      </c>
      <c r="ZY51" s="19">
        <v>9.8447613831250003E-2</v>
      </c>
      <c r="ZZ51" s="19">
        <v>0.104015802565625</v>
      </c>
      <c r="AAA51" s="19">
        <v>1.76439125820625</v>
      </c>
      <c r="AAB51" s="19">
        <v>1.3752203698000001</v>
      </c>
      <c r="AAC51" s="19">
        <v>0.37445904805937502</v>
      </c>
      <c r="AAD51" s="19">
        <v>1.787230519625</v>
      </c>
      <c r="AAE51" s="19">
        <v>0.47448598818437498</v>
      </c>
      <c r="AAF51" s="19">
        <v>4.9621017734062498</v>
      </c>
      <c r="AAG51" s="19">
        <v>0.50645865275625002</v>
      </c>
      <c r="AAH51" s="19">
        <v>-5.05215290725</v>
      </c>
      <c r="AAI51" s="19">
        <v>0.41260989416249999</v>
      </c>
      <c r="AAJ51" s="19">
        <v>-2.1011873775000001</v>
      </c>
      <c r="AAK51" s="19">
        <v>-0.52684018828125001</v>
      </c>
      <c r="AAL51" s="19">
        <v>-0.76384818209375005</v>
      </c>
      <c r="AAM51" s="19">
        <v>0.47448598818437498</v>
      </c>
      <c r="AAN51" s="19">
        <v>4.9621017734062498</v>
      </c>
      <c r="AAO51" s="19">
        <v>7.03024923157895E-2</v>
      </c>
      <c r="AAP51" s="19">
        <v>7.56229914912281E-2</v>
      </c>
      <c r="AAQ51" s="19">
        <v>6.0622422578947399E-2</v>
      </c>
      <c r="AAR51" s="19">
        <v>7.7905920122807004E-2</v>
      </c>
      <c r="AAS51" s="19">
        <v>0.242463754350877</v>
      </c>
      <c r="AAT51" s="19">
        <v>0.18741207080701799</v>
      </c>
      <c r="AAU51" s="19">
        <v>8.6054475526315802E-2</v>
      </c>
      <c r="AAV51" s="19">
        <v>0.23695230103508799</v>
      </c>
      <c r="AAW51" s="19">
        <v>0.153718060719298</v>
      </c>
      <c r="AAX51" s="19">
        <v>6.5517543859649099E-2</v>
      </c>
      <c r="AAY51" s="19">
        <v>7.93675069122807E-2</v>
      </c>
      <c r="AAZ51" s="19">
        <v>6.7265385666666594E-2</v>
      </c>
      <c r="ABA51" s="19">
        <v>42.4</v>
      </c>
      <c r="ABB51" s="19">
        <v>36.878596491228002</v>
      </c>
      <c r="ABC51" s="19">
        <v>39.052807017543898</v>
      </c>
      <c r="ABD51" s="19">
        <v>47.044210526315801</v>
      </c>
      <c r="ABE51" s="19">
        <v>42.602280701754403</v>
      </c>
      <c r="ABF51" s="19">
        <v>41.048771929824497</v>
      </c>
      <c r="ABG51" s="19">
        <v>41.109298245613999</v>
      </c>
      <c r="ABH51" s="19">
        <v>0.165475621052632</v>
      </c>
      <c r="ABI51" s="19">
        <v>3.84906671052632E-2</v>
      </c>
      <c r="ABJ51" s="19">
        <v>128.23508771929801</v>
      </c>
      <c r="ABK51" s="19">
        <v>111.76140350877201</v>
      </c>
      <c r="ABL51" s="19">
        <v>3456.2918947368398</v>
      </c>
      <c r="ABM51" s="19">
        <v>3082.2065087719302</v>
      </c>
      <c r="ABN51" s="19">
        <v>178</v>
      </c>
      <c r="ABO51" s="19">
        <f t="shared" si="75"/>
        <v>49.764912280701992</v>
      </c>
      <c r="ABP51" s="19">
        <f t="shared" si="76"/>
        <v>66.238596491227995</v>
      </c>
      <c r="ABQ51" s="23">
        <v>-9999</v>
      </c>
      <c r="ABR51" s="19">
        <v>0.46601182574736899</v>
      </c>
      <c r="ABS51" s="19">
        <v>0.50661609656842099</v>
      </c>
      <c r="ABT51" s="19">
        <v>0.282005495894737</v>
      </c>
      <c r="ABU51" s="19">
        <v>0.41065859939649102</v>
      </c>
      <c r="ABV51" s="19">
        <v>0.49702497718421101</v>
      </c>
      <c r="ABW51" s="19">
        <v>0.51784858003684198</v>
      </c>
      <c r="ABX51" s="19">
        <v>0.31897409197193</v>
      </c>
      <c r="ABY51" s="19">
        <v>0.42292175515614</v>
      </c>
      <c r="ABZ51" s="19">
        <v>0.212129844859649</v>
      </c>
      <c r="ACA51" s="19">
        <v>0.122757112036842</v>
      </c>
      <c r="ACB51" s="19">
        <v>0.55696037157543898</v>
      </c>
      <c r="ACC51" s="19">
        <v>0.59394958350350902</v>
      </c>
      <c r="ACD51" s="19">
        <v>0.56594776599298302</v>
      </c>
      <c r="ACE51" s="19">
        <v>0.54360298730350898</v>
      </c>
      <c r="ACF51" s="19">
        <v>0.12313142545087701</v>
      </c>
      <c r="ACG51" s="19">
        <v>0.12534145669824601</v>
      </c>
      <c r="ACH51" s="19">
        <v>1.75807393429474</v>
      </c>
      <c r="ACI51" s="19">
        <v>2.1241127959052601</v>
      </c>
      <c r="ACJ51" s="19">
        <v>0.42495532160877197</v>
      </c>
      <c r="ACK51" s="19">
        <v>0.219215516831579</v>
      </c>
      <c r="ACL51" s="19">
        <v>0.52416258676842098</v>
      </c>
      <c r="ACM51" s="19">
        <v>0.28409146398070201</v>
      </c>
      <c r="ACN51" s="19">
        <v>0.54742114144736798</v>
      </c>
      <c r="ACO51" s="19">
        <v>0.285571319221053</v>
      </c>
      <c r="ACP51" s="19">
        <v>0.45326684138245599</v>
      </c>
      <c r="ACQ51" s="19">
        <v>0.221485504366667</v>
      </c>
      <c r="ACR51" s="19">
        <v>-0.48309770263157897</v>
      </c>
      <c r="ACS51" s="19">
        <v>-0.59303205382456103</v>
      </c>
      <c r="ACT51" s="19">
        <v>0.52416258676842098</v>
      </c>
      <c r="ACU51" s="19">
        <v>0.28409146398070201</v>
      </c>
      <c r="ACV51" s="17">
        <v>4.82</v>
      </c>
      <c r="ACW51" s="18">
        <v>1.01</v>
      </c>
      <c r="ACX51" s="17">
        <v>79</v>
      </c>
      <c r="ACY51" s="17">
        <v>25.9</v>
      </c>
      <c r="ACZ51" s="17">
        <v>4.8</v>
      </c>
      <c r="ADA51" s="17">
        <v>11.2</v>
      </c>
    </row>
    <row r="52" spans="1:781" x14ac:dyDescent="0.25">
      <c r="A52" s="19">
        <v>51</v>
      </c>
      <c r="B52" s="19">
        <v>13</v>
      </c>
      <c r="C52" s="19" t="s">
        <v>9</v>
      </c>
      <c r="D52" s="19">
        <v>70</v>
      </c>
      <c r="E52" s="19">
        <v>5</v>
      </c>
      <c r="F52" s="19">
        <v>3</v>
      </c>
      <c r="G52" s="19" t="s">
        <v>14</v>
      </c>
      <c r="H52" s="23">
        <v>-9999</v>
      </c>
      <c r="I52" s="23">
        <v>-9999</v>
      </c>
      <c r="J52" s="23">
        <v>-9999</v>
      </c>
      <c r="K52" s="23">
        <v>-9999</v>
      </c>
      <c r="L52" s="19">
        <v>0</v>
      </c>
      <c r="M52" s="19">
        <f t="shared" si="16"/>
        <v>0</v>
      </c>
      <c r="N52" s="19">
        <v>55.679999999999993</v>
      </c>
      <c r="O52" s="19">
        <v>20.72</v>
      </c>
      <c r="P52" s="19">
        <v>23.6</v>
      </c>
      <c r="Q52" s="19">
        <v>45.679999999999993</v>
      </c>
      <c r="R52" s="19">
        <v>22.72</v>
      </c>
      <c r="S52" s="19">
        <v>31.6</v>
      </c>
      <c r="T52" s="19">
        <f t="shared" si="17"/>
        <v>1.3389830508474576</v>
      </c>
      <c r="U52" s="19">
        <v>47.679999999999993</v>
      </c>
      <c r="V52" s="19">
        <v>24.72</v>
      </c>
      <c r="W52" s="19">
        <v>27.6</v>
      </c>
      <c r="X52" s="19">
        <v>51.679999999999993</v>
      </c>
      <c r="Y52" s="19">
        <v>16.72</v>
      </c>
      <c r="Z52" s="19">
        <v>31.6</v>
      </c>
      <c r="AA52" s="19" t="s">
        <v>90</v>
      </c>
      <c r="AB52" s="19">
        <v>8.9</v>
      </c>
      <c r="AC52" s="19">
        <v>7.2</v>
      </c>
      <c r="AD52" s="19">
        <v>0.85</v>
      </c>
      <c r="AE52" s="19" t="s">
        <v>40</v>
      </c>
      <c r="AF52" s="19">
        <v>2</v>
      </c>
      <c r="AG52" s="19">
        <v>1</v>
      </c>
      <c r="AH52" s="19">
        <v>3.1</v>
      </c>
      <c r="AI52" s="19">
        <v>6</v>
      </c>
      <c r="AJ52" s="19">
        <v>365</v>
      </c>
      <c r="AK52" s="19">
        <v>25</v>
      </c>
      <c r="AL52" s="19">
        <v>0.57999999999999996</v>
      </c>
      <c r="AM52" s="19">
        <v>9.6</v>
      </c>
      <c r="AN52" s="19">
        <v>5.7</v>
      </c>
      <c r="AO52" s="19">
        <v>1.34</v>
      </c>
      <c r="AP52" s="19">
        <v>5316</v>
      </c>
      <c r="AQ52" s="19">
        <v>195</v>
      </c>
      <c r="AR52" s="19">
        <v>341</v>
      </c>
      <c r="AS52" s="19">
        <v>30.6</v>
      </c>
      <c r="AT52" s="19">
        <v>0</v>
      </c>
      <c r="AU52" s="19">
        <v>3</v>
      </c>
      <c r="AV52" s="19">
        <v>87</v>
      </c>
      <c r="AW52" s="19">
        <v>5</v>
      </c>
      <c r="AX52" s="19">
        <v>5</v>
      </c>
      <c r="AY52" s="19">
        <v>57</v>
      </c>
      <c r="AZ52" s="19">
        <v>2.8207416220503667</v>
      </c>
      <c r="BA52" s="19">
        <v>1.2837871721578658</v>
      </c>
      <c r="BB52" s="19">
        <v>1.719543466237619</v>
      </c>
      <c r="BC52" s="19">
        <v>4.7445437746591423</v>
      </c>
      <c r="BD52" s="19">
        <v>7.928834845011461</v>
      </c>
      <c r="BE52" s="19">
        <v>10.082900519376746</v>
      </c>
      <c r="BF52" s="19">
        <v>15.132534950142807</v>
      </c>
      <c r="BG52" s="17">
        <f t="shared" si="18"/>
        <v>16.418115176832931</v>
      </c>
      <c r="BH52" s="17">
        <f t="shared" si="19"/>
        <v>23.296289041783407</v>
      </c>
      <c r="BI52" s="17">
        <f t="shared" si="20"/>
        <v>42.27446414041998</v>
      </c>
      <c r="BJ52" s="17">
        <f t="shared" si="21"/>
        <v>73.989803520465827</v>
      </c>
      <c r="BK52" s="17">
        <f t="shared" si="22"/>
        <v>114.32140559797281</v>
      </c>
      <c r="BL52" s="19">
        <f t="shared" si="108"/>
        <v>18.978175098636569</v>
      </c>
      <c r="BM52" s="19">
        <f t="shared" si="109"/>
        <v>31.715339380045844</v>
      </c>
      <c r="BN52" s="19">
        <f t="shared" si="110"/>
        <v>40.331602077506986</v>
      </c>
      <c r="BO52" s="19">
        <f t="shared" si="23"/>
        <v>91.025116556189403</v>
      </c>
      <c r="BP52" s="19">
        <v>1.3930200277612534</v>
      </c>
      <c r="BQ52" s="19">
        <v>0.76224863346873284</v>
      </c>
      <c r="BR52" s="19">
        <v>0.64859972849313696</v>
      </c>
      <c r="BS52" s="19">
        <v>0.41452329820706196</v>
      </c>
      <c r="BT52" s="19">
        <v>0.25416126781620646</v>
      </c>
      <c r="BU52" s="19">
        <v>0.57930483419896117</v>
      </c>
      <c r="BV52" s="19">
        <v>0.62133587212506891</v>
      </c>
      <c r="BW52" s="17">
        <f t="shared" si="24"/>
        <v>8.6210746449199451</v>
      </c>
      <c r="BX52" s="17">
        <f t="shared" si="25"/>
        <v>11.215473558892493</v>
      </c>
      <c r="BY52" s="17">
        <f t="shared" si="26"/>
        <v>12.873566751720741</v>
      </c>
      <c r="BZ52" s="17">
        <f t="shared" si="27"/>
        <v>16.207431159781411</v>
      </c>
      <c r="CA52" s="19">
        <f t="shared" si="28"/>
        <v>1.6580931928282479</v>
      </c>
      <c r="CB52" s="19">
        <f t="shared" si="29"/>
        <v>1.0166450712648258</v>
      </c>
      <c r="CC52" s="19">
        <f t="shared" si="30"/>
        <v>2.3172193367958447</v>
      </c>
      <c r="CD52" s="19">
        <f t="shared" ref="CD52:CE52" si="140">SUM(CA52:CC52)</f>
        <v>4.9919576008889184</v>
      </c>
      <c r="CE52" s="19">
        <f t="shared" si="140"/>
        <v>8.32582200894959</v>
      </c>
      <c r="CF52" s="19">
        <v>3.5158414345438977</v>
      </c>
      <c r="CG52" s="19">
        <v>3.6676534042446436</v>
      </c>
      <c r="CH52" s="19">
        <v>1.3411399689736276</v>
      </c>
      <c r="CI52" s="19">
        <v>1.4572864321608041</v>
      </c>
      <c r="CJ52" s="19">
        <v>1.3660245183887918</v>
      </c>
      <c r="CK52" s="19">
        <v>1.704175229311814</v>
      </c>
      <c r="CL52" s="19">
        <v>2.3163898339003404</v>
      </c>
      <c r="CM52" s="17">
        <f t="shared" si="32"/>
        <v>28.733979355154165</v>
      </c>
      <c r="CN52" s="17">
        <f t="shared" si="33"/>
        <v>34.098539231048676</v>
      </c>
      <c r="CO52" s="17">
        <f t="shared" si="34"/>
        <v>39.927684959691895</v>
      </c>
      <c r="CP52" s="17">
        <f t="shared" si="35"/>
        <v>45.391783033247066</v>
      </c>
      <c r="CQ52" s="17">
        <f t="shared" si="36"/>
        <v>52.208483950494319</v>
      </c>
      <c r="CR52" s="19">
        <f t="shared" si="37"/>
        <v>5.8291457286432165</v>
      </c>
      <c r="CS52" s="19">
        <f t="shared" si="38"/>
        <v>5.4640980735551672</v>
      </c>
      <c r="CT52" s="19">
        <f t="shared" si="39"/>
        <v>6.8167009172472559</v>
      </c>
      <c r="CU52" s="19">
        <f t="shared" si="40"/>
        <v>18.10994471944564</v>
      </c>
      <c r="CV52" s="21">
        <v>14.1</v>
      </c>
      <c r="CW52" s="19">
        <v>8.1</v>
      </c>
      <c r="CX52" s="21">
        <v>10</v>
      </c>
      <c r="CY52" s="19">
        <v>27.2</v>
      </c>
      <c r="CZ52" s="22">
        <v>15.2</v>
      </c>
      <c r="DA52" s="19">
        <v>17.399999999999999</v>
      </c>
      <c r="DB52" s="18">
        <v>12.6</v>
      </c>
      <c r="DC52" s="18">
        <v>15</v>
      </c>
      <c r="DD52" s="18">
        <v>12.9</v>
      </c>
      <c r="DE52" s="19">
        <v>14.85</v>
      </c>
      <c r="DF52" s="19">
        <v>14.05</v>
      </c>
      <c r="DG52" s="18">
        <v>15.45</v>
      </c>
      <c r="DH52" s="19">
        <v>19.399999999999999</v>
      </c>
      <c r="DI52" s="18">
        <f t="shared" si="3"/>
        <v>15.149999999999999</v>
      </c>
      <c r="DJ52" s="19">
        <v>18.5</v>
      </c>
      <c r="DK52" s="19">
        <v>13.35</v>
      </c>
      <c r="DL52" s="19">
        <v>10.95</v>
      </c>
      <c r="DM52" s="19">
        <v>12.5</v>
      </c>
      <c r="DN52" s="19">
        <v>8.4</v>
      </c>
      <c r="DO52" s="19">
        <v>14.1</v>
      </c>
      <c r="DP52" s="19">
        <v>9.8500000000000014</v>
      </c>
      <c r="DQ52" s="19">
        <v>14.75</v>
      </c>
      <c r="DR52" s="19">
        <v>13.25</v>
      </c>
      <c r="DS52" s="21">
        <v>28.5</v>
      </c>
      <c r="DT52" s="21">
        <v>28.7</v>
      </c>
      <c r="DU52" s="21">
        <v>27.9</v>
      </c>
      <c r="DV52" s="21">
        <v>25.9</v>
      </c>
      <c r="DW52" s="21">
        <v>22.9</v>
      </c>
      <c r="DX52" s="21">
        <v>21.8</v>
      </c>
      <c r="DY52" s="21">
        <v>18</v>
      </c>
      <c r="DZ52" s="21">
        <v>22.8</v>
      </c>
      <c r="EA52" s="21">
        <v>18</v>
      </c>
      <c r="EB52" s="19">
        <v>23.6</v>
      </c>
      <c r="EC52" s="18">
        <v>16</v>
      </c>
      <c r="ED52" s="18">
        <v>23.5</v>
      </c>
      <c r="EE52" s="18">
        <v>34</v>
      </c>
      <c r="EF52" s="18">
        <v>46.5</v>
      </c>
      <c r="EG52" s="18">
        <v>46.5</v>
      </c>
      <c r="EH52" s="18">
        <v>66</v>
      </c>
      <c r="EI52" s="18">
        <v>69</v>
      </c>
      <c r="EJ52" s="18">
        <v>75</v>
      </c>
      <c r="EK52" s="18">
        <v>75.5</v>
      </c>
      <c r="EL52" s="18">
        <v>76.5</v>
      </c>
      <c r="EM52" s="19">
        <v>8952.4401064773756</v>
      </c>
      <c r="EN52" s="19">
        <v>12477.153920619554</v>
      </c>
      <c r="EO52" s="19">
        <v>4923.9024390243903</v>
      </c>
      <c r="EP52" s="19">
        <v>253.68217054263565</v>
      </c>
      <c r="EQ52" s="19">
        <v>25.984251968503941</v>
      </c>
      <c r="ER52" s="19">
        <v>19.402985074626866</v>
      </c>
      <c r="ES52" s="19">
        <v>7.7065923862581247</v>
      </c>
      <c r="ET52" s="19">
        <v>126.34194831013916</v>
      </c>
      <c r="EU52" s="19">
        <v>32.019704433497537</v>
      </c>
      <c r="EV52" s="19">
        <v>12.906403940886699</v>
      </c>
      <c r="EW52" s="19">
        <v>4.1132999999999997</v>
      </c>
      <c r="EX52" s="19">
        <v>4.8160999999999996</v>
      </c>
      <c r="EY52" s="19">
        <v>3.9068999999999998</v>
      </c>
      <c r="EZ52" s="19">
        <v>3.97</v>
      </c>
      <c r="FA52" s="19">
        <v>3.3959999999999999</v>
      </c>
      <c r="FB52" s="19">
        <v>2.4329999999999998</v>
      </c>
      <c r="FC52" s="19">
        <v>2.3418000000000001</v>
      </c>
      <c r="FD52" s="19">
        <v>2.2755999999999998</v>
      </c>
      <c r="FE52" s="19">
        <v>2.5436000000000001</v>
      </c>
      <c r="FF52" s="19">
        <v>2.1267</v>
      </c>
      <c r="FG52" s="19">
        <v>2.1030000000000002</v>
      </c>
      <c r="FH52" s="21">
        <v>224</v>
      </c>
      <c r="FI52" s="21">
        <v>67.5</v>
      </c>
      <c r="FJ52" s="18">
        <f t="shared" si="41"/>
        <v>156.5</v>
      </c>
      <c r="FK52" s="19">
        <v>12</v>
      </c>
      <c r="FL52" s="19">
        <v>241.2</v>
      </c>
      <c r="FM52" s="18">
        <v>31.5</v>
      </c>
      <c r="FN52" s="18">
        <f t="shared" si="42"/>
        <v>209.7</v>
      </c>
      <c r="FO52" s="19">
        <v>82</v>
      </c>
      <c r="FP52" s="19">
        <v>120.9</v>
      </c>
      <c r="FQ52" s="19">
        <v>31.5</v>
      </c>
      <c r="FR52" s="19">
        <f t="shared" si="43"/>
        <v>89.4</v>
      </c>
      <c r="FS52" s="19">
        <v>200.4</v>
      </c>
      <c r="FT52" s="19">
        <v>15.6</v>
      </c>
      <c r="FU52" s="19">
        <f t="shared" si="44"/>
        <v>184.8</v>
      </c>
      <c r="FV52" s="19">
        <v>80.449999999999989</v>
      </c>
      <c r="FW52" s="19">
        <v>103.32000000000001</v>
      </c>
      <c r="FX52" s="18">
        <f t="shared" si="45"/>
        <v>1012.9411764705884</v>
      </c>
      <c r="FY52" s="18">
        <f t="shared" si="46"/>
        <v>904.41176470588243</v>
      </c>
      <c r="FZ52" s="23">
        <f t="shared" si="112"/>
        <v>1534.313725490196</v>
      </c>
      <c r="GA52" s="18">
        <f t="shared" si="113"/>
        <v>2055.8823529411766</v>
      </c>
      <c r="GB52" s="18">
        <f t="shared" si="114"/>
        <v>876.47058823529414</v>
      </c>
      <c r="GC52" s="18">
        <f t="shared" si="115"/>
        <v>1811.7647058823529</v>
      </c>
      <c r="GD52" s="18">
        <f t="shared" si="47"/>
        <v>6278.4313725490192</v>
      </c>
      <c r="GE52" s="18">
        <f t="shared" si="48"/>
        <v>788.72549019607834</v>
      </c>
      <c r="GF52" s="19">
        <v>1.33</v>
      </c>
      <c r="GG52" s="19">
        <f t="shared" si="116"/>
        <v>20.406372549019608</v>
      </c>
      <c r="GH52" s="19">
        <v>0.34</v>
      </c>
      <c r="GI52" s="19">
        <f t="shared" si="117"/>
        <v>6.9900000000000011</v>
      </c>
      <c r="GJ52" s="19">
        <v>0.57999999999999996</v>
      </c>
      <c r="GK52" s="19">
        <f t="shared" si="118"/>
        <v>5.0835294117647054</v>
      </c>
      <c r="GL52" s="19">
        <v>2.8</v>
      </c>
      <c r="GM52" s="19">
        <f t="shared" si="119"/>
        <v>22.08431372549019</v>
      </c>
      <c r="GN52" s="18">
        <f t="shared" si="49"/>
        <v>54.564215686274508</v>
      </c>
      <c r="GO52" s="18">
        <f t="shared" si="50"/>
        <v>48.718049719887951</v>
      </c>
      <c r="GP52" s="25">
        <v>-9999</v>
      </c>
      <c r="GQ52" s="25">
        <v>-9999</v>
      </c>
      <c r="GR52" s="25">
        <v>-9999</v>
      </c>
      <c r="GS52" s="25">
        <v>-9999</v>
      </c>
      <c r="GT52" s="19">
        <v>19.2</v>
      </c>
      <c r="GU52" s="18">
        <v>3.25</v>
      </c>
      <c r="GV52" s="18">
        <f t="shared" si="51"/>
        <v>2.74</v>
      </c>
      <c r="GW52" s="19">
        <f t="shared" si="52"/>
        <v>2053.7657037852955</v>
      </c>
      <c r="GX52" s="19">
        <v>1.08</v>
      </c>
      <c r="GY52" s="19">
        <f t="shared" si="53"/>
        <v>0.39416058394160586</v>
      </c>
      <c r="GZ52" s="19">
        <f t="shared" si="54"/>
        <v>809.51348908325519</v>
      </c>
      <c r="HA52" s="19">
        <f t="shared" si="55"/>
        <v>906.65510777324596</v>
      </c>
      <c r="HB52" s="19">
        <v>1.23</v>
      </c>
      <c r="HC52" s="19">
        <f t="shared" si="120"/>
        <v>0.44890510948905105</v>
      </c>
      <c r="HD52" s="19">
        <f t="shared" si="121"/>
        <v>921.94591812259603</v>
      </c>
      <c r="HE52" s="19">
        <f t="shared" si="56"/>
        <v>1032.5794282973077</v>
      </c>
      <c r="HF52" s="23">
        <v>-9999</v>
      </c>
      <c r="HG52" s="19">
        <v>2142.1999999999998</v>
      </c>
      <c r="HH52" s="19">
        <f t="shared" si="101"/>
        <v>844.37080291970801</v>
      </c>
      <c r="HI52" s="19">
        <v>2.5</v>
      </c>
      <c r="HJ52" s="19">
        <v>4.18</v>
      </c>
      <c r="HK52" s="17">
        <f t="shared" si="122"/>
        <v>43.161820102827456</v>
      </c>
      <c r="HL52" s="18">
        <v>16</v>
      </c>
      <c r="HM52" s="18">
        <v>23.5</v>
      </c>
      <c r="HN52" s="19">
        <v>28.192382445141067</v>
      </c>
      <c r="HO52" s="19">
        <v>14.314670846394993</v>
      </c>
      <c r="HP52" s="19">
        <v>0.242658755060606</v>
      </c>
      <c r="HQ52" s="19">
        <v>0.20074533125463001</v>
      </c>
      <c r="HR52" s="19">
        <v>0.18514812290404001</v>
      </c>
      <c r="HS52" s="19">
        <v>0.131059627914141</v>
      </c>
      <c r="HT52" s="19">
        <v>5.2982968494949503E-2</v>
      </c>
      <c r="HU52" s="19">
        <v>0.29460168806565601</v>
      </c>
      <c r="HV52" s="19">
        <v>0.33685110023232301</v>
      </c>
      <c r="HW52" s="19">
        <v>8.7563539282407399E-2</v>
      </c>
      <c r="HX52" s="19">
        <v>0.642295309348485</v>
      </c>
      <c r="HY52" s="19">
        <v>0.39596073502020201</v>
      </c>
      <c r="HZ52" s="19">
        <v>0.40147659097474803</v>
      </c>
      <c r="IA52" s="19">
        <v>0.37083785523611101</v>
      </c>
      <c r="IB52" s="19">
        <v>0.21521579059595999</v>
      </c>
      <c r="IC52" s="19">
        <v>0.12182966370202</v>
      </c>
      <c r="ID52" s="19">
        <v>0.99459699445454597</v>
      </c>
      <c r="IE52" s="19">
        <v>0.29646365227751198</v>
      </c>
      <c r="IF52" s="19">
        <v>0.258936989535545</v>
      </c>
      <c r="IG52" s="19">
        <v>0.27150694094285699</v>
      </c>
      <c r="IH52" s="19">
        <v>0.23138980330622</v>
      </c>
      <c r="II52" s="19">
        <v>3.9529388712918702E-2</v>
      </c>
      <c r="IJ52" s="19">
        <v>0.33142734499047599</v>
      </c>
      <c r="IK52" s="19">
        <v>0.363272576344498</v>
      </c>
      <c r="IL52" s="19">
        <v>8.0947316658767796E-2</v>
      </c>
      <c r="IM52" s="19">
        <v>0.84733996949760704</v>
      </c>
      <c r="IN52" s="19">
        <v>0.20914725793809499</v>
      </c>
      <c r="IO52" s="19">
        <v>0.20457301422857099</v>
      </c>
      <c r="IP52" s="19">
        <v>0.13794408954502399</v>
      </c>
      <c r="IQ52" s="19">
        <v>0.117759018559809</v>
      </c>
      <c r="IR52" s="19">
        <v>9.5769437253588593E-2</v>
      </c>
      <c r="IS52" s="19">
        <v>0.41922086879047599</v>
      </c>
      <c r="IT52" s="19">
        <v>36.922675202830199</v>
      </c>
      <c r="IU52" s="19">
        <v>61.554965207547198</v>
      </c>
      <c r="IV52" s="19">
        <v>77</v>
      </c>
      <c r="IW52" s="19">
        <f t="shared" si="57"/>
        <v>15.445034792452802</v>
      </c>
      <c r="IX52" s="19">
        <v>0.21828717203571399</v>
      </c>
      <c r="IY52" s="19">
        <v>0.29693877546428599</v>
      </c>
      <c r="IZ52" s="19">
        <v>0.18525874628571401</v>
      </c>
      <c r="JA52" s="19">
        <v>0.27815962103571401</v>
      </c>
      <c r="JB52" s="19">
        <v>0.677536443107143</v>
      </c>
      <c r="JC52" s="19">
        <v>0.43479227414285698</v>
      </c>
      <c r="JD52" s="19">
        <v>0.251122449071429</v>
      </c>
      <c r="JE52" s="19">
        <v>0.66422740532142799</v>
      </c>
      <c r="JF52" s="19">
        <v>0.435295189535714</v>
      </c>
      <c r="JG52" s="19">
        <v>0.21897230325</v>
      </c>
      <c r="JH52" s="19">
        <v>0.29306122439285698</v>
      </c>
      <c r="JI52" s="19">
        <v>0.208476676464286</v>
      </c>
      <c r="JJ52" s="19">
        <v>0.45076162588214302</v>
      </c>
      <c r="JK52" s="19">
        <v>0.41602573290714301</v>
      </c>
      <c r="JL52" s="19">
        <v>0.26822761615357099</v>
      </c>
      <c r="JM52" s="19">
        <v>0.21915558120714301</v>
      </c>
      <c r="JN52" s="19">
        <v>0.387768541146429</v>
      </c>
      <c r="JO52" s="19">
        <v>0.38895382092500003</v>
      </c>
      <c r="JP52" s="19">
        <v>0.195909063071429</v>
      </c>
      <c r="JQ52" s="19">
        <v>0.18807988598571401</v>
      </c>
      <c r="JR52" s="19">
        <v>0.20793983155000001</v>
      </c>
      <c r="JS52" s="19">
        <v>0.21700723631785701</v>
      </c>
      <c r="JT52" s="19">
        <v>0.52190980099642903</v>
      </c>
      <c r="JU52" s="19">
        <v>0.56879732579642905</v>
      </c>
      <c r="JV52" s="19">
        <v>0.50381410858214304</v>
      </c>
      <c r="JW52" s="19">
        <v>0.51076139922499997</v>
      </c>
      <c r="JX52" s="19">
        <v>9.2800109924999999E-2</v>
      </c>
      <c r="JY52" s="19">
        <v>0.20013473316785699</v>
      </c>
      <c r="JZ52" s="19">
        <v>1.6506206206821401</v>
      </c>
      <c r="KA52" s="19">
        <v>1.44168489560714</v>
      </c>
      <c r="KB52" s="19">
        <v>0.53867562564642901</v>
      </c>
      <c r="KC52" s="19">
        <v>0.557654922396428</v>
      </c>
      <c r="KD52" s="19">
        <v>0.61800606206785702</v>
      </c>
      <c r="KE52" s="19">
        <v>0.63427503218928605</v>
      </c>
      <c r="KF52" s="19">
        <v>0.55432468770357102</v>
      </c>
      <c r="KG52" s="19">
        <v>0.60286220194642803</v>
      </c>
      <c r="KH52" s="19">
        <v>0.46179259746071399</v>
      </c>
      <c r="KI52" s="19">
        <v>0.51921148181785703</v>
      </c>
      <c r="KJ52" s="19">
        <v>-0.32646450510714298</v>
      </c>
      <c r="KK52" s="19">
        <v>-0.31462908525</v>
      </c>
      <c r="KL52" s="19">
        <v>0.61800606206785702</v>
      </c>
      <c r="KM52" s="19">
        <v>0.63427503218928605</v>
      </c>
      <c r="KN52" s="19">
        <v>0.20851760257142901</v>
      </c>
      <c r="KO52" s="19">
        <v>0.239446064166667</v>
      </c>
      <c r="KP52" s="19">
        <v>0.17811186076190499</v>
      </c>
      <c r="KQ52" s="19">
        <v>0.23058683040476199</v>
      </c>
      <c r="KR52" s="19">
        <v>0.51729469330952405</v>
      </c>
      <c r="KS52" s="19">
        <v>0.41119047614285698</v>
      </c>
      <c r="KT52" s="19">
        <v>0.240123060547619</v>
      </c>
      <c r="KU52" s="19">
        <v>0.59937030700000005</v>
      </c>
      <c r="KV52" s="19">
        <v>0.45524376419047602</v>
      </c>
      <c r="KW52" s="19">
        <v>0.20779625778571401</v>
      </c>
      <c r="KX52" s="19">
        <v>0.24243110328571399</v>
      </c>
      <c r="KY52" s="19">
        <v>0.19525503290476201</v>
      </c>
      <c r="KZ52" s="19">
        <v>40.96</v>
      </c>
      <c r="LA52" s="19">
        <v>37.540952380952398</v>
      </c>
      <c r="LB52" s="19">
        <v>12.9057142857143</v>
      </c>
      <c r="LC52" s="19">
        <v>42.390952380952399</v>
      </c>
      <c r="LD52" s="19">
        <v>41.484999999999999</v>
      </c>
      <c r="LE52" s="19">
        <v>40.159523809523797</v>
      </c>
      <c r="LF52" s="19">
        <v>40.299999999999997</v>
      </c>
      <c r="LG52" s="19">
        <v>6.1398066642857199E-2</v>
      </c>
      <c r="LH52" s="19">
        <v>3.1013437952380998E-2</v>
      </c>
      <c r="LI52" s="19">
        <v>55.26</v>
      </c>
      <c r="LJ52" s="19">
        <v>1799.70597619048</v>
      </c>
      <c r="LK52" s="19">
        <v>83</v>
      </c>
      <c r="LL52" s="19">
        <f t="shared" si="58"/>
        <v>27.740000000000002</v>
      </c>
      <c r="LM52" s="18">
        <v>34</v>
      </c>
      <c r="LN52" s="19">
        <v>0.42733033080476202</v>
      </c>
      <c r="LO52" s="19">
        <v>0.380132672042857</v>
      </c>
      <c r="LP52" s="19">
        <v>0.30950813615</v>
      </c>
      <c r="LQ52" s="19">
        <v>0.28023182889047599</v>
      </c>
      <c r="LR52" s="19">
        <v>0.42385960204761902</v>
      </c>
      <c r="LS52" s="19">
        <v>0.36385634396190503</v>
      </c>
      <c r="LT52" s="19">
        <v>0.30543955940476197</v>
      </c>
      <c r="LU52" s="19">
        <v>0.26299713139285702</v>
      </c>
      <c r="LV52" s="19">
        <v>0.13621256242857099</v>
      </c>
      <c r="LW52" s="19">
        <v>0.11239982242381</v>
      </c>
      <c r="LX52" s="19">
        <v>0.50799350398809495</v>
      </c>
      <c r="LY52" s="19">
        <v>0.48445833456190501</v>
      </c>
      <c r="LZ52" s="19">
        <v>0.48461060078809498</v>
      </c>
      <c r="MA52" s="19">
        <v>0.42206083070476202</v>
      </c>
      <c r="MB52" s="19">
        <v>0.10274133960476201</v>
      </c>
      <c r="MC52" s="19">
        <v>0.12840329081666699</v>
      </c>
      <c r="MD52" s="19">
        <v>1.50515050942857</v>
      </c>
      <c r="ME52" s="19">
        <v>1.2475082942190501</v>
      </c>
      <c r="MF52" s="19">
        <v>0.32149267391428599</v>
      </c>
      <c r="MG52" s="19">
        <v>0.30402120451666698</v>
      </c>
      <c r="MH52" s="19">
        <v>0.40208009976190501</v>
      </c>
      <c r="MI52" s="19">
        <v>0.369328763911905</v>
      </c>
      <c r="MJ52" s="19">
        <v>0.39915300290238098</v>
      </c>
      <c r="MK52" s="19">
        <v>0.35524126952619101</v>
      </c>
      <c r="ML52" s="19">
        <v>0.31798644006190502</v>
      </c>
      <c r="MM52" s="19">
        <v>0.28836752106904801</v>
      </c>
      <c r="MN52" s="19">
        <v>-0.46713417252380901</v>
      </c>
      <c r="MO52" s="19">
        <v>-0.41377386292857099</v>
      </c>
      <c r="MP52" s="19">
        <v>0.40208009976190501</v>
      </c>
      <c r="MQ52" s="19">
        <v>0.369328763911905</v>
      </c>
      <c r="MR52" s="18">
        <v>46.5</v>
      </c>
      <c r="MS52" s="19">
        <v>0.15788613700000001</v>
      </c>
      <c r="MT52" s="19">
        <v>0.166565623</v>
      </c>
      <c r="MU52" s="19">
        <v>0.13022318999999999</v>
      </c>
      <c r="MV52" s="19">
        <v>0.17266340499999999</v>
      </c>
      <c r="MW52" s="19">
        <v>0.423856807</v>
      </c>
      <c r="MX52" s="19">
        <v>0.27868097800000002</v>
      </c>
      <c r="MY52" s="19">
        <v>0.17794627599999999</v>
      </c>
      <c r="MZ52" s="19">
        <v>0.474438788</v>
      </c>
      <c r="NA52" s="19">
        <v>0.343885577</v>
      </c>
      <c r="NB52" s="19">
        <v>0.15742452700000001</v>
      </c>
      <c r="NC52" s="19">
        <v>0.16937945099999999</v>
      </c>
      <c r="ND52" s="19">
        <v>0.15030574899999999</v>
      </c>
      <c r="NE52" s="19">
        <v>36.729999999999997</v>
      </c>
      <c r="NF52" s="19">
        <v>35.300465119999998</v>
      </c>
      <c r="NG52" s="19">
        <v>18.256511629999999</v>
      </c>
      <c r="NH52" s="19">
        <v>39.987906979999998</v>
      </c>
      <c r="NI52" s="19">
        <v>37.665116279999999</v>
      </c>
      <c r="NJ52" s="19">
        <v>37.854186050000003</v>
      </c>
      <c r="NK52" s="19">
        <v>37.989302330000001</v>
      </c>
      <c r="NL52" s="19">
        <v>5.9020099999999999E-2</v>
      </c>
      <c r="NM52" s="19">
        <v>-5.079114E-3</v>
      </c>
      <c r="NN52" s="19">
        <v>65.383255809999994</v>
      </c>
      <c r="NO52" s="19">
        <v>2029.500581</v>
      </c>
      <c r="NP52" s="19">
        <v>99.9</v>
      </c>
      <c r="NQ52" s="19">
        <f t="shared" si="59"/>
        <v>34.516744190000011</v>
      </c>
      <c r="NR52" s="18">
        <v>46.5</v>
      </c>
      <c r="NS52" s="19">
        <v>0.45362576900000001</v>
      </c>
      <c r="NT52" s="19">
        <v>0.41820505200000002</v>
      </c>
      <c r="NU52" s="19">
        <v>0.31778579000000001</v>
      </c>
      <c r="NV52" s="19">
        <v>0.23373429200000001</v>
      </c>
      <c r="NW52" s="19">
        <v>0.47373562200000002</v>
      </c>
      <c r="NX52" s="19">
        <v>0.43305650299999998</v>
      </c>
      <c r="NY52" s="19">
        <v>0.340528108</v>
      </c>
      <c r="NZ52" s="19">
        <v>0.25115000799999998</v>
      </c>
      <c r="OA52" s="19">
        <v>0.15906357900000001</v>
      </c>
      <c r="OB52" s="19">
        <v>0.20500821299999999</v>
      </c>
      <c r="OC52" s="19">
        <v>0.51810344699999999</v>
      </c>
      <c r="OD52" s="19">
        <v>0.527333473</v>
      </c>
      <c r="OE52" s="19">
        <v>0.50093287399999997</v>
      </c>
      <c r="OF52" s="19">
        <v>0.45440673999999998</v>
      </c>
      <c r="OG52" s="19">
        <v>8.4281011000000003E-2</v>
      </c>
      <c r="OH52" s="19">
        <v>0.14015535400000001</v>
      </c>
      <c r="OI52" s="19">
        <v>1.671455932</v>
      </c>
      <c r="OJ52" s="19">
        <v>1.4631886860000001</v>
      </c>
      <c r="OK52" s="19">
        <v>0.33629209599999998</v>
      </c>
      <c r="OL52" s="19">
        <v>0.47218649299999998</v>
      </c>
      <c r="OM52" s="19">
        <v>0.42690472200000001</v>
      </c>
      <c r="ON52" s="19">
        <v>0.55886113500000001</v>
      </c>
      <c r="OO52" s="19">
        <v>0.43905998600000001</v>
      </c>
      <c r="OP52" s="19">
        <v>0.57173222199999996</v>
      </c>
      <c r="OQ52" s="19">
        <v>0.35029774600000002</v>
      </c>
      <c r="OR52" s="19">
        <v>0.48783787200000001</v>
      </c>
      <c r="OS52" s="19">
        <v>-0.50718496099999999</v>
      </c>
      <c r="OT52" s="19">
        <v>-0.39889532300000002</v>
      </c>
      <c r="OU52" s="19">
        <v>0.42690472200000001</v>
      </c>
      <c r="OV52" s="19">
        <v>0.55886113500000001</v>
      </c>
      <c r="OW52" s="19">
        <v>0.12549102133333301</v>
      </c>
      <c r="OX52" s="19">
        <v>0.117897791333333</v>
      </c>
      <c r="OY52" s="19">
        <v>0.10193407341666701</v>
      </c>
      <c r="OZ52" s="19">
        <v>0.12706174077777799</v>
      </c>
      <c r="PA52" s="19">
        <v>0.27800124452777802</v>
      </c>
      <c r="PB52" s="19">
        <v>0.214592708055556</v>
      </c>
      <c r="PC52" s="19">
        <v>0.137864618111111</v>
      </c>
      <c r="PD52" s="19">
        <v>0.40547046547222199</v>
      </c>
      <c r="PE52" s="19">
        <v>0.29971932872222201</v>
      </c>
      <c r="PF52" s="19">
        <v>0.119947952</v>
      </c>
      <c r="PG52" s="19">
        <v>0.117968660916667</v>
      </c>
      <c r="PH52" s="19">
        <v>0.11392813091666699</v>
      </c>
      <c r="PI52" s="19">
        <v>34.770000000000003</v>
      </c>
      <c r="PJ52" s="19">
        <v>31.696111111111101</v>
      </c>
      <c r="PK52" s="19">
        <v>17.231666666666701</v>
      </c>
      <c r="PL52" s="19">
        <v>35.865000000000002</v>
      </c>
      <c r="PM52" s="19">
        <v>32.425277777777801</v>
      </c>
      <c r="PN52" s="19">
        <v>34.257777777777797</v>
      </c>
      <c r="PO52" s="19">
        <v>34.504166666666698</v>
      </c>
      <c r="PP52" s="19">
        <v>4.49168670277778E-2</v>
      </c>
      <c r="PQ52" s="19">
        <v>-4.6891854055555598E-2</v>
      </c>
      <c r="PR52" s="19">
        <v>72.714166666666699</v>
      </c>
      <c r="PS52" s="19">
        <v>67.180277777777803</v>
      </c>
      <c r="PT52" s="19">
        <v>2195.9075277777802</v>
      </c>
      <c r="PU52" s="19">
        <v>2070.2904166666699</v>
      </c>
      <c r="PV52" s="19">
        <v>120.7</v>
      </c>
      <c r="PW52" s="19">
        <f t="shared" si="60"/>
        <v>47.985833333333304</v>
      </c>
      <c r="PX52" s="19">
        <f t="shared" si="61"/>
        <v>53.5197222222222</v>
      </c>
      <c r="PY52" s="19">
        <f t="shared" si="62"/>
        <v>50.752777777777752</v>
      </c>
      <c r="PZ52" s="18">
        <v>46.5</v>
      </c>
      <c r="QA52" s="19">
        <v>0.49187598072222199</v>
      </c>
      <c r="QB52" s="19">
        <v>0.36685009680555603</v>
      </c>
      <c r="QC52" s="19">
        <v>0.36969355502500001</v>
      </c>
      <c r="QD52" s="19">
        <v>0.25441297910277799</v>
      </c>
      <c r="QE52" s="19">
        <v>0.54896620398333296</v>
      </c>
      <c r="QF52" s="19">
        <v>0.39878627196666699</v>
      </c>
      <c r="QG52" s="19">
        <f t="shared" si="63"/>
        <v>0.473876237975</v>
      </c>
      <c r="QH52" s="19">
        <v>0.435135255061111</v>
      </c>
      <c r="QI52" s="19">
        <v>0.28942922544999999</v>
      </c>
      <c r="QJ52" s="19">
        <v>0.14960007076388901</v>
      </c>
      <c r="QK52" s="19">
        <v>0.124779115761111</v>
      </c>
      <c r="QL52" s="19">
        <v>0.56102892880833299</v>
      </c>
      <c r="QM52" s="19">
        <v>0.45823853705000001</v>
      </c>
      <c r="QN52" s="19">
        <v>0.54292004360277801</v>
      </c>
      <c r="QO52" s="19">
        <v>0.37212450546944398</v>
      </c>
      <c r="QP52" s="19">
        <v>9.5473227505555605E-2</v>
      </c>
      <c r="QQ52" s="19">
        <v>0.10993300221944401</v>
      </c>
      <c r="QR52" s="19">
        <v>1.94434734591667</v>
      </c>
      <c r="QS52" s="19">
        <v>1.19194644561944</v>
      </c>
      <c r="QT52" s="19">
        <v>0.27248011326944499</v>
      </c>
      <c r="QU52" s="19">
        <v>0.30005176099166703</v>
      </c>
      <c r="QV52" s="19">
        <v>0.36654765897500002</v>
      </c>
      <c r="QW52" s="19">
        <v>0.36713504333888902</v>
      </c>
      <c r="QX52" s="19">
        <v>0.39350926382222201</v>
      </c>
      <c r="QY52" s="19">
        <v>0.38762354714444403</v>
      </c>
      <c r="QZ52" s="19">
        <v>0.30339966023055598</v>
      </c>
      <c r="RA52" s="19">
        <v>0.32379777911111102</v>
      </c>
      <c r="RB52" s="19">
        <v>-0.606020093888889</v>
      </c>
      <c r="RC52" s="19">
        <v>-0.44567319913888898</v>
      </c>
      <c r="RD52" s="19">
        <v>0.36654765897500002</v>
      </c>
      <c r="RE52" s="19">
        <v>0.36713504333888902</v>
      </c>
      <c r="RF52" s="19">
        <v>0.102222222194444</v>
      </c>
      <c r="RG52" s="19">
        <v>9.9809203194444404E-2</v>
      </c>
      <c r="RH52" s="19">
        <v>8.3695894722222205E-2</v>
      </c>
      <c r="RI52" s="19">
        <v>0.10082387</v>
      </c>
      <c r="RJ52" s="19">
        <v>0.29266519575</v>
      </c>
      <c r="RK52" s="19">
        <v>0.211858100416667</v>
      </c>
      <c r="RL52" s="19">
        <v>0.10243262641666701</v>
      </c>
      <c r="RM52" s="19">
        <v>0.31421552749999998</v>
      </c>
      <c r="RN52" s="19">
        <v>0.23214894344444501</v>
      </c>
      <c r="RO52" s="19">
        <v>8.8639455777777806E-2</v>
      </c>
      <c r="RP52" s="19">
        <v>8.5184243166666701E-2</v>
      </c>
      <c r="RQ52" s="19">
        <v>8.2792822888888895E-2</v>
      </c>
      <c r="RR52" s="19">
        <v>41.532499999999999</v>
      </c>
      <c r="RS52" s="19">
        <v>37.143888888888902</v>
      </c>
      <c r="RT52" s="19">
        <v>18.3402777777778</v>
      </c>
      <c r="RU52" s="19">
        <v>33.232500000000002</v>
      </c>
      <c r="RV52" s="19">
        <v>31.811944444444499</v>
      </c>
      <c r="RW52" s="19">
        <v>39.738888888888901</v>
      </c>
      <c r="RX52" s="19">
        <v>39.795000000000002</v>
      </c>
      <c r="RY52" s="19">
        <v>-0.165760430555556</v>
      </c>
      <c r="RZ52" s="19">
        <v>-0.18402669722222201</v>
      </c>
      <c r="SA52" s="19">
        <v>80.712222222222195</v>
      </c>
      <c r="SB52" s="19">
        <v>78.157499999999999</v>
      </c>
      <c r="SC52" s="19">
        <v>2377.5243888888899</v>
      </c>
      <c r="SD52" s="19">
        <v>2319.36930555556</v>
      </c>
      <c r="SE52" s="19">
        <v>142</v>
      </c>
      <c r="SF52" s="19">
        <f t="shared" si="64"/>
        <v>61.287777777777805</v>
      </c>
      <c r="SG52" s="19">
        <f t="shared" si="65"/>
        <v>63.842500000000001</v>
      </c>
      <c r="SH52" s="18">
        <v>66</v>
      </c>
      <c r="SI52" s="19">
        <v>0.50783688038888897</v>
      </c>
      <c r="SJ52" s="19">
        <v>0.48330992672222201</v>
      </c>
      <c r="SK52" s="19">
        <v>0.38746086372222199</v>
      </c>
      <c r="SL52" s="19">
        <v>0.35237679866666699</v>
      </c>
      <c r="SM52" s="19">
        <v>0.57309831905555597</v>
      </c>
      <c r="SN52" s="19">
        <v>0.487347164722222</v>
      </c>
      <c r="SO52" s="19">
        <v>0.46313530947222198</v>
      </c>
      <c r="SP52" s="19">
        <v>0.35684089669444402</v>
      </c>
      <c r="SQ52" s="19">
        <v>0.149934592277778</v>
      </c>
      <c r="SR52" s="19">
        <v>0.15812784872222199</v>
      </c>
      <c r="SS52" s="19">
        <v>0.58271112058333296</v>
      </c>
      <c r="ST52" s="19">
        <v>0.55132826308333305</v>
      </c>
      <c r="SU52" s="19">
        <v>0.55946508247222204</v>
      </c>
      <c r="SV52" s="19">
        <v>0.47809154922222202</v>
      </c>
      <c r="SW52" s="19">
        <v>0.106634740416667</v>
      </c>
      <c r="SX52" s="19">
        <v>9.30490684166667E-2</v>
      </c>
      <c r="SY52" s="19">
        <v>2.0691893433333299</v>
      </c>
      <c r="SZ52" s="19">
        <v>1.9153058603888899</v>
      </c>
      <c r="TA52" s="19">
        <v>0.26106941952777801</v>
      </c>
      <c r="TB52" s="19">
        <v>0.317619033</v>
      </c>
      <c r="TC52" s="19">
        <v>0.35678016208333302</v>
      </c>
      <c r="TD52" s="19">
        <v>0.40083207383333302</v>
      </c>
      <c r="TE52" s="19">
        <v>0.38603113655555599</v>
      </c>
      <c r="TF52" s="19">
        <v>0.40208977136111101</v>
      </c>
      <c r="TG52" s="19">
        <v>0.29478222183333302</v>
      </c>
      <c r="TH52" s="19">
        <v>0.31900607111111101</v>
      </c>
      <c r="TI52" s="19">
        <v>-0.63288938991666699</v>
      </c>
      <c r="TJ52" s="19">
        <v>-0.52305960713888899</v>
      </c>
      <c r="TK52" s="19">
        <v>0.35678016208333302</v>
      </c>
      <c r="TL52" s="19">
        <v>0.40083207383333302</v>
      </c>
      <c r="TM52" s="19">
        <v>8.0388042911111096E-2</v>
      </c>
      <c r="TN52" s="19">
        <v>7.7895691622222193E-2</v>
      </c>
      <c r="TO52" s="19">
        <v>7.0759637177777807E-2</v>
      </c>
      <c r="TP52" s="19">
        <v>8.5228364022222197E-2</v>
      </c>
      <c r="TQ52" s="19">
        <v>0.21069501606666699</v>
      </c>
      <c r="TR52" s="19">
        <v>0.14112275804444399</v>
      </c>
      <c r="TS52" s="19">
        <v>9.2573342533333297E-2</v>
      </c>
      <c r="TT52" s="19">
        <v>0.27695481333333299</v>
      </c>
      <c r="TU52" s="19">
        <v>0.18867271035555599</v>
      </c>
      <c r="TV52" s="19">
        <v>6.8773360444444404E-2</v>
      </c>
      <c r="TW52" s="19">
        <v>7.8463094044444404E-2</v>
      </c>
      <c r="TX52" s="19">
        <v>6.9997791044444396E-2</v>
      </c>
      <c r="TY52" s="19">
        <v>40.72</v>
      </c>
      <c r="TZ52" s="19">
        <v>37.529555555555497</v>
      </c>
      <c r="UA52" s="19">
        <v>27.448444444444501</v>
      </c>
      <c r="UB52" s="19">
        <v>42.2851111111111</v>
      </c>
      <c r="UC52" s="19">
        <v>38.738</v>
      </c>
      <c r="UD52" s="19">
        <v>40.972888888888903</v>
      </c>
      <c r="UE52" s="19">
        <v>41.1606666666667</v>
      </c>
      <c r="UF52" s="19">
        <v>3.6696982644444397E-2</v>
      </c>
      <c r="UG52" s="19">
        <v>-5.5944653444444402E-2</v>
      </c>
      <c r="UH52" s="24">
        <v>101.01333333333336</v>
      </c>
      <c r="UI52" s="24">
        <v>92.673333333333318</v>
      </c>
      <c r="UJ52" s="24">
        <v>2838.4633111111107</v>
      </c>
      <c r="UK52" s="24">
        <v>2648.902422222222</v>
      </c>
      <c r="UL52" s="19">
        <v>158</v>
      </c>
      <c r="UM52" s="19">
        <f t="shared" si="66"/>
        <v>56.986666666666636</v>
      </c>
      <c r="UN52" s="19">
        <f t="shared" si="67"/>
        <v>65.326666666666682</v>
      </c>
      <c r="UO52" s="19">
        <f t="shared" si="68"/>
        <v>61.156666666666659</v>
      </c>
      <c r="UP52" s="18">
        <v>69</v>
      </c>
      <c r="UQ52" s="19">
        <v>0.49821054735777798</v>
      </c>
      <c r="UR52" s="19">
        <v>0.41468245795555497</v>
      </c>
      <c r="US52" s="19">
        <v>0.34151373368222199</v>
      </c>
      <c r="UT52" s="19">
        <v>0.24294686671555599</v>
      </c>
      <c r="UU52" s="19">
        <v>0.55774397596222203</v>
      </c>
      <c r="UV52" s="19">
        <v>0.45067087010888901</v>
      </c>
      <c r="UW52" s="19">
        <f t="shared" si="69"/>
        <v>0.50420742303555555</v>
      </c>
      <c r="UX52" s="19">
        <v>0.41243999484222199</v>
      </c>
      <c r="UY52" s="19">
        <v>0.28498399497333299</v>
      </c>
      <c r="UZ52" s="19">
        <v>0.189036924088889</v>
      </c>
      <c r="VA52" s="19">
        <v>0.19173377056888899</v>
      </c>
      <c r="VB52" s="19">
        <v>0.59610010345777797</v>
      </c>
      <c r="VC52" s="19">
        <v>0.48806527716444398</v>
      </c>
      <c r="VD52" s="19">
        <v>0.60148428322888903</v>
      </c>
      <c r="VE52" s="19">
        <v>0.43790150445777798</v>
      </c>
      <c r="VF52" s="19">
        <v>0.13929756682</v>
      </c>
      <c r="VG52" s="19">
        <v>9.2952331877777794E-2</v>
      </c>
      <c r="VH52" s="19">
        <v>1.99510613063111</v>
      </c>
      <c r="VI52" s="19">
        <v>1.47769338518222</v>
      </c>
      <c r="VJ52" s="19">
        <v>0.33874349253777802</v>
      </c>
      <c r="VK52" s="19">
        <v>0.40688349077777802</v>
      </c>
      <c r="VL52" s="19">
        <v>0.44312176288222199</v>
      </c>
      <c r="VM52" s="19">
        <v>0.48749878550666698</v>
      </c>
      <c r="VN52" s="19">
        <v>0.476751015613333</v>
      </c>
      <c r="VO52" s="19">
        <v>0.51712031134222203</v>
      </c>
      <c r="VP52" s="19">
        <v>0.37874353974000002</v>
      </c>
      <c r="VQ52" s="19">
        <v>0.44283171724444498</v>
      </c>
      <c r="VR52" s="19">
        <v>-0.58336260600000001</v>
      </c>
      <c r="VS52" s="19">
        <v>-0.43934989275555603</v>
      </c>
      <c r="VT52" s="19">
        <v>0.44312176288222199</v>
      </c>
      <c r="VU52" s="19">
        <v>0.48749878550666698</v>
      </c>
      <c r="VV52" s="19">
        <v>0.52524999999999999</v>
      </c>
      <c r="VW52" s="19">
        <v>0.44424999999999998</v>
      </c>
      <c r="VX52" s="19">
        <v>0.51275000000000004</v>
      </c>
      <c r="VY52" s="19">
        <v>0.1595</v>
      </c>
      <c r="VZ52" s="19">
        <f t="shared" si="70"/>
        <v>0.84578772013326986</v>
      </c>
      <c r="WA52" s="19">
        <v>8.6929153925000002E-2</v>
      </c>
      <c r="WB52" s="19">
        <v>7.8110316649999997E-2</v>
      </c>
      <c r="WC52" s="19">
        <v>7.6184749199999999E-2</v>
      </c>
      <c r="WD52" s="19">
        <v>8.3776223750000003E-2</v>
      </c>
      <c r="WE52" s="19">
        <v>0.23083250994999999</v>
      </c>
      <c r="WF52" s="19">
        <v>0.18254332312499999</v>
      </c>
      <c r="WG52" s="19">
        <v>8.9531405800000005E-2</v>
      </c>
      <c r="WH52" s="19">
        <v>0.26529554264999999</v>
      </c>
      <c r="WI52" s="19">
        <v>0.18319659434999999</v>
      </c>
      <c r="WJ52" s="19">
        <v>6.5199092774999995E-2</v>
      </c>
      <c r="WK52" s="19">
        <v>6.9870000000000002E-2</v>
      </c>
      <c r="WL52" s="19">
        <v>7.2517140024999996E-2</v>
      </c>
      <c r="WM52" s="19">
        <v>42.576250000000002</v>
      </c>
      <c r="WN52" s="19">
        <v>37.77675</v>
      </c>
      <c r="WO52" s="19">
        <v>21.10425</v>
      </c>
      <c r="WP52" s="19">
        <v>38.855499999999999</v>
      </c>
      <c r="WQ52" s="19">
        <v>35.588250000000002</v>
      </c>
      <c r="WR52" s="19">
        <v>41.81</v>
      </c>
      <c r="WS52" s="19">
        <v>41.744999999999997</v>
      </c>
      <c r="WT52" s="19">
        <v>-7.6005921749999997E-2</v>
      </c>
      <c r="WU52" s="19">
        <v>-0.143317465</v>
      </c>
      <c r="WV52" s="19">
        <v>91.605000000000004</v>
      </c>
      <c r="WW52" s="19">
        <v>90.322500000000005</v>
      </c>
      <c r="WX52" s="19">
        <v>2624.6264000000001</v>
      </c>
      <c r="WY52" s="19">
        <v>2595.4570749999998</v>
      </c>
      <c r="WZ52" s="19">
        <v>164.3</v>
      </c>
      <c r="XA52" s="19">
        <f t="shared" si="71"/>
        <v>72.695000000000007</v>
      </c>
      <c r="XB52" s="19">
        <f t="shared" si="72"/>
        <v>73.977500000000006</v>
      </c>
      <c r="XC52" s="18">
        <v>75</v>
      </c>
      <c r="XD52" s="19">
        <v>0.49482571345999998</v>
      </c>
      <c r="XE52" s="19">
        <v>0.4575749113525</v>
      </c>
      <c r="XF52" s="19">
        <v>0.34277648900750002</v>
      </c>
      <c r="XG52" s="19">
        <v>0.36797180733000001</v>
      </c>
      <c r="XH52" s="19">
        <v>0.58260373497999995</v>
      </c>
      <c r="XI52" s="19">
        <v>0.484658904035</v>
      </c>
      <c r="XJ52" s="19">
        <v>0.44744761627250002</v>
      </c>
      <c r="XK52" s="19">
        <v>0.39780726934999999</v>
      </c>
      <c r="XL52" s="19">
        <v>0.18291983753749999</v>
      </c>
      <c r="XM52" s="19">
        <v>0.10992903296750001</v>
      </c>
      <c r="XN52" s="19">
        <v>0.57045817824</v>
      </c>
      <c r="XO52" s="19">
        <v>0.49383998334250001</v>
      </c>
      <c r="XP52" s="19">
        <v>0.60489629441000003</v>
      </c>
      <c r="XQ52" s="19">
        <v>0.44274992473250002</v>
      </c>
      <c r="XR52" s="19">
        <v>0.1056902653275</v>
      </c>
      <c r="XS52" s="19">
        <v>4.7788470852500001E-2</v>
      </c>
      <c r="XT52" s="19">
        <v>1.9648530980500001</v>
      </c>
      <c r="XU52" s="19">
        <v>1.7612734854100001</v>
      </c>
      <c r="XV52" s="19">
        <v>0.31345342383500002</v>
      </c>
      <c r="XW52" s="19">
        <v>0.20939688198750001</v>
      </c>
      <c r="XX52" s="19">
        <v>0.41817525699000002</v>
      </c>
      <c r="XY52" s="19">
        <v>0.27185098973249999</v>
      </c>
      <c r="XZ52" s="19">
        <v>0.46502808897999998</v>
      </c>
      <c r="YA52" s="19">
        <v>0.27932957311250001</v>
      </c>
      <c r="YB52" s="19">
        <v>0.3690785780875</v>
      </c>
      <c r="YC52" s="19">
        <v>0.21842418019500001</v>
      </c>
      <c r="YD52" s="19">
        <v>-0.61762301692499999</v>
      </c>
      <c r="YE52" s="19">
        <v>-0.56663890167499997</v>
      </c>
      <c r="YF52" s="19">
        <v>0.41817525699000002</v>
      </c>
      <c r="YG52" s="19">
        <v>0.27185098973249999</v>
      </c>
      <c r="YH52" s="19">
        <v>7.4474474468749996E-2</v>
      </c>
      <c r="YI52" s="19">
        <v>7.3448448437499994E-2</v>
      </c>
      <c r="YJ52" s="19">
        <v>5.9959959968749997E-2</v>
      </c>
      <c r="YK52" s="19">
        <v>7.3938853437499993E-2</v>
      </c>
      <c r="YL52" s="19">
        <v>0.18501467125000001</v>
      </c>
      <c r="YM52" s="19">
        <v>0.32714285700000001</v>
      </c>
      <c r="YN52" s="19">
        <v>8.37536909375E-2</v>
      </c>
      <c r="YO52" s="19">
        <v>0.24992809209375</v>
      </c>
      <c r="YP52" s="19">
        <v>0.16275716143749999</v>
      </c>
      <c r="YQ52" s="19">
        <v>6.1691102187499999E-2</v>
      </c>
      <c r="YR52" s="19">
        <v>7.2031563125000003E-2</v>
      </c>
      <c r="YS52" s="19">
        <v>6.8806249999999999E-2</v>
      </c>
      <c r="YT52" s="19">
        <v>43.61</v>
      </c>
      <c r="YU52" s="19">
        <v>39.400937499999998</v>
      </c>
      <c r="YV52" s="19">
        <v>16.429375</v>
      </c>
      <c r="YW52" s="19">
        <v>44.854687499999997</v>
      </c>
      <c r="YX52" s="19">
        <v>41.840312500000003</v>
      </c>
      <c r="YY52" s="19">
        <v>41.932499999999997</v>
      </c>
      <c r="YZ52" s="19">
        <v>42.22625</v>
      </c>
      <c r="ZA52" s="19">
        <v>8.0290574156250002E-2</v>
      </c>
      <c r="ZB52" s="19">
        <v>-7.5560125312499997E-3</v>
      </c>
      <c r="ZC52" s="19">
        <v>108.328125</v>
      </c>
      <c r="ZD52" s="19">
        <v>101.6</v>
      </c>
      <c r="ZE52" s="19">
        <v>3004.4133750000001</v>
      </c>
      <c r="ZF52" s="19">
        <v>2851.5691875000002</v>
      </c>
      <c r="ZG52" s="19">
        <v>172</v>
      </c>
      <c r="ZH52" s="19">
        <f t="shared" si="73"/>
        <v>63.671875</v>
      </c>
      <c r="ZI52" s="19">
        <f t="shared" si="74"/>
        <v>70.400000000000006</v>
      </c>
      <c r="ZJ52" s="18">
        <v>75.5</v>
      </c>
      <c r="ZK52" s="19">
        <v>0.4971060833125</v>
      </c>
      <c r="ZL52" s="19">
        <v>0.41486802949375001</v>
      </c>
      <c r="ZM52" s="19">
        <v>0.32020669115625</v>
      </c>
      <c r="ZN52" s="19">
        <v>0.63144350167187502</v>
      </c>
      <c r="ZO52" s="19">
        <v>0.55194670291562498</v>
      </c>
      <c r="ZP52" s="19">
        <v>0.41745030447812498</v>
      </c>
      <c r="ZQ52" s="19">
        <v>0.38626479214687498</v>
      </c>
      <c r="ZR52" s="19">
        <v>0.63348373109687495</v>
      </c>
      <c r="ZS52" s="19">
        <v>0.21059243518750001</v>
      </c>
      <c r="ZT52" s="19">
        <v>-0.28554202168749998</v>
      </c>
      <c r="ZU52" s="19">
        <v>0.56806314072499997</v>
      </c>
      <c r="ZV52" s="19">
        <v>0.49658202643749999</v>
      </c>
      <c r="ZW52" s="19">
        <v>0.603403533071875</v>
      </c>
      <c r="ZX52" s="19">
        <v>0.41171233486874997</v>
      </c>
      <c r="ZY52" s="19">
        <v>9.8622858809375005E-2</v>
      </c>
      <c r="ZZ52" s="19">
        <v>0.10503505453750001</v>
      </c>
      <c r="AAA52" s="19">
        <v>1.9885094084999999</v>
      </c>
      <c r="AAB52" s="19">
        <v>1.5101525838625001</v>
      </c>
      <c r="AAC52" s="19">
        <v>0.38106628270937498</v>
      </c>
      <c r="AAD52" s="19">
        <v>-0.79502502431249999</v>
      </c>
      <c r="AAE52" s="19">
        <v>0.48739778918124999</v>
      </c>
      <c r="AAF52" s="19">
        <v>-1.6689441856562499</v>
      </c>
      <c r="AAG52" s="19">
        <v>0.52160891502187501</v>
      </c>
      <c r="AAH52" s="19">
        <v>-1.69065816721875</v>
      </c>
      <c r="AAI52" s="19">
        <v>0.42241489401874999</v>
      </c>
      <c r="AAJ52" s="19">
        <v>-0.80656533068750003</v>
      </c>
      <c r="AAK52" s="19">
        <v>-0.55666321118749995</v>
      </c>
      <c r="AAL52" s="19">
        <v>-0.77548509200000004</v>
      </c>
      <c r="AAM52" s="19">
        <v>0.48739778918124999</v>
      </c>
      <c r="AAN52" s="19">
        <v>-1.6689441856562499</v>
      </c>
      <c r="AAO52" s="19">
        <v>7.2015366446808504E-2</v>
      </c>
      <c r="AAP52" s="19">
        <v>7.2783421702127593E-2</v>
      </c>
      <c r="AAQ52" s="19">
        <v>6.0562007276595699E-2</v>
      </c>
      <c r="AAR52" s="19">
        <v>7.66529626170213E-2</v>
      </c>
      <c r="AAS52" s="19">
        <v>0.239986918510638</v>
      </c>
      <c r="AAT52" s="19">
        <v>0.19690725844680801</v>
      </c>
      <c r="AAU52" s="19">
        <v>8.2009669148936204E-2</v>
      </c>
      <c r="AAV52" s="19">
        <v>0.24234106193617</v>
      </c>
      <c r="AAW52" s="19">
        <v>0.15558400282978699</v>
      </c>
      <c r="AAX52" s="19">
        <v>6.3131914893616997E-2</v>
      </c>
      <c r="AAY52" s="19">
        <v>7.3014113340425499E-2</v>
      </c>
      <c r="AAZ52" s="19">
        <v>6.6402820021276607E-2</v>
      </c>
      <c r="ABA52" s="19">
        <v>42.407446808510699</v>
      </c>
      <c r="ABB52" s="19">
        <v>36.717021276595801</v>
      </c>
      <c r="ABC52" s="19">
        <v>32.835106382978701</v>
      </c>
      <c r="ABD52" s="19">
        <v>44.728936170212798</v>
      </c>
      <c r="ABE52" s="19">
        <v>41.074680851063803</v>
      </c>
      <c r="ABF52" s="19">
        <v>40.988723404255303</v>
      </c>
      <c r="ABG52" s="19">
        <v>41.026382978723397</v>
      </c>
      <c r="ABH52" s="19">
        <v>0.102661884680851</v>
      </c>
      <c r="ABI52" s="19">
        <v>3.0908800851063801E-3</v>
      </c>
      <c r="ABJ52" s="19">
        <v>112.04255319148901</v>
      </c>
      <c r="ABK52" s="19">
        <v>106.75957446808501</v>
      </c>
      <c r="ABL52" s="19">
        <v>3088.7788297872298</v>
      </c>
      <c r="ABM52" s="19">
        <v>2968.8680638297901</v>
      </c>
      <c r="ABN52" s="19">
        <v>178</v>
      </c>
      <c r="ABO52" s="19">
        <f t="shared" si="75"/>
        <v>65.957446808510994</v>
      </c>
      <c r="ABP52" s="19">
        <f t="shared" si="76"/>
        <v>71.240425531914994</v>
      </c>
      <c r="ABQ52" s="18">
        <v>76.5</v>
      </c>
      <c r="ABR52" s="19">
        <v>0.49385211948510599</v>
      </c>
      <c r="ABS52" s="19">
        <v>0.51114811054680898</v>
      </c>
      <c r="ABT52" s="19">
        <v>0.30946915526595697</v>
      </c>
      <c r="ABU52" s="19">
        <v>0.43739562541489402</v>
      </c>
      <c r="ABV52" s="19">
        <v>0.53650010111063795</v>
      </c>
      <c r="ABW52" s="19">
        <v>0.52966683003191495</v>
      </c>
      <c r="ABX52" s="19">
        <v>0.36098688012340402</v>
      </c>
      <c r="ABY52" s="19">
        <v>0.45801415469574502</v>
      </c>
      <c r="ABZ52" s="19">
        <v>0.21773267881276601</v>
      </c>
      <c r="ACA52" s="19">
        <v>9.5751790046808505E-2</v>
      </c>
      <c r="ACB52" s="19">
        <v>0.56971782354255296</v>
      </c>
      <c r="ACC52" s="19">
        <v>0.59255014270638295</v>
      </c>
      <c r="ACD52" s="19">
        <v>0.58640096412765996</v>
      </c>
      <c r="ACE52" s="19">
        <v>0.53361786942765999</v>
      </c>
      <c r="ACF52" s="19">
        <v>0.105983874061702</v>
      </c>
      <c r="ACG52" s="19">
        <v>0.117257462193617</v>
      </c>
      <c r="ACH52" s="19">
        <v>1.95988603914043</v>
      </c>
      <c r="ACI52" s="19">
        <v>2.1428730683489401</v>
      </c>
      <c r="ACJ52" s="19">
        <v>0.40552674521063797</v>
      </c>
      <c r="ACK52" s="19">
        <v>0.16753558965319101</v>
      </c>
      <c r="ACL52" s="19">
        <v>0.51090752449787202</v>
      </c>
      <c r="ACM52" s="19">
        <v>0.223361144631915</v>
      </c>
      <c r="ACN52" s="19">
        <v>0.539530333434043</v>
      </c>
      <c r="ACO52" s="19">
        <v>0.22792480379361699</v>
      </c>
      <c r="ACP52" s="19">
        <v>0.44037889301489402</v>
      </c>
      <c r="ACQ52" s="19">
        <v>0.17310655627872301</v>
      </c>
      <c r="ACR52" s="19">
        <v>-0.52993894619148996</v>
      </c>
      <c r="ACS52" s="19">
        <v>-0.62712131110638303</v>
      </c>
      <c r="ACT52" s="19">
        <v>0.51090752449787202</v>
      </c>
      <c r="ACU52" s="19">
        <v>0.223361144631915</v>
      </c>
      <c r="ACV52" s="17">
        <v>4.8899999999999997</v>
      </c>
      <c r="ACW52" s="18">
        <v>0.99</v>
      </c>
      <c r="ACX52" s="17">
        <v>78.5</v>
      </c>
      <c r="ACY52" s="17">
        <v>24.9</v>
      </c>
      <c r="ACZ52" s="17">
        <v>5.3</v>
      </c>
      <c r="ADA52" s="17">
        <v>12.5</v>
      </c>
    </row>
    <row r="53" spans="1:781" x14ac:dyDescent="0.25">
      <c r="A53" s="19">
        <v>52</v>
      </c>
      <c r="B53" s="19">
        <v>13</v>
      </c>
      <c r="C53" s="19" t="s">
        <v>9</v>
      </c>
      <c r="D53" s="19">
        <v>70</v>
      </c>
      <c r="E53" s="19">
        <v>5</v>
      </c>
      <c r="F53" s="19">
        <v>3</v>
      </c>
      <c r="G53" s="23">
        <v>-9999</v>
      </c>
      <c r="H53" s="23">
        <v>-9999</v>
      </c>
      <c r="I53" s="23">
        <v>-9999</v>
      </c>
      <c r="J53" s="23">
        <v>-9999</v>
      </c>
      <c r="K53" s="23">
        <v>-9999</v>
      </c>
      <c r="L53" s="19">
        <v>0</v>
      </c>
      <c r="M53" s="19">
        <f t="shared" si="16"/>
        <v>0</v>
      </c>
      <c r="N53" s="19">
        <v>54.400000000000006</v>
      </c>
      <c r="O53" s="19">
        <v>20.72</v>
      </c>
      <c r="P53" s="19">
        <v>24.880000000000003</v>
      </c>
      <c r="Q53" s="19">
        <v>50.4</v>
      </c>
      <c r="R53" s="19">
        <v>22.72</v>
      </c>
      <c r="S53" s="19">
        <v>26.880000000000003</v>
      </c>
      <c r="T53" s="19">
        <f t="shared" si="17"/>
        <v>1.0803858520900322</v>
      </c>
      <c r="U53" s="19">
        <v>52.400000000000006</v>
      </c>
      <c r="V53" s="19">
        <v>20.72</v>
      </c>
      <c r="W53" s="19">
        <v>26.880000000000003</v>
      </c>
      <c r="X53" s="19">
        <v>60.4</v>
      </c>
      <c r="Y53" s="19">
        <v>16.72</v>
      </c>
      <c r="Z53" s="19">
        <v>22.880000000000003</v>
      </c>
      <c r="AA53" s="19" t="s">
        <v>91</v>
      </c>
      <c r="AB53" s="19">
        <v>8.8000000000000007</v>
      </c>
      <c r="AC53" s="19">
        <v>7.2</v>
      </c>
      <c r="AD53" s="19">
        <v>1.1000000000000001</v>
      </c>
      <c r="AE53" s="19" t="s">
        <v>40</v>
      </c>
      <c r="AF53" s="19">
        <v>2</v>
      </c>
      <c r="AG53" s="19">
        <v>0.7</v>
      </c>
      <c r="AH53" s="19">
        <v>3.2</v>
      </c>
      <c r="AI53" s="19">
        <v>6</v>
      </c>
      <c r="AJ53" s="19">
        <v>383</v>
      </c>
      <c r="AK53" s="19">
        <v>57</v>
      </c>
      <c r="AL53" s="19">
        <v>0.81</v>
      </c>
      <c r="AM53" s="19">
        <v>10.1</v>
      </c>
      <c r="AN53" s="19">
        <v>5.4</v>
      </c>
      <c r="AO53" s="19">
        <v>1.31</v>
      </c>
      <c r="AP53" s="19">
        <v>5402</v>
      </c>
      <c r="AQ53" s="19">
        <v>220</v>
      </c>
      <c r="AR53" s="19">
        <v>450</v>
      </c>
      <c r="AS53" s="19">
        <v>31.8</v>
      </c>
      <c r="AT53" s="19">
        <v>0</v>
      </c>
      <c r="AU53" s="19">
        <v>3</v>
      </c>
      <c r="AV53" s="19">
        <v>85</v>
      </c>
      <c r="AW53" s="19">
        <v>6</v>
      </c>
      <c r="AX53" s="19">
        <v>6</v>
      </c>
      <c r="AY53" s="19">
        <v>105</v>
      </c>
      <c r="AZ53" s="19">
        <v>3.2605429229690479</v>
      </c>
      <c r="BA53" s="19">
        <v>3.9409113670505755</v>
      </c>
      <c r="BB53" s="19">
        <v>8.9253461770018045</v>
      </c>
      <c r="BC53" s="19">
        <v>16.53931228634627</v>
      </c>
      <c r="BD53" s="19">
        <v>20.712348035768112</v>
      </c>
      <c r="BE53" s="19">
        <v>19.341502291293086</v>
      </c>
      <c r="BF53" s="19">
        <v>13.30562371676098</v>
      </c>
      <c r="BG53" s="17">
        <f t="shared" si="18"/>
        <v>28.805817160078494</v>
      </c>
      <c r="BH53" s="17">
        <f t="shared" si="19"/>
        <v>64.507201868085716</v>
      </c>
      <c r="BI53" s="17">
        <f t="shared" si="20"/>
        <v>130.6644510134708</v>
      </c>
      <c r="BJ53" s="17">
        <f t="shared" si="21"/>
        <v>213.51384315654326</v>
      </c>
      <c r="BK53" s="17">
        <f t="shared" si="22"/>
        <v>290.87985232171559</v>
      </c>
      <c r="BL53" s="19">
        <f t="shared" si="108"/>
        <v>66.15724914538508</v>
      </c>
      <c r="BM53" s="19">
        <f t="shared" si="109"/>
        <v>82.84939214307245</v>
      </c>
      <c r="BN53" s="19">
        <f t="shared" si="110"/>
        <v>77.366009165172343</v>
      </c>
      <c r="BO53" s="19">
        <f t="shared" si="23"/>
        <v>226.37265045362989</v>
      </c>
      <c r="BP53" s="19">
        <v>0.94660923570069122</v>
      </c>
      <c r="BQ53" s="19">
        <v>0.61592388582874302</v>
      </c>
      <c r="BR53" s="19">
        <v>0.41641581376680714</v>
      </c>
      <c r="BS53" s="19">
        <v>0.31671023527046049</v>
      </c>
      <c r="BT53" s="19">
        <v>0.31146388023711447</v>
      </c>
      <c r="BU53" s="19">
        <v>0.41342896991432554</v>
      </c>
      <c r="BV53" s="19">
        <v>0.27542691171315542</v>
      </c>
      <c r="BW53" s="17">
        <f t="shared" si="24"/>
        <v>6.250132486117737</v>
      </c>
      <c r="BX53" s="17">
        <f t="shared" si="25"/>
        <v>7.9157957411849651</v>
      </c>
      <c r="BY53" s="17">
        <f t="shared" si="26"/>
        <v>9.1826366822668071</v>
      </c>
      <c r="BZ53" s="17">
        <f t="shared" si="27"/>
        <v>12.082208082872567</v>
      </c>
      <c r="CA53" s="19">
        <f t="shared" si="28"/>
        <v>1.266840941081842</v>
      </c>
      <c r="CB53" s="19">
        <f t="shared" si="29"/>
        <v>1.2458555209484579</v>
      </c>
      <c r="CC53" s="19">
        <f t="shared" si="30"/>
        <v>1.6537158796573022</v>
      </c>
      <c r="CD53" s="19">
        <f t="shared" ref="CD53:CE53" si="141">SUM(CA53:CC53)</f>
        <v>4.166412341687602</v>
      </c>
      <c r="CE53" s="19">
        <f t="shared" si="141"/>
        <v>7.065983742293362</v>
      </c>
      <c r="CF53" s="19">
        <v>1.8970595576855875</v>
      </c>
      <c r="CG53" s="19">
        <v>2.3355197773802425</v>
      </c>
      <c r="CH53" s="19">
        <v>3.732394366197183</v>
      </c>
      <c r="CI53" s="19">
        <v>2.8270509977827052</v>
      </c>
      <c r="CJ53" s="19">
        <v>1.9452736318407962</v>
      </c>
      <c r="CK53" s="19">
        <v>2.0411196432994796</v>
      </c>
      <c r="CL53" s="23">
        <v>-9999</v>
      </c>
      <c r="CM53" s="17">
        <f t="shared" si="32"/>
        <v>16.930317340263322</v>
      </c>
      <c r="CN53" s="17">
        <f t="shared" si="33"/>
        <v>31.859894805052054</v>
      </c>
      <c r="CO53" s="17">
        <f t="shared" si="34"/>
        <v>43.168098796182875</v>
      </c>
      <c r="CP53" s="17">
        <f t="shared" si="35"/>
        <v>50.949193323546062</v>
      </c>
      <c r="CQ53" s="17">
        <f t="shared" si="36"/>
        <v>59.11367189674398</v>
      </c>
      <c r="CR53" s="19">
        <f t="shared" si="37"/>
        <v>11.308203991130821</v>
      </c>
      <c r="CS53" s="19">
        <f t="shared" si="38"/>
        <v>7.7810945273631846</v>
      </c>
      <c r="CT53" s="19">
        <f t="shared" si="39"/>
        <v>8.1644785731979184</v>
      </c>
      <c r="CU53" s="19">
        <f t="shared" si="40"/>
        <v>27.253777091691923</v>
      </c>
      <c r="CV53" s="25">
        <v>-9999</v>
      </c>
      <c r="CW53" s="23">
        <v>-9999</v>
      </c>
      <c r="CX53" s="25">
        <v>-9999</v>
      </c>
      <c r="CY53" s="23">
        <v>-9999</v>
      </c>
      <c r="CZ53" s="25">
        <v>-9999</v>
      </c>
      <c r="DA53" s="23">
        <v>-9999</v>
      </c>
      <c r="DB53" s="23">
        <v>-9999</v>
      </c>
      <c r="DC53" s="23">
        <v>-9999</v>
      </c>
      <c r="DD53" s="23">
        <v>-9999</v>
      </c>
      <c r="DE53" s="23">
        <v>-9999</v>
      </c>
      <c r="DF53" s="23">
        <v>-9999</v>
      </c>
      <c r="DG53" s="23">
        <v>-9999</v>
      </c>
      <c r="DH53" s="23">
        <v>-9999</v>
      </c>
      <c r="DI53" s="23">
        <v>-9999</v>
      </c>
      <c r="DJ53" s="23">
        <v>-9999</v>
      </c>
      <c r="DK53" s="23">
        <v>-9999</v>
      </c>
      <c r="DL53" s="23">
        <v>-9999</v>
      </c>
      <c r="DM53" s="23">
        <v>-9999</v>
      </c>
      <c r="DN53" s="23">
        <v>-9999</v>
      </c>
      <c r="DO53" s="23">
        <v>-9999</v>
      </c>
      <c r="DP53" s="23">
        <v>-9999</v>
      </c>
      <c r="DQ53" s="23">
        <v>-9999</v>
      </c>
      <c r="DR53" s="23">
        <v>-9999</v>
      </c>
      <c r="DS53" s="25">
        <v>-9999</v>
      </c>
      <c r="DT53" s="25">
        <v>-9999</v>
      </c>
      <c r="DU53" s="25">
        <v>-9999</v>
      </c>
      <c r="DV53" s="25">
        <v>-9999</v>
      </c>
      <c r="DW53" s="25">
        <v>-9999</v>
      </c>
      <c r="DX53" s="25">
        <v>-9999</v>
      </c>
      <c r="DY53" s="25">
        <v>-9999</v>
      </c>
      <c r="DZ53" s="25">
        <v>-9999</v>
      </c>
      <c r="EA53" s="25">
        <v>-9999</v>
      </c>
      <c r="EB53" s="23">
        <v>-9999</v>
      </c>
      <c r="EC53" s="23">
        <v>-9999</v>
      </c>
      <c r="ED53" s="23">
        <v>-9999</v>
      </c>
      <c r="EE53" s="23">
        <v>-9999</v>
      </c>
      <c r="EF53" s="23">
        <v>-9999</v>
      </c>
      <c r="EG53" s="23">
        <v>-9999</v>
      </c>
      <c r="EH53" s="23">
        <v>-9999</v>
      </c>
      <c r="EI53" s="23">
        <v>-9999</v>
      </c>
      <c r="EJ53" s="23">
        <v>-9999</v>
      </c>
      <c r="EK53" s="23">
        <v>-9999</v>
      </c>
      <c r="EL53" s="23">
        <v>-9999</v>
      </c>
      <c r="EM53" s="23">
        <v>-9999</v>
      </c>
      <c r="EN53" s="23">
        <v>-9999</v>
      </c>
      <c r="EO53" s="23">
        <v>-9999</v>
      </c>
      <c r="EP53" s="23">
        <v>-9999</v>
      </c>
      <c r="EQ53" s="23">
        <v>-9999</v>
      </c>
      <c r="ER53" s="23">
        <v>-9999</v>
      </c>
      <c r="ES53" s="23">
        <v>-9999</v>
      </c>
      <c r="ET53" s="23">
        <v>-9999</v>
      </c>
      <c r="EU53" s="23">
        <v>-9999</v>
      </c>
      <c r="EV53" s="23">
        <v>-9999</v>
      </c>
      <c r="EW53" s="23">
        <v>-9999</v>
      </c>
      <c r="EX53" s="23">
        <v>-9999</v>
      </c>
      <c r="EY53" s="23">
        <v>-9999</v>
      </c>
      <c r="EZ53" s="23">
        <v>-9999</v>
      </c>
      <c r="FA53" s="23">
        <v>-9999</v>
      </c>
      <c r="FB53" s="23">
        <v>-9999</v>
      </c>
      <c r="FC53" s="23">
        <v>-9999</v>
      </c>
      <c r="FD53" s="23">
        <v>-9999</v>
      </c>
      <c r="FE53" s="23">
        <v>-9999</v>
      </c>
      <c r="FF53" s="23">
        <v>-9999</v>
      </c>
      <c r="FG53" s="23">
        <v>-9999</v>
      </c>
      <c r="FH53" s="21">
        <v>177.3</v>
      </c>
      <c r="FI53" s="21">
        <v>67.5</v>
      </c>
      <c r="FJ53" s="18">
        <f t="shared" si="41"/>
        <v>109.80000000000001</v>
      </c>
      <c r="FK53" s="19">
        <v>12</v>
      </c>
      <c r="FL53" s="19">
        <v>188.9</v>
      </c>
      <c r="FM53" s="18">
        <v>31.5</v>
      </c>
      <c r="FN53" s="18">
        <f t="shared" si="42"/>
        <v>157.4</v>
      </c>
      <c r="FO53" s="19">
        <v>66</v>
      </c>
      <c r="FP53" s="19">
        <v>105</v>
      </c>
      <c r="FQ53" s="19">
        <v>31.5</v>
      </c>
      <c r="FR53" s="19">
        <f t="shared" si="43"/>
        <v>73.5</v>
      </c>
      <c r="FS53" s="19">
        <v>159.6</v>
      </c>
      <c r="FT53" s="19">
        <v>15.6</v>
      </c>
      <c r="FU53" s="19">
        <f t="shared" si="44"/>
        <v>144</v>
      </c>
      <c r="FV53" s="19">
        <v>54.65</v>
      </c>
      <c r="FW53" s="19">
        <v>85.22</v>
      </c>
      <c r="FX53" s="18">
        <f t="shared" si="45"/>
        <v>835.49019607843138</v>
      </c>
      <c r="FY53" s="18">
        <f t="shared" si="46"/>
        <v>745.97338935574226</v>
      </c>
      <c r="FZ53" s="23">
        <f t="shared" si="112"/>
        <v>1076.4705882352941</v>
      </c>
      <c r="GA53" s="18">
        <f t="shared" si="113"/>
        <v>1543.1372549019609</v>
      </c>
      <c r="GB53" s="18">
        <f t="shared" si="114"/>
        <v>720.58823529411768</v>
      </c>
      <c r="GC53" s="18">
        <f t="shared" si="115"/>
        <v>1411.7647058823529</v>
      </c>
      <c r="GD53" s="18">
        <f t="shared" si="47"/>
        <v>4751.9607843137255</v>
      </c>
      <c r="GE53" s="18">
        <f t="shared" si="48"/>
        <v>535.78431372549016</v>
      </c>
      <c r="GF53" s="19">
        <v>1.22</v>
      </c>
      <c r="GG53" s="19">
        <f t="shared" si="116"/>
        <v>13.132941176470588</v>
      </c>
      <c r="GH53" s="19">
        <v>0.32</v>
      </c>
      <c r="GI53" s="19">
        <f t="shared" si="117"/>
        <v>4.9380392156862749</v>
      </c>
      <c r="GJ53" s="19">
        <v>0.56999999999999995</v>
      </c>
      <c r="GK53" s="19">
        <f t="shared" si="118"/>
        <v>4.1073529411764707</v>
      </c>
      <c r="GL53" s="19">
        <v>2.71</v>
      </c>
      <c r="GM53" s="19">
        <f t="shared" si="119"/>
        <v>14.519754901960782</v>
      </c>
      <c r="GN53" s="18">
        <f t="shared" si="49"/>
        <v>36.698088235294115</v>
      </c>
      <c r="GO53" s="18">
        <f t="shared" si="50"/>
        <v>32.766150210084028</v>
      </c>
      <c r="GP53" s="25">
        <v>-9999</v>
      </c>
      <c r="GQ53" s="25">
        <v>-9999</v>
      </c>
      <c r="GR53" s="25">
        <v>-9999</v>
      </c>
      <c r="GS53" s="25">
        <v>-9999</v>
      </c>
      <c r="GT53" s="19">
        <v>19.2</v>
      </c>
      <c r="GU53" s="18">
        <v>2.72</v>
      </c>
      <c r="GV53" s="18">
        <f t="shared" si="51"/>
        <v>2.21</v>
      </c>
      <c r="GW53" s="19">
        <f t="shared" si="52"/>
        <v>1656.5044545129572</v>
      </c>
      <c r="GX53" s="19">
        <v>0.9</v>
      </c>
      <c r="GY53" s="19">
        <f t="shared" si="53"/>
        <v>0.40723981900452488</v>
      </c>
      <c r="GZ53" s="19">
        <f t="shared" si="54"/>
        <v>674.5945742360459</v>
      </c>
      <c r="HA53" s="19">
        <f t="shared" si="55"/>
        <v>755.5459231443715</v>
      </c>
      <c r="HB53" s="19">
        <v>1.04</v>
      </c>
      <c r="HC53" s="19">
        <f t="shared" si="120"/>
        <v>0.4705882352941177</v>
      </c>
      <c r="HD53" s="19">
        <f t="shared" si="121"/>
        <v>779.53150800609762</v>
      </c>
      <c r="HE53" s="19">
        <f t="shared" si="56"/>
        <v>873.07528896682948</v>
      </c>
      <c r="HF53" s="23">
        <v>-9999</v>
      </c>
      <c r="HG53" s="19">
        <v>1760.125</v>
      </c>
      <c r="HH53" s="19">
        <f t="shared" si="101"/>
        <v>716.79298642533934</v>
      </c>
      <c r="HI53" s="19">
        <v>2.5</v>
      </c>
      <c r="HJ53" s="19">
        <v>4.01</v>
      </c>
      <c r="HK53" s="17">
        <f t="shared" si="122"/>
        <v>35.010319087569862</v>
      </c>
      <c r="HL53" s="23">
        <v>-9999</v>
      </c>
      <c r="HM53" s="23">
        <v>-9999</v>
      </c>
      <c r="HN53" s="19">
        <v>28.438965517241318</v>
      </c>
      <c r="HO53" s="19">
        <v>13.904200626959248</v>
      </c>
      <c r="HP53" s="19">
        <v>0.23059497771287099</v>
      </c>
      <c r="HQ53" s="19">
        <v>0.19339234029333299</v>
      </c>
      <c r="HR53" s="19">
        <v>0.16806395696585399</v>
      </c>
      <c r="HS53" s="19">
        <v>0.11719585636138601</v>
      </c>
      <c r="HT53" s="19">
        <v>5.0270076019801997E-2</v>
      </c>
      <c r="HU53" s="19">
        <v>0.28694886553170701</v>
      </c>
      <c r="HV53" s="19">
        <v>0.33021904250990097</v>
      </c>
      <c r="HW53" s="19">
        <v>8.6634202444444405E-2</v>
      </c>
      <c r="HX53" s="19">
        <v>0.60055027032178199</v>
      </c>
      <c r="HY53" s="19">
        <v>0.53572911166829296</v>
      </c>
      <c r="HZ53" s="19">
        <v>0.48886693947804899</v>
      </c>
      <c r="IA53" s="19">
        <v>0.40197750775555502</v>
      </c>
      <c r="IB53" s="19">
        <v>0.218450554128713</v>
      </c>
      <c r="IC53" s="19">
        <v>0.114255046064357</v>
      </c>
      <c r="ID53" s="19">
        <v>1.06878755042157</v>
      </c>
      <c r="IE53" s="19">
        <v>0.27341447819444398</v>
      </c>
      <c r="IF53" s="19">
        <v>0.239173585712329</v>
      </c>
      <c r="IG53" s="19">
        <v>0.24270823730414701</v>
      </c>
      <c r="IH53" s="19">
        <v>0.20575654297222201</v>
      </c>
      <c r="II53" s="19">
        <v>3.5777461462962998E-2</v>
      </c>
      <c r="IJ53" s="19">
        <v>0.314263950290323</v>
      </c>
      <c r="IK53" s="19">
        <v>0.34213791368518498</v>
      </c>
      <c r="IL53" s="19">
        <v>8.0459126182648402E-2</v>
      </c>
      <c r="IM53" s="19">
        <v>0.75497663983796304</v>
      </c>
      <c r="IN53" s="19">
        <v>0.229186573576037</v>
      </c>
      <c r="IO53" s="19">
        <v>0.22317958071889399</v>
      </c>
      <c r="IP53" s="19">
        <v>0.14855049220091299</v>
      </c>
      <c r="IQ53" s="19">
        <v>0.121314045930556</v>
      </c>
      <c r="IR53" s="19">
        <v>8.5444604351851805E-2</v>
      </c>
      <c r="IS53" s="19">
        <v>0.461173834262673</v>
      </c>
      <c r="IT53" s="19">
        <v>39.035300281818202</v>
      </c>
      <c r="IU53" s="19">
        <v>63.734966472727301</v>
      </c>
      <c r="IV53" s="19">
        <v>77</v>
      </c>
      <c r="IW53" s="19">
        <f t="shared" si="57"/>
        <v>13.265033527272699</v>
      </c>
      <c r="IX53" s="19">
        <v>0.216761148888889</v>
      </c>
      <c r="IY53" s="19">
        <v>0.31491685555555499</v>
      </c>
      <c r="IZ53" s="19">
        <v>0.18625472407407401</v>
      </c>
      <c r="JA53" s="19">
        <v>0.28334467118518503</v>
      </c>
      <c r="JB53" s="19">
        <v>0.628798185962963</v>
      </c>
      <c r="JC53" s="19">
        <v>0.41372637944444401</v>
      </c>
      <c r="JD53" s="19">
        <v>0.27528344670370403</v>
      </c>
      <c r="JE53" s="19">
        <v>0.63255479970370398</v>
      </c>
      <c r="JF53" s="19">
        <v>0.432883597962963</v>
      </c>
      <c r="JG53" s="19">
        <v>0.23315570674074099</v>
      </c>
      <c r="JH53" s="19">
        <v>0.33688208622222199</v>
      </c>
      <c r="JI53" s="19">
        <v>0.22613000766666699</v>
      </c>
      <c r="JJ53" s="19">
        <v>0.39319646562222199</v>
      </c>
      <c r="JK53" s="19">
        <v>0.37776543825185199</v>
      </c>
      <c r="JL53" s="19">
        <v>0.22263927516666701</v>
      </c>
      <c r="JM53" s="19">
        <v>0.18659534657037</v>
      </c>
      <c r="JN53" s="19">
        <v>0.30481727420370403</v>
      </c>
      <c r="JO53" s="19">
        <v>0.33177628556296301</v>
      </c>
      <c r="JP53" s="19">
        <v>0.12498261867037</v>
      </c>
      <c r="JQ53" s="19">
        <v>0.13547334461111099</v>
      </c>
      <c r="JR53" s="19">
        <v>0.18710738991481499</v>
      </c>
      <c r="JS53" s="19">
        <v>0.20566414485925899</v>
      </c>
      <c r="JT53" s="19">
        <v>0.472950965925926</v>
      </c>
      <c r="JU53" s="19">
        <v>0.54202427622963001</v>
      </c>
      <c r="JV53" s="19">
        <v>0.46095509275185198</v>
      </c>
      <c r="JW53" s="19">
        <v>0.48626963064444401</v>
      </c>
      <c r="JX53" s="19">
        <v>9.7963544700000002E-2</v>
      </c>
      <c r="JY53" s="19">
        <v>0.20679503952592601</v>
      </c>
      <c r="JZ53" s="19">
        <v>1.30113923568889</v>
      </c>
      <c r="KA53" s="19">
        <v>1.2211984467111101</v>
      </c>
      <c r="KB53" s="19">
        <v>0.61502674390740697</v>
      </c>
      <c r="KC53" s="19">
        <v>0.62041406046666703</v>
      </c>
      <c r="KD53" s="19">
        <v>0.67543814875555597</v>
      </c>
      <c r="KE53" s="19">
        <v>0.68307110988148201</v>
      </c>
      <c r="KF53" s="19">
        <v>0.55788971268148202</v>
      </c>
      <c r="KG53" s="19">
        <v>0.61788178910740699</v>
      </c>
      <c r="KH53" s="19">
        <v>0.47552895845925902</v>
      </c>
      <c r="KI53" s="19">
        <v>0.54185273255185196</v>
      </c>
      <c r="KJ53" s="19">
        <v>-0.22158335459259301</v>
      </c>
      <c r="KK53" s="19">
        <v>-0.23686357296296301</v>
      </c>
      <c r="KL53" s="19">
        <v>0.67543814875555597</v>
      </c>
      <c r="KM53" s="19">
        <v>0.68307110988148201</v>
      </c>
      <c r="KN53" s="19">
        <v>0.20997586192592599</v>
      </c>
      <c r="KO53" s="19">
        <v>0.25829931977777798</v>
      </c>
      <c r="KP53" s="19">
        <v>0.18264506803703701</v>
      </c>
      <c r="KQ53" s="19">
        <v>0.23969445396296299</v>
      </c>
      <c r="KR53" s="19">
        <v>0.47645558707407398</v>
      </c>
      <c r="KS53" s="19">
        <v>0.38753606240740701</v>
      </c>
      <c r="KT53" s="19">
        <v>0.25834373707407399</v>
      </c>
      <c r="KU53" s="19">
        <v>0.56449693218518504</v>
      </c>
      <c r="KV53" s="19">
        <v>0.44311287462963</v>
      </c>
      <c r="KW53" s="19">
        <v>0.21591976592592599</v>
      </c>
      <c r="KX53" s="19">
        <v>0.26651518588888901</v>
      </c>
      <c r="KY53" s="19">
        <v>0.20401987359259299</v>
      </c>
      <c r="KZ53" s="19">
        <v>40.964444444444503</v>
      </c>
      <c r="LA53" s="19">
        <v>37.788888888888899</v>
      </c>
      <c r="LB53" s="19">
        <v>12.2274074074074</v>
      </c>
      <c r="LC53" s="19">
        <v>39.9262962962963</v>
      </c>
      <c r="LD53" s="19">
        <v>39.599259259259298</v>
      </c>
      <c r="LE53" s="19">
        <v>40.154814814814799</v>
      </c>
      <c r="LF53" s="19">
        <v>40.299999999999997</v>
      </c>
      <c r="LG53" s="19">
        <v>-3.5113240370370398E-3</v>
      </c>
      <c r="LH53" s="19">
        <v>-1.48604385925926E-2</v>
      </c>
      <c r="LI53" s="19">
        <v>57.015185185185203</v>
      </c>
      <c r="LJ53" s="19">
        <v>1839.55614814815</v>
      </c>
      <c r="LK53" s="19">
        <v>83</v>
      </c>
      <c r="LL53" s="19">
        <f t="shared" si="58"/>
        <v>25.984814814814797</v>
      </c>
      <c r="LM53" s="23">
        <v>-9999</v>
      </c>
      <c r="LN53" s="19">
        <v>0.37198023522592599</v>
      </c>
      <c r="LO53" s="19">
        <v>0.32834097174814803</v>
      </c>
      <c r="LP53" s="19">
        <v>0.263771690011111</v>
      </c>
      <c r="LQ53" s="19">
        <v>0.234570795666667</v>
      </c>
      <c r="LR53" s="19">
        <v>0.35892899140000001</v>
      </c>
      <c r="LS53" s="19">
        <v>0.29461180131481501</v>
      </c>
      <c r="LT53" s="19">
        <v>0.24977392198888901</v>
      </c>
      <c r="LU53" s="19">
        <v>0.19917946597407399</v>
      </c>
      <c r="LV53" s="19">
        <v>0.12019494892962999</v>
      </c>
      <c r="LW53" s="19">
        <v>0.101767531877778</v>
      </c>
      <c r="LX53" s="19">
        <v>0.46895889248518502</v>
      </c>
      <c r="LY53" s="19">
        <v>0.44305265568518498</v>
      </c>
      <c r="LZ53" s="19">
        <v>0.44648506383333297</v>
      </c>
      <c r="MA53" s="19">
        <v>0.38542651953703699</v>
      </c>
      <c r="MB53" s="19">
        <v>0.117401207866667</v>
      </c>
      <c r="MC53" s="19">
        <v>0.1350106452</v>
      </c>
      <c r="MD53" s="19">
        <v>1.19100454669259</v>
      </c>
      <c r="ME53" s="19">
        <v>0.98848971067777802</v>
      </c>
      <c r="MF53" s="19">
        <v>0.33524662778518499</v>
      </c>
      <c r="MG53" s="19">
        <v>0.339439972425926</v>
      </c>
      <c r="MH53" s="19">
        <v>0.40611018781111102</v>
      </c>
      <c r="MI53" s="19">
        <v>0.39514531221851901</v>
      </c>
      <c r="MJ53" s="19">
        <v>0.394688435351852</v>
      </c>
      <c r="MK53" s="19">
        <v>0.360745201014815</v>
      </c>
      <c r="ML53" s="19">
        <v>0.32248425238518502</v>
      </c>
      <c r="MM53" s="19">
        <v>0.30157908907777797</v>
      </c>
      <c r="MN53" s="19">
        <v>-0.39871166466666702</v>
      </c>
      <c r="MO53" s="19">
        <v>-0.32968352044444399</v>
      </c>
      <c r="MP53" s="19">
        <v>0.40611018781111102</v>
      </c>
      <c r="MQ53" s="19">
        <v>0.39514531221851901</v>
      </c>
      <c r="MR53" s="23">
        <v>-9999</v>
      </c>
      <c r="MS53" s="19">
        <v>0.15179827800000001</v>
      </c>
      <c r="MT53" s="19">
        <v>0.17933253099999999</v>
      </c>
      <c r="MU53" s="19">
        <v>0.12978806200000001</v>
      </c>
      <c r="MV53" s="19">
        <v>0.175339889</v>
      </c>
      <c r="MW53" s="19">
        <v>0.36838610799999999</v>
      </c>
      <c r="MX53" s="19">
        <v>0.25320046600000001</v>
      </c>
      <c r="MY53" s="19">
        <v>0.193208928</v>
      </c>
      <c r="MZ53" s="19">
        <v>0.42880029800000002</v>
      </c>
      <c r="NA53" s="19">
        <v>0.330013369</v>
      </c>
      <c r="NB53" s="19">
        <v>0.163530491</v>
      </c>
      <c r="NC53" s="19">
        <v>0.196319245</v>
      </c>
      <c r="ND53" s="19">
        <v>0.15797646500000001</v>
      </c>
      <c r="NE53" s="19">
        <v>36.770000000000003</v>
      </c>
      <c r="NF53" s="19">
        <v>35.326363639999997</v>
      </c>
      <c r="NG53" s="19">
        <v>15.96931818</v>
      </c>
      <c r="NH53" s="19">
        <v>40.689318180000001</v>
      </c>
      <c r="NI53" s="19">
        <v>39.542272730000001</v>
      </c>
      <c r="NJ53" s="19">
        <v>37.77113636</v>
      </c>
      <c r="NK53" s="19">
        <v>37.900227270000002</v>
      </c>
      <c r="NL53" s="19">
        <v>8.0380841999999994E-2</v>
      </c>
      <c r="NM53" s="19">
        <v>4.2179739000000001E-2</v>
      </c>
      <c r="NN53" s="19">
        <v>71.093181819999998</v>
      </c>
      <c r="NO53" s="19">
        <v>2159.1239089999999</v>
      </c>
      <c r="NP53" s="19">
        <v>99.9</v>
      </c>
      <c r="NQ53" s="19">
        <f t="shared" si="59"/>
        <v>28.806818180000008</v>
      </c>
      <c r="NR53" s="23">
        <v>-9999</v>
      </c>
      <c r="NS53" s="19">
        <v>0.37844190300000002</v>
      </c>
      <c r="NT53" s="19">
        <v>0.35125411099999998</v>
      </c>
      <c r="NU53" s="19">
        <v>0.26161751599999999</v>
      </c>
      <c r="NV53" s="19">
        <v>0.18087536000000001</v>
      </c>
      <c r="NW53" s="19">
        <v>0.37174861599999998</v>
      </c>
      <c r="NX53" s="19">
        <v>0.341583427</v>
      </c>
      <c r="NY53" s="19">
        <v>0.25427978000000001</v>
      </c>
      <c r="NZ53" s="19">
        <v>0.17017342999999999</v>
      </c>
      <c r="OA53" s="19">
        <v>0.12989527100000001</v>
      </c>
      <c r="OB53" s="19">
        <v>0.18260293999999999</v>
      </c>
      <c r="OC53" s="19">
        <v>0.46127610600000002</v>
      </c>
      <c r="OD53" s="19">
        <v>0.475526636</v>
      </c>
      <c r="OE53" s="19">
        <v>0.447377892</v>
      </c>
      <c r="OF53" s="19">
        <v>0.41264076700000002</v>
      </c>
      <c r="OG53" s="19">
        <v>0.10031151200000001</v>
      </c>
      <c r="OH53" s="19">
        <v>0.149381079</v>
      </c>
      <c r="OI53" s="19">
        <v>1.2243016950000001</v>
      </c>
      <c r="OJ53" s="19">
        <v>1.106572656</v>
      </c>
      <c r="OK53" s="19">
        <v>0.34953482499999999</v>
      </c>
      <c r="OL53" s="19">
        <v>0.52476804799999999</v>
      </c>
      <c r="OM53" s="19">
        <v>0.42357784900000001</v>
      </c>
      <c r="ON53" s="19">
        <v>0.59213812899999996</v>
      </c>
      <c r="OO53" s="19">
        <v>0.41716394299999998</v>
      </c>
      <c r="OP53" s="19">
        <v>0.57902251900000001</v>
      </c>
      <c r="OQ53" s="19">
        <v>0.34218077899999999</v>
      </c>
      <c r="OR53" s="19">
        <v>0.50893410100000003</v>
      </c>
      <c r="OS53" s="19">
        <v>-0.404675707</v>
      </c>
      <c r="OT53" s="19">
        <v>-0.28859691999999998</v>
      </c>
      <c r="OU53" s="19">
        <v>0.42357784900000001</v>
      </c>
      <c r="OV53" s="19">
        <v>0.59213812899999996</v>
      </c>
      <c r="OW53" s="19">
        <v>0.127791806916667</v>
      </c>
      <c r="OX53" s="19">
        <v>0.136313950805556</v>
      </c>
      <c r="OY53" s="19">
        <v>0.105734947861111</v>
      </c>
      <c r="OZ53" s="19">
        <v>0.13409673450000001</v>
      </c>
      <c r="PA53" s="19">
        <v>0.25991174480555501</v>
      </c>
      <c r="PB53" s="19">
        <v>0.19732894888888899</v>
      </c>
      <c r="PC53" s="19">
        <v>0.14094856386111099</v>
      </c>
      <c r="PD53" s="19">
        <v>0.363622639361111</v>
      </c>
      <c r="PE53" s="19">
        <v>0.27880208336111101</v>
      </c>
      <c r="PF53" s="19">
        <v>0.11682507358333299</v>
      </c>
      <c r="PG53" s="19">
        <v>0.12880626777777801</v>
      </c>
      <c r="PH53" s="19">
        <v>0.113869267861111</v>
      </c>
      <c r="PI53" s="19">
        <v>34.81</v>
      </c>
      <c r="PJ53" s="19">
        <v>31.5</v>
      </c>
      <c r="PK53" s="19">
        <v>17.428055555555598</v>
      </c>
      <c r="PL53" s="19">
        <v>33.259166666666701</v>
      </c>
      <c r="PM53" s="19">
        <v>32.928055555555602</v>
      </c>
      <c r="PN53" s="19">
        <v>34.151666666666699</v>
      </c>
      <c r="PO53" s="19">
        <v>34.407222222222202</v>
      </c>
      <c r="PP53" s="19">
        <v>-2.0182492722222199E-2</v>
      </c>
      <c r="PQ53" s="19">
        <v>-3.2587298777777801E-2</v>
      </c>
      <c r="PR53" s="19">
        <v>78.424722222222201</v>
      </c>
      <c r="PS53" s="19">
        <v>74.852500000000006</v>
      </c>
      <c r="PT53" s="19">
        <v>2325.6258888888901</v>
      </c>
      <c r="PU53" s="19">
        <v>2244.47602777778</v>
      </c>
      <c r="PV53" s="19">
        <v>120.7</v>
      </c>
      <c r="PW53" s="19">
        <f t="shared" si="60"/>
        <v>42.275277777777802</v>
      </c>
      <c r="PX53" s="19">
        <f t="shared" si="61"/>
        <v>45.847499999999997</v>
      </c>
      <c r="PY53" s="19">
        <f t="shared" si="62"/>
        <v>44.061388888888899</v>
      </c>
      <c r="PZ53" s="23">
        <v>-9999</v>
      </c>
      <c r="QA53" s="19">
        <v>0.44043820454999999</v>
      </c>
      <c r="QB53" s="19">
        <v>0.30917610296388898</v>
      </c>
      <c r="QC53" s="19">
        <v>0.328455055722222</v>
      </c>
      <c r="QD53" s="19">
        <v>0.18689723659444399</v>
      </c>
      <c r="QE53" s="19">
        <v>0.47632840522777797</v>
      </c>
      <c r="QF53" s="19">
        <v>0.30182353991111099</v>
      </c>
      <c r="QG53" s="19">
        <f t="shared" si="63"/>
        <v>0.38907597256944448</v>
      </c>
      <c r="QH53" s="19">
        <v>0.36857156036111099</v>
      </c>
      <c r="QI53" s="19">
        <v>0.17902648403888899</v>
      </c>
      <c r="QJ53" s="19">
        <v>0.131328621941667</v>
      </c>
      <c r="QK53" s="19">
        <v>0.130563726491667</v>
      </c>
      <c r="QL53" s="19">
        <v>0.52245271138611105</v>
      </c>
      <c r="QM53" s="19">
        <v>0.411843770661111</v>
      </c>
      <c r="QN53" s="19">
        <v>0.51293852151388897</v>
      </c>
      <c r="QO53" s="19">
        <v>0.33105381472500001</v>
      </c>
      <c r="QP53" s="19">
        <v>0.10647384056666701</v>
      </c>
      <c r="QQ53" s="19">
        <v>0.118535856861111</v>
      </c>
      <c r="QR53" s="19">
        <v>1.5853483662111101</v>
      </c>
      <c r="QS53" s="19">
        <v>0.94216617308333295</v>
      </c>
      <c r="QT53" s="19">
        <v>0.27436500390277802</v>
      </c>
      <c r="QU53" s="19">
        <v>0.36677426503611099</v>
      </c>
      <c r="QV53" s="19">
        <v>0.357724515427778</v>
      </c>
      <c r="QW53" s="19">
        <v>0.40970776800277797</v>
      </c>
      <c r="QX53" s="19">
        <v>0.37726021815833299</v>
      </c>
      <c r="QY53" s="19">
        <v>0.40579615699166699</v>
      </c>
      <c r="QZ53" s="19">
        <v>0.29652549885833301</v>
      </c>
      <c r="RA53" s="19">
        <v>0.360152153255556</v>
      </c>
      <c r="RB53" s="19">
        <v>-0.53794580813888904</v>
      </c>
      <c r="RC53" s="19">
        <v>-0.29775246502777802</v>
      </c>
      <c r="RD53" s="19">
        <v>0.357724515427778</v>
      </c>
      <c r="RE53" s="19">
        <v>0.40970776800277797</v>
      </c>
      <c r="RF53" s="19">
        <v>9.7769930729729698E-2</v>
      </c>
      <c r="RG53" s="19">
        <v>0.10801255805405401</v>
      </c>
      <c r="RH53" s="19">
        <v>8.2272332540540505E-2</v>
      </c>
      <c r="RI53" s="19">
        <v>0.101811731567568</v>
      </c>
      <c r="RJ53" s="19">
        <v>0.249083503054054</v>
      </c>
      <c r="RK53" s="19">
        <v>0.19162935940540499</v>
      </c>
      <c r="RL53" s="19">
        <v>0.110603943864865</v>
      </c>
      <c r="RM53" s="19">
        <v>0.29342841383783802</v>
      </c>
      <c r="RN53" s="19">
        <v>0.22536340021621601</v>
      </c>
      <c r="RO53" s="19">
        <v>9.3781025945945895E-2</v>
      </c>
      <c r="RP53" s="19">
        <v>9.97278051351351E-2</v>
      </c>
      <c r="RQ53" s="19">
        <v>8.7893409945945897E-2</v>
      </c>
      <c r="RR53" s="19">
        <v>41.521351351351299</v>
      </c>
      <c r="RS53" s="19">
        <v>37.168378378378399</v>
      </c>
      <c r="RT53" s="19">
        <v>17.4324324324324</v>
      </c>
      <c r="RU53" s="19">
        <v>39.461891891891902</v>
      </c>
      <c r="RV53" s="19">
        <v>36.664054054054098</v>
      </c>
      <c r="RW53" s="19">
        <v>39.649189189189201</v>
      </c>
      <c r="RX53" s="19">
        <v>39.702702702702702</v>
      </c>
      <c r="RY53" s="19">
        <v>-3.24885310810811E-3</v>
      </c>
      <c r="RZ53" s="19">
        <v>-7.0230151891891801E-2</v>
      </c>
      <c r="SA53" s="19">
        <v>92.545945945945903</v>
      </c>
      <c r="SB53" s="19">
        <v>88.110810810810804</v>
      </c>
      <c r="SC53" s="19">
        <v>2645.97083783784</v>
      </c>
      <c r="SD53" s="19">
        <v>2545.28805405405</v>
      </c>
      <c r="SE53" s="19">
        <v>142</v>
      </c>
      <c r="SF53" s="19">
        <f t="shared" si="64"/>
        <v>49.454054054054097</v>
      </c>
      <c r="SG53" s="19">
        <f t="shared" si="65"/>
        <v>53.889189189189196</v>
      </c>
      <c r="SH53" s="23">
        <v>-9999</v>
      </c>
      <c r="SI53" s="19">
        <v>0.45199128337837802</v>
      </c>
      <c r="SJ53" s="19">
        <v>0.41032578713513501</v>
      </c>
      <c r="SK53" s="19">
        <v>0.34155106956756698</v>
      </c>
      <c r="SL53" s="19">
        <v>0.30309976078378398</v>
      </c>
      <c r="SM53" s="19">
        <v>0.49242978335135101</v>
      </c>
      <c r="SN53" s="19">
        <v>0.38587192583783803</v>
      </c>
      <c r="SO53" s="19">
        <v>0.38663784151351299</v>
      </c>
      <c r="SP53" s="19">
        <v>0.276027749864865</v>
      </c>
      <c r="SQ53" s="19">
        <v>0.13079295210810801</v>
      </c>
      <c r="SR53" s="19">
        <v>0.123811544432432</v>
      </c>
      <c r="SS53" s="19">
        <v>0.53851022905405399</v>
      </c>
      <c r="ST53" s="19">
        <v>0.49482953254054102</v>
      </c>
      <c r="SU53" s="19">
        <v>0.51520196105405403</v>
      </c>
      <c r="SV53" s="19">
        <v>0.42711255851351299</v>
      </c>
      <c r="SW53" s="19">
        <v>0.114287333297297</v>
      </c>
      <c r="SX53" s="19">
        <v>0.106717602837838</v>
      </c>
      <c r="SY53" s="19">
        <v>1.65755559775676</v>
      </c>
      <c r="SZ53" s="19">
        <v>1.45273001554054</v>
      </c>
      <c r="TA53" s="19">
        <v>0.26530394616216202</v>
      </c>
      <c r="TB53" s="19">
        <v>0.28794198554054101</v>
      </c>
      <c r="TC53" s="19">
        <v>0.34901193364864902</v>
      </c>
      <c r="TD53" s="19">
        <v>0.34205755308108099</v>
      </c>
      <c r="TE53" s="19">
        <v>0.36911092881081098</v>
      </c>
      <c r="TF53" s="19">
        <v>0.32530008167567598</v>
      </c>
      <c r="TG53" s="19">
        <v>0.28801077451351298</v>
      </c>
      <c r="TH53" s="19">
        <v>0.26813192854054102</v>
      </c>
      <c r="TI53" s="19">
        <v>-0.55685089148648603</v>
      </c>
      <c r="TJ53" s="19">
        <v>-0.42892541959459501</v>
      </c>
      <c r="TK53" s="19">
        <v>0.34901193364864902</v>
      </c>
      <c r="TL53" s="19">
        <v>0.34205755308108099</v>
      </c>
      <c r="TM53" s="19">
        <v>8.2457797139534897E-2</v>
      </c>
      <c r="TN53" s="19">
        <v>8.8431418976744197E-2</v>
      </c>
      <c r="TO53" s="19">
        <v>7.3317512930232503E-2</v>
      </c>
      <c r="TP53" s="19">
        <v>9.0372794255813904E-2</v>
      </c>
      <c r="TQ53" s="19">
        <v>0.18633362046511601</v>
      </c>
      <c r="TR53" s="19">
        <v>0.14166788553488399</v>
      </c>
      <c r="TS53" s="19">
        <v>9.6295358488372104E-2</v>
      </c>
      <c r="TT53" s="19">
        <v>0.25463517153488402</v>
      </c>
      <c r="TU53" s="19">
        <v>0.18153157532558101</v>
      </c>
      <c r="TV53" s="19">
        <v>6.7674181581395404E-2</v>
      </c>
      <c r="TW53" s="19">
        <v>8.2136054767441902E-2</v>
      </c>
      <c r="TX53" s="19">
        <v>6.9469231162790704E-2</v>
      </c>
      <c r="TY53" s="19">
        <v>40.72</v>
      </c>
      <c r="TZ53" s="19">
        <v>37.426511627906997</v>
      </c>
      <c r="UA53" s="19">
        <v>30.760930232558099</v>
      </c>
      <c r="UB53" s="19">
        <v>41.199534883720901</v>
      </c>
      <c r="UC53" s="19">
        <v>38.289069767441902</v>
      </c>
      <c r="UD53" s="19">
        <v>40.743255813953503</v>
      </c>
      <c r="UE53" s="19">
        <v>40.957209302325602</v>
      </c>
      <c r="UF53" s="19">
        <v>1.3764231139534899E-2</v>
      </c>
      <c r="UG53" s="19">
        <v>-6.18366764883721E-2</v>
      </c>
      <c r="UH53" s="24">
        <v>102.25116279069768</v>
      </c>
      <c r="UI53" s="24">
        <v>97.639534883720913</v>
      </c>
      <c r="UJ53" s="24">
        <v>2866.3699534883722</v>
      </c>
      <c r="UK53" s="24">
        <v>2761.6510930232548</v>
      </c>
      <c r="UL53" s="19">
        <v>158</v>
      </c>
      <c r="UM53" s="19">
        <f t="shared" si="66"/>
        <v>55.748837209302323</v>
      </c>
      <c r="UN53" s="19">
        <f t="shared" si="67"/>
        <v>60.360465116279087</v>
      </c>
      <c r="UO53" s="19">
        <f t="shared" si="68"/>
        <v>58.054651162790705</v>
      </c>
      <c r="UP53" s="23">
        <v>-9999</v>
      </c>
      <c r="UQ53" s="19">
        <v>0.45054540422558098</v>
      </c>
      <c r="UR53" s="19">
        <v>0.32119433171627898</v>
      </c>
      <c r="US53" s="19">
        <v>0.30643073428372097</v>
      </c>
      <c r="UT53" s="19">
        <v>0.215018084306977</v>
      </c>
      <c r="UU53" s="19">
        <v>0.51154783338139498</v>
      </c>
      <c r="UV53" s="19">
        <v>0.330539131109302</v>
      </c>
      <c r="UW53" s="19">
        <f t="shared" si="69"/>
        <v>0.42104348224534849</v>
      </c>
      <c r="UX53" s="19">
        <v>0.37666011483023198</v>
      </c>
      <c r="UY53" s="19">
        <v>0.22503073841395299</v>
      </c>
      <c r="UZ53" s="19">
        <v>0.16722209369999999</v>
      </c>
      <c r="VA53" s="19">
        <v>0.118160924339535</v>
      </c>
      <c r="VB53" s="19">
        <v>0.57067432891395398</v>
      </c>
      <c r="VC53" s="19">
        <v>0.410726496234884</v>
      </c>
      <c r="VD53" s="19">
        <v>0.579443710844186</v>
      </c>
      <c r="VE53" s="19">
        <v>0.36095436629069799</v>
      </c>
      <c r="VF53" s="19">
        <v>0.16225093540232599</v>
      </c>
      <c r="VG53" s="19">
        <v>0.104231422232558</v>
      </c>
      <c r="VH53" s="19">
        <v>1.64832748835349</v>
      </c>
      <c r="VI53" s="19">
        <v>1.0725024870511599</v>
      </c>
      <c r="VJ53" s="19">
        <v>0.32682448290232602</v>
      </c>
      <c r="VK53" s="19">
        <v>0.47439725807441901</v>
      </c>
      <c r="VL53" s="19">
        <v>0.42161262629767399</v>
      </c>
      <c r="VM53" s="19">
        <v>0.53536984808837196</v>
      </c>
      <c r="VN53" s="19">
        <v>0.45874731273720898</v>
      </c>
      <c r="VO53" s="19">
        <v>0.31677407711627897</v>
      </c>
      <c r="VP53" s="19">
        <v>0.37025430556744199</v>
      </c>
      <c r="VQ53" s="19">
        <v>0.29727093372790703</v>
      </c>
      <c r="VR53" s="19">
        <v>-0.54606560213953503</v>
      </c>
      <c r="VS53" s="19">
        <v>-0.35991306118604699</v>
      </c>
      <c r="VT53" s="19">
        <v>0.42161262629767399</v>
      </c>
      <c r="VU53" s="19">
        <v>0.53536984808837196</v>
      </c>
      <c r="VV53" s="19">
        <v>0.46825</v>
      </c>
      <c r="VW53" s="19">
        <v>0.38600000000000001</v>
      </c>
      <c r="VX53" s="19">
        <v>0.466225</v>
      </c>
      <c r="VY53" s="19">
        <v>0.16885</v>
      </c>
      <c r="VZ53" s="19">
        <f t="shared" si="70"/>
        <v>0.82434596903363588</v>
      </c>
      <c r="WA53" s="19">
        <v>8.3430173250000003E-2</v>
      </c>
      <c r="WB53" s="19">
        <v>8.4974463850000001E-2</v>
      </c>
      <c r="WC53" s="19">
        <v>7.5849539399999999E-2</v>
      </c>
      <c r="WD53" s="19">
        <v>8.5054945049999997E-2</v>
      </c>
      <c r="WE53" s="19">
        <v>0.208330039425</v>
      </c>
      <c r="WF53" s="19">
        <v>0.17087665657500001</v>
      </c>
      <c r="WG53" s="19">
        <v>9.1926719899999995E-2</v>
      </c>
      <c r="WH53" s="19">
        <v>0.25176841085000001</v>
      </c>
      <c r="WI53" s="19">
        <v>0.175332817325</v>
      </c>
      <c r="WJ53" s="19">
        <v>6.5640120900000001E-2</v>
      </c>
      <c r="WK53" s="19">
        <v>7.6287499999999994E-2</v>
      </c>
      <c r="WL53" s="19">
        <v>7.4037708150000006E-2</v>
      </c>
      <c r="WM53" s="19">
        <v>42.6</v>
      </c>
      <c r="WN53" s="19">
        <v>37.795999999999999</v>
      </c>
      <c r="WO53" s="19">
        <v>20.173249999999999</v>
      </c>
      <c r="WP53" s="19">
        <v>43.098750000000003</v>
      </c>
      <c r="WQ53" s="19">
        <v>39.176499999999997</v>
      </c>
      <c r="WR53" s="19">
        <v>41.778750000000002</v>
      </c>
      <c r="WS53" s="19">
        <v>41.69</v>
      </c>
      <c r="WT53" s="19">
        <v>3.6716158625000002E-2</v>
      </c>
      <c r="WU53" s="19">
        <v>-5.8371664750000003E-2</v>
      </c>
      <c r="WV53" s="19">
        <v>102.795</v>
      </c>
      <c r="WW53" s="19">
        <v>98.597499999999997</v>
      </c>
      <c r="WX53" s="19">
        <v>2878.7481250000001</v>
      </c>
      <c r="WY53" s="19">
        <v>2783.4866499999998</v>
      </c>
      <c r="WZ53" s="19">
        <v>164.3</v>
      </c>
      <c r="XA53" s="19">
        <f t="shared" si="71"/>
        <v>61.50500000000001</v>
      </c>
      <c r="XB53" s="19">
        <f t="shared" si="72"/>
        <v>65.702500000000015</v>
      </c>
      <c r="XC53" s="23">
        <v>-9999</v>
      </c>
      <c r="XD53" s="19">
        <v>0.46393642169499999</v>
      </c>
      <c r="XE53" s="19">
        <v>0.40443484284499998</v>
      </c>
      <c r="XF53" s="19">
        <v>0.31189350104250002</v>
      </c>
      <c r="XG53" s="19">
        <v>0.33181340031500001</v>
      </c>
      <c r="XH53" s="19">
        <v>0.53397542877500004</v>
      </c>
      <c r="XI53" s="19">
        <v>0.40397641675250001</v>
      </c>
      <c r="XJ53" s="19">
        <v>0.39358071290500002</v>
      </c>
      <c r="XK53" s="19">
        <v>0.33205172033750002</v>
      </c>
      <c r="XL53" s="19">
        <v>0.177971696885</v>
      </c>
      <c r="XM53" s="19">
        <v>8.6744092517499996E-2</v>
      </c>
      <c r="XN53" s="19">
        <v>0.54439953170499999</v>
      </c>
      <c r="XO53" s="19">
        <v>0.45031347435500002</v>
      </c>
      <c r="XP53" s="19">
        <v>0.58555587433</v>
      </c>
      <c r="XQ53" s="19">
        <v>0.41177587426000001</v>
      </c>
      <c r="XR53" s="19">
        <v>0.10805596118249999</v>
      </c>
      <c r="XS53" s="19">
        <v>5.7061437207500003E-2</v>
      </c>
      <c r="XT53" s="19">
        <v>1.7417328137475001</v>
      </c>
      <c r="XU53" s="19">
        <v>1.4495771427949999</v>
      </c>
      <c r="XV53" s="19">
        <v>0.33234177318500002</v>
      </c>
      <c r="XW53" s="19">
        <v>0.14077747195500001</v>
      </c>
      <c r="XX53" s="19">
        <v>0.43145704000750001</v>
      </c>
      <c r="XY53" s="19">
        <v>0.159692785265</v>
      </c>
      <c r="XZ53" s="19">
        <v>0.47335612537499999</v>
      </c>
      <c r="YA53" s="19">
        <v>0.14363666546500001</v>
      </c>
      <c r="YB53" s="19">
        <v>0.38175786746250001</v>
      </c>
      <c r="YC53" s="19">
        <v>0.129031414875</v>
      </c>
      <c r="YD53" s="19">
        <v>-0.56414882612499995</v>
      </c>
      <c r="YE53" s="19">
        <v>-0.49540356375</v>
      </c>
      <c r="YF53" s="19">
        <v>0.43145704000750001</v>
      </c>
      <c r="YG53" s="19">
        <v>0.159692785265</v>
      </c>
      <c r="YH53" s="19">
        <v>7.5068818781250005E-2</v>
      </c>
      <c r="YI53" s="19">
        <v>7.9348097937500001E-2</v>
      </c>
      <c r="YJ53" s="19">
        <v>6.158345840625E-2</v>
      </c>
      <c r="YK53" s="19">
        <v>7.7248400531249997E-2</v>
      </c>
      <c r="YL53" s="19">
        <v>0.17516725346875001</v>
      </c>
      <c r="YM53" s="19">
        <v>0.32714285700000001</v>
      </c>
      <c r="YN53" s="19">
        <v>8.6094365187499994E-2</v>
      </c>
      <c r="YO53" s="19">
        <v>0.23736217637500001</v>
      </c>
      <c r="YP53" s="19">
        <v>0.155328776</v>
      </c>
      <c r="YQ53" s="19">
        <v>6.1605788624999998E-2</v>
      </c>
      <c r="YR53" s="19">
        <v>7.6787950843749994E-2</v>
      </c>
      <c r="YS53" s="19">
        <v>6.9190625000000006E-2</v>
      </c>
      <c r="YT53" s="19">
        <v>43.61</v>
      </c>
      <c r="YU53" s="19">
        <v>39.314374999999998</v>
      </c>
      <c r="YV53" s="19">
        <v>20.299375000000001</v>
      </c>
      <c r="YW53" s="19">
        <v>46.315624999999997</v>
      </c>
      <c r="YX53" s="19">
        <v>42.948749999999997</v>
      </c>
      <c r="YY53" s="19">
        <v>41.876874999999998</v>
      </c>
      <c r="YZ53" s="19">
        <v>42.171875</v>
      </c>
      <c r="ZA53" s="19">
        <v>0.12216612593749999</v>
      </c>
      <c r="ZB53" s="19">
        <v>2.11547198125E-2</v>
      </c>
      <c r="ZC53" s="19">
        <v>114.74375000000001</v>
      </c>
      <c r="ZD53" s="19">
        <v>108.8875</v>
      </c>
      <c r="ZE53" s="19">
        <v>3150.1276562500002</v>
      </c>
      <c r="ZF53" s="19">
        <v>3017.1360625000002</v>
      </c>
      <c r="ZG53" s="19">
        <v>172</v>
      </c>
      <c r="ZH53" s="19">
        <f t="shared" si="73"/>
        <v>57.256249999999994</v>
      </c>
      <c r="ZI53" s="19">
        <f t="shared" si="74"/>
        <v>63.112499999999997</v>
      </c>
      <c r="ZJ53" s="23">
        <v>-9999</v>
      </c>
      <c r="ZK53" s="19">
        <v>0.46670289470312498</v>
      </c>
      <c r="ZL53" s="19">
        <v>0.36199783219687498</v>
      </c>
      <c r="ZM53" s="19">
        <v>0.286473172659375</v>
      </c>
      <c r="ZN53" s="19">
        <v>0.61806012154687495</v>
      </c>
      <c r="ZO53" s="19">
        <v>0.51030147391562497</v>
      </c>
      <c r="ZP53" s="19">
        <v>0.35134840567187497</v>
      </c>
      <c r="ZQ53" s="19">
        <v>0.33811475893437498</v>
      </c>
      <c r="ZR53" s="19">
        <v>0.60971832118750002</v>
      </c>
      <c r="ZS53" s="19">
        <v>0.20812540124375001</v>
      </c>
      <c r="ZT53" s="19">
        <v>-0.31571294809375</v>
      </c>
      <c r="ZU53" s="19">
        <v>0.54803200404999997</v>
      </c>
      <c r="ZV53" s="19">
        <v>0.45632214366875001</v>
      </c>
      <c r="ZW53" s="19">
        <v>0.58717632890000004</v>
      </c>
      <c r="ZX53" s="19">
        <v>0.37445490995625003</v>
      </c>
      <c r="ZY53" s="19">
        <v>0.109659607940625</v>
      </c>
      <c r="ZZ53" s="19">
        <v>0.11345495215625</v>
      </c>
      <c r="AAA53" s="19">
        <v>1.7603408050343701</v>
      </c>
      <c r="AAB53" s="19">
        <v>1.27153923142813</v>
      </c>
      <c r="AAC53" s="19">
        <v>0.40645415919375</v>
      </c>
      <c r="AAD53" s="19">
        <v>-1.6877170633437499</v>
      </c>
      <c r="AAE53" s="19">
        <v>0.50683774595624997</v>
      </c>
      <c r="AAF53" s="19">
        <v>-3.9123189361562498</v>
      </c>
      <c r="AAG53" s="19">
        <v>0.53791897179062498</v>
      </c>
      <c r="AAH53" s="19">
        <v>-3.31967082153125</v>
      </c>
      <c r="AAI53" s="19">
        <v>0.44398320637499999</v>
      </c>
      <c r="AAJ53" s="19">
        <v>-1.4543672530625</v>
      </c>
      <c r="AAK53" s="19">
        <v>-0.50477347790625005</v>
      </c>
      <c r="AAL53" s="19">
        <v>-0.75745122890625005</v>
      </c>
      <c r="AAM53" s="19">
        <v>0.50683774595624997</v>
      </c>
      <c r="AAN53" s="19">
        <v>-3.9123189361562498</v>
      </c>
      <c r="AAO53" s="19">
        <v>7.1875000022727301E-2</v>
      </c>
      <c r="AAP53" s="19">
        <v>7.9572754522727301E-2</v>
      </c>
      <c r="AAQ53" s="19">
        <v>6.3443951431818205E-2</v>
      </c>
      <c r="AAR53" s="19">
        <v>7.9328142113636396E-2</v>
      </c>
      <c r="AAS53" s="19">
        <v>0.22783782675</v>
      </c>
      <c r="AAT53" s="19">
        <v>0.19675728579545501</v>
      </c>
      <c r="AAU53" s="19">
        <v>8.5910910886363698E-2</v>
      </c>
      <c r="AAV53" s="19">
        <v>0.23444666006818199</v>
      </c>
      <c r="AAW53" s="19">
        <v>0.151435778931818</v>
      </c>
      <c r="AAX53" s="19">
        <v>6.3922727272727298E-2</v>
      </c>
      <c r="AAY53" s="19">
        <v>7.7807888454545504E-2</v>
      </c>
      <c r="AAZ53" s="19">
        <v>6.8892045363636398E-2</v>
      </c>
      <c r="ABA53" s="19">
        <v>42.45</v>
      </c>
      <c r="ABB53" s="19">
        <v>36.598409090909101</v>
      </c>
      <c r="ABC53" s="19">
        <v>31.109545454545501</v>
      </c>
      <c r="ABD53" s="19">
        <v>46.995454545454599</v>
      </c>
      <c r="ABE53" s="19">
        <v>42.716363636363603</v>
      </c>
      <c r="ABF53" s="19">
        <v>40.914545454545497</v>
      </c>
      <c r="ABG53" s="19">
        <v>40.945909090909097</v>
      </c>
      <c r="ABH53" s="19">
        <v>0.16785937500000001</v>
      </c>
      <c r="ABI53" s="19">
        <v>4.5291477931818203E-2</v>
      </c>
      <c r="ABJ53" s="19">
        <v>124.09090909090899</v>
      </c>
      <c r="ABK53" s="19">
        <v>115.01590909090901</v>
      </c>
      <c r="ABL53" s="19">
        <v>3362.3646590909102</v>
      </c>
      <c r="ABM53" s="19">
        <v>3156.0720454545499</v>
      </c>
      <c r="ABN53" s="19">
        <v>178</v>
      </c>
      <c r="ABO53" s="19">
        <f t="shared" si="75"/>
        <v>53.909090909091006</v>
      </c>
      <c r="ABP53" s="19">
        <f t="shared" si="76"/>
        <v>62.984090909090995</v>
      </c>
      <c r="ABQ53" s="23">
        <v>-9999</v>
      </c>
      <c r="ABR53" s="19">
        <v>0.46305523457727299</v>
      </c>
      <c r="ABS53" s="19">
        <v>0.47550168025</v>
      </c>
      <c r="ABT53" s="19">
        <v>0.27572355010454602</v>
      </c>
      <c r="ABU53" s="19">
        <v>0.42262928194545502</v>
      </c>
      <c r="ABV53" s="19">
        <v>0.50109228112272697</v>
      </c>
      <c r="ABW53" s="19">
        <v>0.47416710237045501</v>
      </c>
      <c r="ABX53" s="19">
        <v>0.321016095345455</v>
      </c>
      <c r="ABY53" s="19">
        <v>0.42128605504545502</v>
      </c>
      <c r="ABZ53" s="19">
        <v>0.21472502472954599</v>
      </c>
      <c r="ACA53" s="19">
        <v>6.7837506543181797E-2</v>
      </c>
      <c r="ACB53" s="19">
        <v>0.54532424161363602</v>
      </c>
      <c r="ACC53" s="19">
        <v>0.55711925495681802</v>
      </c>
      <c r="ACD53" s="19">
        <v>0.57108931451590905</v>
      </c>
      <c r="ACE53" s="19">
        <v>0.51242379999318199</v>
      </c>
      <c r="ACF53" s="19">
        <v>0.110879849772727</v>
      </c>
      <c r="ACG53" s="19">
        <v>0.111644161445455</v>
      </c>
      <c r="ACH53" s="19">
        <v>1.7302072731409099</v>
      </c>
      <c r="ACI53" s="19">
        <v>1.8772925818999999</v>
      </c>
      <c r="ACJ53" s="19">
        <v>0.42800945592045497</v>
      </c>
      <c r="ACK53" s="19">
        <v>0.125864052290909</v>
      </c>
      <c r="ACL53" s="19">
        <v>0.52807112957272695</v>
      </c>
      <c r="ACM53" s="19">
        <v>0.16491112818863601</v>
      </c>
      <c r="ACN53" s="19">
        <v>0.55679411187500005</v>
      </c>
      <c r="ACO53" s="19">
        <v>0.164691562290909</v>
      </c>
      <c r="ACP53" s="19">
        <v>0.46299015970227297</v>
      </c>
      <c r="ACQ53" s="19">
        <v>0.125578506986364</v>
      </c>
      <c r="ACR53" s="19">
        <v>-0.48540094915909099</v>
      </c>
      <c r="ACS53" s="19">
        <v>-0.59111741479545499</v>
      </c>
      <c r="ACT53" s="19">
        <v>0.52807112957272695</v>
      </c>
      <c r="ACU53" s="19">
        <v>0.16491112818863601</v>
      </c>
      <c r="ACV53" s="17">
        <v>4.96</v>
      </c>
      <c r="ACW53" s="18">
        <v>0.98</v>
      </c>
      <c r="ACX53" s="17">
        <v>77.099999999999994</v>
      </c>
      <c r="ACY53" s="17">
        <v>24.7</v>
      </c>
      <c r="ACZ53" s="17">
        <v>4.7</v>
      </c>
      <c r="ADA53" s="17">
        <v>13.4</v>
      </c>
    </row>
    <row r="54" spans="1:781" x14ac:dyDescent="0.25">
      <c r="A54" s="19">
        <v>53</v>
      </c>
      <c r="B54" s="19">
        <v>14</v>
      </c>
      <c r="C54" s="19" t="s">
        <v>10</v>
      </c>
      <c r="D54" s="19">
        <v>70</v>
      </c>
      <c r="E54" s="19">
        <v>4</v>
      </c>
      <c r="F54" s="19">
        <v>3</v>
      </c>
      <c r="G54" s="19" t="s">
        <v>14</v>
      </c>
      <c r="H54" s="23">
        <v>-9999</v>
      </c>
      <c r="I54" s="23">
        <v>-9999</v>
      </c>
      <c r="J54" s="23">
        <v>-9999</v>
      </c>
      <c r="K54" s="23">
        <v>-9999</v>
      </c>
      <c r="L54" s="19">
        <v>175</v>
      </c>
      <c r="M54" s="19">
        <f t="shared" si="16"/>
        <v>156.24999999999997</v>
      </c>
      <c r="N54" s="19">
        <v>53.679999999999993</v>
      </c>
      <c r="O54" s="19">
        <v>18.72</v>
      </c>
      <c r="P54" s="19">
        <v>27.6</v>
      </c>
      <c r="Q54" s="19">
        <v>49.679999999999993</v>
      </c>
      <c r="R54" s="19">
        <v>20.72</v>
      </c>
      <c r="S54" s="19">
        <v>29.600000000000005</v>
      </c>
      <c r="T54" s="19">
        <f t="shared" si="17"/>
        <v>1.0724637681159421</v>
      </c>
      <c r="U54" s="19">
        <v>55.679999999999993</v>
      </c>
      <c r="V54" s="19">
        <v>14.719999999999999</v>
      </c>
      <c r="W54" s="19">
        <v>29.600000000000005</v>
      </c>
      <c r="X54" s="19">
        <v>49.679999999999993</v>
      </c>
      <c r="Y54" s="19">
        <v>16.72</v>
      </c>
      <c r="Z54" s="19">
        <v>33.6</v>
      </c>
      <c r="AA54" s="19" t="s">
        <v>92</v>
      </c>
      <c r="AB54" s="19">
        <v>9.3000000000000007</v>
      </c>
      <c r="AC54" s="19">
        <v>7.2</v>
      </c>
      <c r="AD54" s="19">
        <v>1.05</v>
      </c>
      <c r="AE54" s="19" t="s">
        <v>40</v>
      </c>
      <c r="AF54" s="19">
        <v>2</v>
      </c>
      <c r="AG54" s="19">
        <v>0.8</v>
      </c>
      <c r="AH54" s="19">
        <v>2.4</v>
      </c>
      <c r="AI54" s="19">
        <v>4</v>
      </c>
      <c r="AJ54" s="19">
        <v>399</v>
      </c>
      <c r="AK54" s="19">
        <v>27</v>
      </c>
      <c r="AL54" s="19">
        <v>0.76</v>
      </c>
      <c r="AM54" s="19">
        <v>8.5</v>
      </c>
      <c r="AN54" s="19">
        <v>5.4</v>
      </c>
      <c r="AO54" s="19">
        <v>1.29</v>
      </c>
      <c r="AP54" s="19">
        <v>5265</v>
      </c>
      <c r="AQ54" s="19">
        <v>210</v>
      </c>
      <c r="AR54" s="19">
        <v>722</v>
      </c>
      <c r="AS54" s="19">
        <v>32.200000000000003</v>
      </c>
      <c r="AT54" s="19">
        <v>0</v>
      </c>
      <c r="AU54" s="19">
        <v>3</v>
      </c>
      <c r="AV54" s="19">
        <v>82</v>
      </c>
      <c r="AW54" s="19">
        <v>5</v>
      </c>
      <c r="AX54" s="19">
        <v>10</v>
      </c>
      <c r="AY54" s="19">
        <v>84</v>
      </c>
      <c r="AZ54" s="19">
        <v>2.380713209442491</v>
      </c>
      <c r="BA54" s="19">
        <v>0.82991700829917014</v>
      </c>
      <c r="BB54" s="19">
        <v>0.66539923954372626</v>
      </c>
      <c r="BC54" s="19">
        <v>1.122069034919996</v>
      </c>
      <c r="BD54" s="19">
        <v>2.0591182364729459</v>
      </c>
      <c r="BE54" s="19">
        <v>3.175158757937897</v>
      </c>
      <c r="BF54" s="19">
        <v>1.116475558237779</v>
      </c>
      <c r="BG54" s="17">
        <f t="shared" si="18"/>
        <v>12.842520870966645</v>
      </c>
      <c r="BH54" s="17">
        <f t="shared" si="19"/>
        <v>15.504117829141549</v>
      </c>
      <c r="BI54" s="17">
        <f t="shared" si="20"/>
        <v>19.992393968821531</v>
      </c>
      <c r="BJ54" s="17">
        <f t="shared" si="21"/>
        <v>28.228866914713315</v>
      </c>
      <c r="BK54" s="17">
        <f t="shared" si="22"/>
        <v>40.929501946464903</v>
      </c>
      <c r="BL54" s="19">
        <f t="shared" si="108"/>
        <v>4.488276139679984</v>
      </c>
      <c r="BM54" s="19">
        <f t="shared" si="109"/>
        <v>8.2364729458917836</v>
      </c>
      <c r="BN54" s="19">
        <f t="shared" si="110"/>
        <v>12.700635031751588</v>
      </c>
      <c r="BO54" s="19">
        <f t="shared" si="23"/>
        <v>25.425384117323354</v>
      </c>
      <c r="BP54" s="19">
        <v>1.2707182320441988</v>
      </c>
      <c r="BQ54" s="19">
        <v>0.85491450854914519</v>
      </c>
      <c r="BR54" s="19">
        <v>0.46027616569941965</v>
      </c>
      <c r="BS54" s="19">
        <v>0.51323337023246451</v>
      </c>
      <c r="BT54" s="19">
        <v>0.41583166332665333</v>
      </c>
      <c r="BU54" s="19">
        <v>0.83504175208760445</v>
      </c>
      <c r="BV54" s="19">
        <v>0.32186682760008045</v>
      </c>
      <c r="BW54" s="17">
        <f t="shared" si="24"/>
        <v>8.5025309623733758</v>
      </c>
      <c r="BX54" s="17">
        <f t="shared" si="25"/>
        <v>10.343635625171054</v>
      </c>
      <c r="BY54" s="17">
        <f t="shared" si="26"/>
        <v>12.396569106100912</v>
      </c>
      <c r="BZ54" s="17">
        <f t="shared" si="27"/>
        <v>17.400062767757944</v>
      </c>
      <c r="CA54" s="19">
        <f t="shared" si="28"/>
        <v>2.0529334809298581</v>
      </c>
      <c r="CB54" s="19">
        <f t="shared" si="29"/>
        <v>1.6633266533066133</v>
      </c>
      <c r="CC54" s="19">
        <f t="shared" si="30"/>
        <v>3.3401670083504178</v>
      </c>
      <c r="CD54" s="19">
        <f t="shared" ref="CD54:CE54" si="142">SUM(CA54:CC54)</f>
        <v>7.0564271425868892</v>
      </c>
      <c r="CE54" s="19">
        <f t="shared" si="142"/>
        <v>12.059920804243919</v>
      </c>
      <c r="CF54" s="19">
        <v>1.4006302836276323</v>
      </c>
      <c r="CG54" s="19">
        <v>1.1700035301830651</v>
      </c>
      <c r="CH54" s="19">
        <v>2.0031971225896696</v>
      </c>
      <c r="CI54" s="19">
        <v>3.628691983122363</v>
      </c>
      <c r="CJ54" s="19">
        <v>3.3792617922156296</v>
      </c>
      <c r="CK54" s="19">
        <v>2.7465918203688853</v>
      </c>
      <c r="CL54" s="19">
        <v>1.791563275434243</v>
      </c>
      <c r="CM54" s="17">
        <f t="shared" si="32"/>
        <v>10.28253525524279</v>
      </c>
      <c r="CN54" s="17">
        <f t="shared" si="33"/>
        <v>18.295323745601468</v>
      </c>
      <c r="CO54" s="17">
        <f t="shared" si="34"/>
        <v>32.81009167809092</v>
      </c>
      <c r="CP54" s="17">
        <f t="shared" si="35"/>
        <v>46.327138846953439</v>
      </c>
      <c r="CQ54" s="17">
        <f t="shared" si="36"/>
        <v>57.313506128428983</v>
      </c>
      <c r="CR54" s="19">
        <f t="shared" si="37"/>
        <v>14.514767932489452</v>
      </c>
      <c r="CS54" s="19">
        <f t="shared" si="38"/>
        <v>13.517047168862518</v>
      </c>
      <c r="CT54" s="19">
        <f t="shared" si="39"/>
        <v>10.986367281475541</v>
      </c>
      <c r="CU54" s="19">
        <f t="shared" si="40"/>
        <v>39.018182382827511</v>
      </c>
      <c r="CV54" s="21">
        <v>17</v>
      </c>
      <c r="CW54" s="19">
        <v>11.9</v>
      </c>
      <c r="CX54" s="21">
        <v>14.7</v>
      </c>
      <c r="CY54" s="19">
        <v>27.3</v>
      </c>
      <c r="CZ54" s="22">
        <v>18.05</v>
      </c>
      <c r="DA54" s="19">
        <v>17.2</v>
      </c>
      <c r="DB54" s="18">
        <v>12.15</v>
      </c>
      <c r="DC54" s="18">
        <v>16.399999999999999</v>
      </c>
      <c r="DD54" s="18">
        <v>11.5</v>
      </c>
      <c r="DE54" s="19">
        <v>11.35</v>
      </c>
      <c r="DF54" s="19">
        <v>9.6</v>
      </c>
      <c r="DG54" s="18">
        <v>9.65</v>
      </c>
      <c r="DH54" s="19">
        <v>14.899999999999999</v>
      </c>
      <c r="DI54" s="18">
        <f t="shared" si="3"/>
        <v>10.5</v>
      </c>
      <c r="DJ54" s="19">
        <v>10.5</v>
      </c>
      <c r="DK54" s="19">
        <v>9.6499999999999986</v>
      </c>
      <c r="DL54" s="19">
        <v>7.9499999999999993</v>
      </c>
      <c r="DM54" s="19">
        <v>8.5500000000000007</v>
      </c>
      <c r="DN54" s="19">
        <v>7.65</v>
      </c>
      <c r="DO54" s="19">
        <v>8.1000000000000014</v>
      </c>
      <c r="DP54" s="19">
        <v>8.8000000000000007</v>
      </c>
      <c r="DQ54" s="19">
        <v>9.5</v>
      </c>
      <c r="DR54" s="19">
        <v>9.3000000000000007</v>
      </c>
      <c r="DS54" s="21">
        <v>26.4</v>
      </c>
      <c r="DT54" s="21">
        <v>28.3</v>
      </c>
      <c r="DU54" s="21">
        <v>28.1</v>
      </c>
      <c r="DV54" s="21">
        <v>27.3</v>
      </c>
      <c r="DW54" s="21">
        <v>32</v>
      </c>
      <c r="DX54" s="21">
        <v>34.6</v>
      </c>
      <c r="DY54" s="21">
        <v>28.1</v>
      </c>
      <c r="DZ54" s="21">
        <v>36.700000000000003</v>
      </c>
      <c r="EA54" s="21">
        <v>33.299999999999997</v>
      </c>
      <c r="EB54" s="19">
        <v>35.700000000000003</v>
      </c>
      <c r="EC54" s="18">
        <v>14.5</v>
      </c>
      <c r="ED54" s="18">
        <v>17.5</v>
      </c>
      <c r="EE54" s="18">
        <v>34.5</v>
      </c>
      <c r="EF54" s="18">
        <v>47.5</v>
      </c>
      <c r="EG54" s="18">
        <v>47.5</v>
      </c>
      <c r="EH54" s="18">
        <v>77</v>
      </c>
      <c r="EI54" s="18">
        <v>78.5</v>
      </c>
      <c r="EJ54" s="18">
        <v>83.5</v>
      </c>
      <c r="EK54" s="18">
        <v>86.5</v>
      </c>
      <c r="EL54" s="18">
        <v>84.5</v>
      </c>
      <c r="EM54" s="19">
        <v>5517.5675675675675</v>
      </c>
      <c r="EN54" s="19">
        <v>4287.8468899521531</v>
      </c>
      <c r="EO54" s="19">
        <v>14077.756097560976</v>
      </c>
      <c r="EP54" s="19">
        <v>10186.573146292587</v>
      </c>
      <c r="EQ54" s="19">
        <v>24250.254841997961</v>
      </c>
      <c r="ER54" s="19">
        <v>9016.5674603174593</v>
      </c>
      <c r="ES54" s="19">
        <v>4910.1757631822384</v>
      </c>
      <c r="ET54" s="19">
        <v>5755.8307533539728</v>
      </c>
      <c r="EU54" s="19">
        <v>2209.7860538827258</v>
      </c>
      <c r="EV54" s="19">
        <v>120.44374009508716</v>
      </c>
      <c r="EW54" s="19">
        <v>4.1984000000000004</v>
      </c>
      <c r="EX54" s="19">
        <v>4.5641999999999996</v>
      </c>
      <c r="EY54" s="19">
        <v>4.8509000000000002</v>
      </c>
      <c r="EZ54" s="19">
        <v>4.91</v>
      </c>
      <c r="FA54" s="19">
        <v>4.8609999999999998</v>
      </c>
      <c r="FB54" s="19">
        <v>4.4059999999999997</v>
      </c>
      <c r="FC54" s="19">
        <v>3.9942000000000002</v>
      </c>
      <c r="FD54" s="19">
        <v>4.2794999999999996</v>
      </c>
      <c r="FE54" s="19">
        <v>3.8022</v>
      </c>
      <c r="FF54" s="19">
        <v>3.4578000000000002</v>
      </c>
      <c r="FG54" s="19">
        <v>3.4430000000000001</v>
      </c>
      <c r="FH54" s="21">
        <v>296.2</v>
      </c>
      <c r="FI54" s="21">
        <v>67.5</v>
      </c>
      <c r="FJ54" s="18">
        <f t="shared" si="41"/>
        <v>228.7</v>
      </c>
      <c r="FK54" s="19">
        <v>11</v>
      </c>
      <c r="FL54" s="19">
        <v>293</v>
      </c>
      <c r="FM54" s="18">
        <v>31.5</v>
      </c>
      <c r="FN54" s="18">
        <f t="shared" si="42"/>
        <v>261.5</v>
      </c>
      <c r="FO54" s="19">
        <v>95</v>
      </c>
      <c r="FP54" s="19">
        <v>136.4</v>
      </c>
      <c r="FQ54" s="19">
        <v>31.5</v>
      </c>
      <c r="FR54" s="19">
        <f t="shared" si="43"/>
        <v>104.9</v>
      </c>
      <c r="FS54" s="19">
        <v>289.8</v>
      </c>
      <c r="FT54" s="19">
        <v>15.6</v>
      </c>
      <c r="FU54" s="19">
        <f t="shared" si="44"/>
        <v>274.2</v>
      </c>
      <c r="FV54" s="19">
        <v>124.25</v>
      </c>
      <c r="FW54" s="19">
        <v>145.61999999999998</v>
      </c>
      <c r="FX54" s="18">
        <f t="shared" si="45"/>
        <v>1427.6470588235293</v>
      </c>
      <c r="FY54" s="18">
        <f t="shared" si="46"/>
        <v>1274.6848739495797</v>
      </c>
      <c r="FZ54" s="23">
        <f t="shared" si="112"/>
        <v>2242.1568627450979</v>
      </c>
      <c r="GA54" s="18">
        <f t="shared" si="113"/>
        <v>2563.7254901960782</v>
      </c>
      <c r="GB54" s="18">
        <f t="shared" si="114"/>
        <v>1028.4313725490197</v>
      </c>
      <c r="GC54" s="18">
        <f t="shared" si="115"/>
        <v>2688.2352941176468</v>
      </c>
      <c r="GD54" s="18">
        <f t="shared" si="47"/>
        <v>8522.5490196078426</v>
      </c>
      <c r="GE54" s="18">
        <f t="shared" si="48"/>
        <v>1218.1372549019609</v>
      </c>
      <c r="GF54" s="19">
        <v>2.5</v>
      </c>
      <c r="GG54" s="19">
        <f t="shared" si="116"/>
        <v>56.053921568627452</v>
      </c>
      <c r="GH54" s="19">
        <v>0.74</v>
      </c>
      <c r="GI54" s="19">
        <f t="shared" si="117"/>
        <v>18.971568627450981</v>
      </c>
      <c r="GJ54" s="19">
        <v>0.97</v>
      </c>
      <c r="GK54" s="19">
        <f t="shared" si="118"/>
        <v>9.9757843137254909</v>
      </c>
      <c r="GL54" s="19">
        <v>4.0199999999999996</v>
      </c>
      <c r="GM54" s="19">
        <f t="shared" si="119"/>
        <v>48.969117647058816</v>
      </c>
      <c r="GN54" s="18">
        <f t="shared" si="49"/>
        <v>133.97039215686274</v>
      </c>
      <c r="GO54" s="18">
        <f t="shared" si="50"/>
        <v>119.61642156862744</v>
      </c>
      <c r="GP54" s="25">
        <v>-9999</v>
      </c>
      <c r="GQ54" s="25">
        <v>-9999</v>
      </c>
      <c r="GR54" s="25">
        <v>-9999</v>
      </c>
      <c r="GS54" s="25">
        <v>-9999</v>
      </c>
      <c r="GT54" s="19">
        <v>19.2</v>
      </c>
      <c r="GU54" s="18">
        <v>3.83</v>
      </c>
      <c r="GV54" s="18">
        <f t="shared" si="51"/>
        <v>3.3200000000000003</v>
      </c>
      <c r="GW54" s="19">
        <f t="shared" si="52"/>
        <v>2488.5044294040808</v>
      </c>
      <c r="GX54" s="19">
        <v>1.36</v>
      </c>
      <c r="GY54" s="19">
        <f t="shared" si="53"/>
        <v>0.40963855421686746</v>
      </c>
      <c r="GZ54" s="19">
        <f t="shared" si="54"/>
        <v>1019.3873566233584</v>
      </c>
      <c r="HA54" s="19">
        <f t="shared" si="55"/>
        <v>1141.7138394181616</v>
      </c>
      <c r="HB54" s="19">
        <v>1.63</v>
      </c>
      <c r="HC54" s="19">
        <f t="shared" si="120"/>
        <v>0.49096385542168669</v>
      </c>
      <c r="HD54" s="19">
        <f t="shared" si="121"/>
        <v>1221.7657288941721</v>
      </c>
      <c r="HE54" s="19">
        <f t="shared" si="56"/>
        <v>1368.3776163614727</v>
      </c>
      <c r="HF54" s="23">
        <v>-9999</v>
      </c>
      <c r="HG54" s="19">
        <v>3353.3874999999998</v>
      </c>
      <c r="HH54" s="19">
        <f t="shared" si="101"/>
        <v>1373.6768072289155</v>
      </c>
      <c r="HI54" s="19">
        <v>2.6</v>
      </c>
      <c r="HJ54" s="19">
        <v>3.62</v>
      </c>
      <c r="HK54" s="17">
        <f t="shared" si="122"/>
        <v>49.53526971228532</v>
      </c>
      <c r="HL54" s="18">
        <v>14.5</v>
      </c>
      <c r="HM54" s="18">
        <v>17.5</v>
      </c>
      <c r="HN54" s="19">
        <v>28.495862068965529</v>
      </c>
      <c r="HO54" s="19">
        <v>14.934796238244534</v>
      </c>
      <c r="HP54" s="19">
        <v>0.23596260694270799</v>
      </c>
      <c r="HQ54" s="19">
        <v>0.19651394112149501</v>
      </c>
      <c r="HR54" s="19">
        <v>0.17599984668041199</v>
      </c>
      <c r="HS54" s="19">
        <v>0.12087430128125</v>
      </c>
      <c r="HT54" s="19">
        <v>5.3755164281249997E-2</v>
      </c>
      <c r="HU54" s="19">
        <v>0.292008956510309</v>
      </c>
      <c r="HV54" s="19">
        <v>0.33688364799479198</v>
      </c>
      <c r="HW54" s="19">
        <v>8.8950596214953298E-2</v>
      </c>
      <c r="HX54" s="19">
        <v>0.61946571391145799</v>
      </c>
      <c r="HY54" s="19">
        <v>0.475580923536082</v>
      </c>
      <c r="HZ54" s="19">
        <v>0.45917471672680399</v>
      </c>
      <c r="IA54" s="19">
        <v>0.41797990065887802</v>
      </c>
      <c r="IB54" s="19">
        <v>0.22750196751562499</v>
      </c>
      <c r="IC54" s="19">
        <v>0.122447012348958</v>
      </c>
      <c r="ID54" s="19">
        <v>-0.31636741138144298</v>
      </c>
      <c r="IE54" s="19">
        <v>0.28681951812616802</v>
      </c>
      <c r="IF54" s="19">
        <v>0.25091419593548397</v>
      </c>
      <c r="IG54" s="19">
        <v>0.25968002438709697</v>
      </c>
      <c r="IH54" s="19">
        <v>0.22151015913084099</v>
      </c>
      <c r="II54" s="19">
        <v>3.69600506168224E-2</v>
      </c>
      <c r="IJ54" s="19">
        <v>0.32445690514285702</v>
      </c>
      <c r="IK54" s="19">
        <v>0.35704104667289699</v>
      </c>
      <c r="IL54" s="19">
        <v>8.37703388801843E-2</v>
      </c>
      <c r="IM54" s="19">
        <v>0.808299229696261</v>
      </c>
      <c r="IN54" s="19">
        <v>0.24903972964977</v>
      </c>
      <c r="IO54" s="19">
        <v>0.23059616260368701</v>
      </c>
      <c r="IP54" s="19">
        <v>0.145916623</v>
      </c>
      <c r="IQ54" s="19">
        <v>0.12082556379439301</v>
      </c>
      <c r="IR54" s="19">
        <v>8.9301590163551395E-2</v>
      </c>
      <c r="IS54" s="19">
        <v>0.41810815905069099</v>
      </c>
      <c r="IT54" s="19">
        <v>39.500085431818199</v>
      </c>
      <c r="IU54" s="19">
        <v>62.243395745454599</v>
      </c>
      <c r="IV54" s="19">
        <v>77</v>
      </c>
      <c r="IW54" s="19">
        <f t="shared" si="57"/>
        <v>14.756604254545401</v>
      </c>
      <c r="IX54" s="19">
        <v>0.23616709178125</v>
      </c>
      <c r="IY54" s="19">
        <v>0.34019132653125</v>
      </c>
      <c r="IZ54" s="19">
        <v>0.20462691324999999</v>
      </c>
      <c r="JA54" s="19">
        <v>0.30233099493749999</v>
      </c>
      <c r="JB54" s="19">
        <v>0.66758609696875004</v>
      </c>
      <c r="JC54" s="19">
        <v>0.45368303565625001</v>
      </c>
      <c r="JD54" s="19">
        <v>0.25632015303125</v>
      </c>
      <c r="JE54" s="19">
        <v>0.60042410709375005</v>
      </c>
      <c r="JF54" s="19">
        <v>0.41285395409374998</v>
      </c>
      <c r="JG54" s="19">
        <v>0.21411352034375</v>
      </c>
      <c r="JH54" s="19">
        <v>0.30638073975000002</v>
      </c>
      <c r="JI54" s="19">
        <v>0.21079400512499999</v>
      </c>
      <c r="JJ54" s="19">
        <v>0.40106577669374999</v>
      </c>
      <c r="JK54" s="19">
        <v>0.37361147009062501</v>
      </c>
      <c r="JL54" s="19">
        <v>0.23363336278124999</v>
      </c>
      <c r="JM54" s="19">
        <v>0.19990637994062499</v>
      </c>
      <c r="JN54" s="19">
        <v>0.32403838136875002</v>
      </c>
      <c r="JO54" s="19">
        <v>0.32222656444687497</v>
      </c>
      <c r="JP54" s="19">
        <v>0.14815260111875</v>
      </c>
      <c r="JQ54" s="19">
        <v>0.14317305966249999</v>
      </c>
      <c r="JR54" s="19">
        <v>0.18489269985625001</v>
      </c>
      <c r="JS54" s="19">
        <v>0.18816753370625</v>
      </c>
      <c r="JT54" s="19">
        <v>0.47982982280000003</v>
      </c>
      <c r="JU54" s="19">
        <v>0.52790436749375003</v>
      </c>
      <c r="JV54" s="19">
        <v>0.47385181438437501</v>
      </c>
      <c r="JW54" s="19">
        <v>0.47424268909375</v>
      </c>
      <c r="JX54" s="19">
        <v>9.7500392599999999E-2</v>
      </c>
      <c r="JY54" s="19">
        <v>0.19233685043750001</v>
      </c>
      <c r="JZ54" s="19">
        <v>1.34422955663437</v>
      </c>
      <c r="KA54" s="19">
        <v>1.2131703438874999</v>
      </c>
      <c r="KB54" s="19">
        <v>0.57229960671875002</v>
      </c>
      <c r="KC54" s="19">
        <v>0.58452185600624995</v>
      </c>
      <c r="KD54" s="19">
        <v>0.63886877144374998</v>
      </c>
      <c r="KE54" s="19">
        <v>0.64708442326250004</v>
      </c>
      <c r="KF54" s="19">
        <v>0.54532894033125001</v>
      </c>
      <c r="KG54" s="19">
        <v>0.57471395588124996</v>
      </c>
      <c r="KH54" s="19">
        <v>0.46148212084375001</v>
      </c>
      <c r="KI54" s="19">
        <v>0.49909282640312502</v>
      </c>
      <c r="KJ54" s="19">
        <v>-0.25739946621874998</v>
      </c>
      <c r="KK54" s="19">
        <v>-0.24786492746875</v>
      </c>
      <c r="KL54" s="19">
        <v>0.63886877144374998</v>
      </c>
      <c r="KM54" s="19">
        <v>0.64708442326250004</v>
      </c>
      <c r="KN54" s="19">
        <v>0.21221747558536599</v>
      </c>
      <c r="KO54" s="19">
        <v>0.25227227480487802</v>
      </c>
      <c r="KP54" s="19">
        <v>0.18531827517073199</v>
      </c>
      <c r="KQ54" s="19">
        <v>0.23679007412195099</v>
      </c>
      <c r="KR54" s="19">
        <v>0.507182720073171</v>
      </c>
      <c r="KS54" s="19">
        <v>0.40013863934146299</v>
      </c>
      <c r="KT54" s="19">
        <v>0.24466703209756099</v>
      </c>
      <c r="KU54" s="19">
        <v>0.56963877117073203</v>
      </c>
      <c r="KV54" s="19">
        <v>0.43644599304878101</v>
      </c>
      <c r="KW54" s="19">
        <v>0.20869631360975599</v>
      </c>
      <c r="KX54" s="19">
        <v>0.253164746390244</v>
      </c>
      <c r="KY54" s="19">
        <v>0.19686446558536599</v>
      </c>
      <c r="KZ54" s="19">
        <v>41.046341463414599</v>
      </c>
      <c r="LA54" s="19">
        <v>37.779756097560998</v>
      </c>
      <c r="LB54" s="19">
        <v>11.119756097561</v>
      </c>
      <c r="LC54" s="19">
        <v>43.89</v>
      </c>
      <c r="LD54" s="19">
        <v>43.777804878048798</v>
      </c>
      <c r="LE54" s="19">
        <v>39.9675609756098</v>
      </c>
      <c r="LF54" s="19">
        <v>40.140487804878099</v>
      </c>
      <c r="LG54" s="19">
        <v>0.108458244463415</v>
      </c>
      <c r="LH54" s="19">
        <v>9.3014946146341496E-2</v>
      </c>
      <c r="LI54" s="19">
        <v>55.113658536585397</v>
      </c>
      <c r="LJ54" s="19">
        <v>1796.3641219512201</v>
      </c>
      <c r="LK54" s="19">
        <v>83</v>
      </c>
      <c r="LL54" s="19">
        <f t="shared" si="58"/>
        <v>27.886341463414603</v>
      </c>
      <c r="LM54" s="18">
        <v>34.5</v>
      </c>
      <c r="LN54" s="19">
        <v>0.39814564368780497</v>
      </c>
      <c r="LO54" s="19">
        <v>0.360467076348781</v>
      </c>
      <c r="LP54" s="19">
        <v>0.28148404289268297</v>
      </c>
      <c r="LQ54" s="19">
        <v>0.25596302822438999</v>
      </c>
      <c r="LR54" s="19">
        <v>0.38397088490243902</v>
      </c>
      <c r="LS54" s="19">
        <v>0.33341692620000002</v>
      </c>
      <c r="LT54" s="19">
        <v>0.26598942831707301</v>
      </c>
      <c r="LU54" s="19">
        <v>0.22660577267073201</v>
      </c>
      <c r="LV54" s="19">
        <v>0.13170194530000001</v>
      </c>
      <c r="LW54" s="19">
        <v>0.116169775280488</v>
      </c>
      <c r="LX54" s="19">
        <v>0.485411668480488</v>
      </c>
      <c r="LY54" s="19">
        <v>0.461743166221951</v>
      </c>
      <c r="LZ54" s="19">
        <v>0.46284229965365897</v>
      </c>
      <c r="MA54" s="19">
        <v>0.40713249576585397</v>
      </c>
      <c r="MB54" s="19">
        <v>0.108066205758537</v>
      </c>
      <c r="MC54" s="19">
        <v>0.12136904508292699</v>
      </c>
      <c r="MD54" s="19">
        <v>1.33164860332927</v>
      </c>
      <c r="ME54" s="19">
        <v>1.1555086541536601</v>
      </c>
      <c r="MF54" s="19">
        <v>0.34235634386341501</v>
      </c>
      <c r="MG54" s="19">
        <v>0.34235127780243901</v>
      </c>
      <c r="MH54" s="19">
        <v>0.418271959773171</v>
      </c>
      <c r="MI54" s="19">
        <v>0.40436318971707302</v>
      </c>
      <c r="MJ54" s="19">
        <v>0.407035743578049</v>
      </c>
      <c r="MK54" s="19">
        <v>0.37618937076097603</v>
      </c>
      <c r="ML54" s="19">
        <v>0.32962223769999999</v>
      </c>
      <c r="MM54" s="19">
        <v>0.31036597050975601</v>
      </c>
      <c r="MN54" s="19">
        <v>-0.41954694795122</v>
      </c>
      <c r="MO54" s="19">
        <v>-0.36644433785365799</v>
      </c>
      <c r="MP54" s="19">
        <v>0.418271959773171</v>
      </c>
      <c r="MQ54" s="19">
        <v>0.40436318971707302</v>
      </c>
      <c r="MR54" s="18">
        <v>47.5</v>
      </c>
      <c r="MS54" s="19">
        <v>0.15435845200000001</v>
      </c>
      <c r="MT54" s="19">
        <v>0.15</v>
      </c>
      <c r="MU54" s="19">
        <v>0.12804632399999999</v>
      </c>
      <c r="MV54" s="19">
        <v>0.16253240299999999</v>
      </c>
      <c r="MW54" s="19">
        <v>0.47055243400000002</v>
      </c>
      <c r="MX54" s="19">
        <v>0.29162820499999997</v>
      </c>
      <c r="MY54" s="19">
        <v>0.156739563</v>
      </c>
      <c r="MZ54" s="19">
        <v>0.51413934400000005</v>
      </c>
      <c r="NA54" s="19">
        <v>0.34970850799999997</v>
      </c>
      <c r="NB54" s="19">
        <v>0.143969979</v>
      </c>
      <c r="NC54" s="19">
        <v>0.13790691799999999</v>
      </c>
      <c r="ND54" s="19">
        <v>0.137662437</v>
      </c>
      <c r="NE54" s="19">
        <v>36.9</v>
      </c>
      <c r="NF54" s="19">
        <v>35.872250000000001</v>
      </c>
      <c r="NG54" s="19">
        <v>13.976000000000001</v>
      </c>
      <c r="NH54" s="19">
        <v>35.890749999999997</v>
      </c>
      <c r="NI54" s="19">
        <v>35.335000000000001</v>
      </c>
      <c r="NJ54" s="19">
        <v>37.691499999999998</v>
      </c>
      <c r="NK54" s="19">
        <v>37.830500000000001</v>
      </c>
      <c r="NL54" s="19">
        <v>-4.5212426E-2</v>
      </c>
      <c r="NM54" s="19">
        <v>-5.7080582999999997E-2</v>
      </c>
      <c r="NN54" s="19">
        <v>58.887</v>
      </c>
      <c r="NO54" s="19">
        <v>1882.0379499999999</v>
      </c>
      <c r="NP54" s="19">
        <v>99.9</v>
      </c>
      <c r="NQ54" s="19">
        <f t="shared" si="59"/>
        <v>41.013000000000005</v>
      </c>
      <c r="NR54" s="18">
        <v>47.5</v>
      </c>
      <c r="NS54" s="19">
        <v>0.53171206900000001</v>
      </c>
      <c r="NT54" s="19">
        <v>0.48308427399999998</v>
      </c>
      <c r="NU54" s="19">
        <v>0.38067275900000003</v>
      </c>
      <c r="NV54" s="19">
        <v>0.28318457499999999</v>
      </c>
      <c r="NW54" s="19">
        <v>0.57652805399999996</v>
      </c>
      <c r="NX54" s="19">
        <v>0.51419905300000002</v>
      </c>
      <c r="NY54" s="19">
        <v>0.43439493499999998</v>
      </c>
      <c r="NZ54" s="19">
        <v>0.32060040000000001</v>
      </c>
      <c r="OA54" s="19">
        <v>0.18976712300000001</v>
      </c>
      <c r="OB54" s="19">
        <v>0.232885328</v>
      </c>
      <c r="OC54" s="19">
        <v>0.57684259500000001</v>
      </c>
      <c r="OD54" s="19">
        <v>0.56941575799999999</v>
      </c>
      <c r="OE54" s="19">
        <v>0.56169469999999999</v>
      </c>
      <c r="OF54" s="19">
        <v>0.50294379499999997</v>
      </c>
      <c r="OG54" s="19">
        <v>6.4940677000000002E-2</v>
      </c>
      <c r="OH54" s="19">
        <v>0.118471089</v>
      </c>
      <c r="OI54" s="19">
        <v>2.2862186690000001</v>
      </c>
      <c r="OJ54" s="19">
        <v>1.9171322879999999</v>
      </c>
      <c r="OK54" s="19">
        <v>0.32927096500000003</v>
      </c>
      <c r="OL54" s="19">
        <v>0.45297379700000001</v>
      </c>
      <c r="OM54" s="19">
        <v>0.43572843999999999</v>
      </c>
      <c r="ON54" s="19">
        <v>0.55356812099999997</v>
      </c>
      <c r="OO54" s="19">
        <v>0.458790749</v>
      </c>
      <c r="OP54" s="19">
        <v>0.57642636999999997</v>
      </c>
      <c r="OQ54" s="19">
        <v>0.356619562</v>
      </c>
      <c r="OR54" s="19">
        <v>0.48076207100000001</v>
      </c>
      <c r="OS54" s="19">
        <v>-0.60514288100000002</v>
      </c>
      <c r="OT54" s="19">
        <v>-0.48238866600000002</v>
      </c>
      <c r="OU54" s="19">
        <v>0.43572843999999999</v>
      </c>
      <c r="OV54" s="19">
        <v>0.55356812099999997</v>
      </c>
      <c r="OW54" s="19">
        <v>0.122744107833333</v>
      </c>
      <c r="OX54" s="19">
        <v>0.10726560741666701</v>
      </c>
      <c r="OY54" s="19">
        <v>0.100319542583333</v>
      </c>
      <c r="OZ54" s="19">
        <v>0.11773932905555599</v>
      </c>
      <c r="PA54" s="19">
        <v>0.398449875583333</v>
      </c>
      <c r="PB54" s="19">
        <v>0.246656859305556</v>
      </c>
      <c r="PC54" s="19">
        <v>0.110412491527778</v>
      </c>
      <c r="PD54" s="19">
        <v>0.47730292050000001</v>
      </c>
      <c r="PE54" s="19">
        <v>0.30728587966666698</v>
      </c>
      <c r="PF54" s="19">
        <v>0.10305781863888901</v>
      </c>
      <c r="PG54" s="19">
        <v>9.1299145305555607E-2</v>
      </c>
      <c r="PH54" s="19">
        <v>9.9304854861111097E-2</v>
      </c>
      <c r="PI54" s="19">
        <v>34.8477777777778</v>
      </c>
      <c r="PJ54" s="19">
        <v>31.295833333333299</v>
      </c>
      <c r="PK54" s="19">
        <v>16.350000000000001</v>
      </c>
      <c r="PL54" s="19">
        <v>29.7086111111111</v>
      </c>
      <c r="PM54" s="19">
        <v>30.395</v>
      </c>
      <c r="PN54" s="19">
        <v>33.998333333333299</v>
      </c>
      <c r="PO54" s="19">
        <v>34.278888888888901</v>
      </c>
      <c r="PP54" s="19">
        <v>-0.107947426388889</v>
      </c>
      <c r="PQ54" s="19">
        <v>-8.8846427500000005E-2</v>
      </c>
      <c r="PR54" s="19">
        <v>63.852222222222203</v>
      </c>
      <c r="PS54" s="19">
        <v>63.640833333333298</v>
      </c>
      <c r="PT54" s="19">
        <v>1994.7224166666699</v>
      </c>
      <c r="PU54" s="19">
        <v>1989.9378611111099</v>
      </c>
      <c r="PV54" s="19">
        <v>120.7</v>
      </c>
      <c r="PW54" s="19">
        <f t="shared" si="60"/>
        <v>56.8477777777778</v>
      </c>
      <c r="PX54" s="19">
        <f t="shared" si="61"/>
        <v>57.059166666666705</v>
      </c>
      <c r="PY54" s="19">
        <f t="shared" si="62"/>
        <v>56.953472222222253</v>
      </c>
      <c r="PZ54" s="18">
        <v>47.5</v>
      </c>
      <c r="QA54" s="19">
        <v>0.62333656699444495</v>
      </c>
      <c r="QB54" s="19">
        <v>0.53831287369166703</v>
      </c>
      <c r="QC54" s="19">
        <v>0.47054313935833297</v>
      </c>
      <c r="QD54" s="19">
        <v>0.35138739852222201</v>
      </c>
      <c r="QE54" s="19">
        <v>0.67797293239444401</v>
      </c>
      <c r="QF54" s="19">
        <v>0.57186434625555504</v>
      </c>
      <c r="QG54" s="19">
        <f t="shared" si="63"/>
        <v>0.62491863932499947</v>
      </c>
      <c r="QH54" s="19">
        <v>0.54122044568055605</v>
      </c>
      <c r="QI54" s="19">
        <v>0.39268407956944401</v>
      </c>
      <c r="QJ54" s="19">
        <v>0.21644746202222201</v>
      </c>
      <c r="QK54" s="19">
        <v>0.23188589109166699</v>
      </c>
      <c r="QL54" s="19">
        <v>0.65495147980277801</v>
      </c>
      <c r="QM54" s="19">
        <v>0.59367810454722203</v>
      </c>
      <c r="QN54" s="19">
        <v>0.64414031950555595</v>
      </c>
      <c r="QO54" s="19">
        <v>0.52396803996666697</v>
      </c>
      <c r="QP54" s="19">
        <v>5.35225858472222E-2</v>
      </c>
      <c r="QQ54" s="19">
        <v>8.0155907372222196E-2</v>
      </c>
      <c r="QR54" s="19">
        <v>3.3268279698972201</v>
      </c>
      <c r="QS54" s="19">
        <v>2.4058745315861101</v>
      </c>
      <c r="QT54" s="19">
        <v>0.31927286999722199</v>
      </c>
      <c r="QU54" s="19">
        <v>0.402816767375</v>
      </c>
      <c r="QV54" s="19">
        <v>0.43996975457222198</v>
      </c>
      <c r="QW54" s="19">
        <v>0.50928098516944498</v>
      </c>
      <c r="QX54" s="19">
        <v>0.46284774144444502</v>
      </c>
      <c r="QY54" s="19">
        <v>0.52829658241388899</v>
      </c>
      <c r="QZ54" s="19">
        <v>0.34712283828611101</v>
      </c>
      <c r="RA54" s="19">
        <v>0.42597770201944501</v>
      </c>
      <c r="RB54" s="19">
        <v>-0.70180966105555598</v>
      </c>
      <c r="RC54" s="19">
        <v>-0.56085858297222202</v>
      </c>
      <c r="RD54" s="19">
        <v>0.43996975457222198</v>
      </c>
      <c r="RE54" s="19">
        <v>0.50928098516944498</v>
      </c>
      <c r="RF54" s="19">
        <v>9.0119829942307703E-2</v>
      </c>
      <c r="RG54" s="19">
        <v>7.9823232403846103E-2</v>
      </c>
      <c r="RH54" s="19">
        <v>7.4233472403846201E-2</v>
      </c>
      <c r="RI54" s="19">
        <v>8.3617234423076905E-2</v>
      </c>
      <c r="RJ54" s="19">
        <v>0.379590318057692</v>
      </c>
      <c r="RK54" s="19">
        <v>0.22482892874999999</v>
      </c>
      <c r="RL54" s="19">
        <v>8.4552301576923006E-2</v>
      </c>
      <c r="RM54" s="19">
        <v>0.39478208859615399</v>
      </c>
      <c r="RN54" s="19">
        <v>0.25139609880769198</v>
      </c>
      <c r="RO54" s="19">
        <v>7.9026687596153902E-2</v>
      </c>
      <c r="RP54" s="19">
        <v>6.6084983076923107E-2</v>
      </c>
      <c r="RQ54" s="19">
        <v>7.7179615826923106E-2</v>
      </c>
      <c r="RR54" s="19">
        <v>41.57</v>
      </c>
      <c r="RS54" s="19">
        <v>37.880769230769197</v>
      </c>
      <c r="RT54" s="19">
        <v>18.5319230769231</v>
      </c>
      <c r="RU54" s="19">
        <v>35.555192307692302</v>
      </c>
      <c r="RV54" s="19">
        <v>34.527692307692298</v>
      </c>
      <c r="RW54" s="19">
        <v>39.658461538461601</v>
      </c>
      <c r="RX54" s="19">
        <v>39.699615384615399</v>
      </c>
      <c r="RY54" s="19">
        <v>-0.105043451923077</v>
      </c>
      <c r="RZ54" s="19">
        <v>-0.120098955961538</v>
      </c>
      <c r="SA54" s="19">
        <v>73.785192307692299</v>
      </c>
      <c r="SB54" s="19">
        <v>71.571538461538495</v>
      </c>
      <c r="SC54" s="19">
        <v>2220.20588461538</v>
      </c>
      <c r="SD54" s="19">
        <v>2169.98446153846</v>
      </c>
      <c r="SE54" s="19">
        <v>142</v>
      </c>
      <c r="SF54" s="19">
        <f t="shared" si="64"/>
        <v>68.214807692307701</v>
      </c>
      <c r="SG54" s="19">
        <f t="shared" si="65"/>
        <v>70.428461538461505</v>
      </c>
      <c r="SH54" s="18">
        <v>77</v>
      </c>
      <c r="SI54" s="19">
        <v>0.64629834605769199</v>
      </c>
      <c r="SJ54" s="19">
        <v>0.63409670892307701</v>
      </c>
      <c r="SK54" s="19">
        <v>0.49634310632692302</v>
      </c>
      <c r="SL54" s="19">
        <v>0.454327299307692</v>
      </c>
      <c r="SM54" s="19">
        <v>0.71268937548076905</v>
      </c>
      <c r="SN54" s="19">
        <v>0.64858101653846201</v>
      </c>
      <c r="SO54" s="19">
        <v>0.58381586732692303</v>
      </c>
      <c r="SP54" s="19">
        <v>0.473681140557692</v>
      </c>
      <c r="SQ54" s="19">
        <v>0.22128371798076901</v>
      </c>
      <c r="SR54" s="19">
        <v>0.25331784882692299</v>
      </c>
      <c r="SS54" s="19">
        <v>0.67236160338461504</v>
      </c>
      <c r="ST54" s="19">
        <v>0.66855570190384594</v>
      </c>
      <c r="SU54" s="19">
        <v>0.66572110576923105</v>
      </c>
      <c r="SV54" s="19">
        <v>0.611975528769231</v>
      </c>
      <c r="SW54" s="19">
        <v>4.5639144788461601E-2</v>
      </c>
      <c r="SX54" s="19">
        <v>5.9733400038461497E-2</v>
      </c>
      <c r="SY54" s="19">
        <v>3.6818628518846199</v>
      </c>
      <c r="SZ54" s="19">
        <v>3.5634175436346101</v>
      </c>
      <c r="TA54" s="19">
        <v>0.31031550401923103</v>
      </c>
      <c r="TB54" s="19">
        <v>0.38798360815384603</v>
      </c>
      <c r="TC54" s="19">
        <v>0.43482754757692299</v>
      </c>
      <c r="TD54" s="19">
        <v>0.50684767924999996</v>
      </c>
      <c r="TE54" s="19">
        <v>0.46086313386538502</v>
      </c>
      <c r="TF54" s="19">
        <v>0.51396109092307696</v>
      </c>
      <c r="TG54" s="19">
        <v>0.34210512117307701</v>
      </c>
      <c r="TH54" s="19">
        <v>0.39696414775</v>
      </c>
      <c r="TI54" s="19">
        <v>-0.73686419425000005</v>
      </c>
      <c r="TJ54" s="19">
        <v>-0.64119285088461497</v>
      </c>
      <c r="TK54" s="19">
        <v>0.43482754757692299</v>
      </c>
      <c r="TL54" s="19">
        <v>0.50684767924999996</v>
      </c>
      <c r="TM54" s="19">
        <v>6.7689146714285706E-2</v>
      </c>
      <c r="TN54" s="19">
        <v>6.4866375261904793E-2</v>
      </c>
      <c r="TO54" s="19">
        <v>5.9868804571428597E-2</v>
      </c>
      <c r="TP54" s="19">
        <v>6.8966259857142803E-2</v>
      </c>
      <c r="TQ54" s="19">
        <v>0.230847050809524</v>
      </c>
      <c r="TR54" s="19">
        <v>0.13678496566666701</v>
      </c>
      <c r="TS54" s="19">
        <v>7.41881026666667E-2</v>
      </c>
      <c r="TT54" s="19">
        <v>0.321388810880952</v>
      </c>
      <c r="TU54" s="19">
        <v>0.17868848373809501</v>
      </c>
      <c r="TV54" s="19">
        <v>5.3269258833333298E-2</v>
      </c>
      <c r="TW54" s="19">
        <v>5.8231017404761901E-2</v>
      </c>
      <c r="TX54" s="19">
        <v>5.9102527690476199E-2</v>
      </c>
      <c r="TY54" s="19">
        <v>40.82</v>
      </c>
      <c r="TZ54" s="19">
        <v>38.08</v>
      </c>
      <c r="UA54" s="19">
        <v>24.079523809523799</v>
      </c>
      <c r="UB54" s="19">
        <v>43.133333333333297</v>
      </c>
      <c r="UC54" s="19">
        <v>41.835952380952399</v>
      </c>
      <c r="UD54" s="19">
        <v>40.573333333333302</v>
      </c>
      <c r="UE54" s="19">
        <v>40.8333333333333</v>
      </c>
      <c r="UF54" s="19">
        <v>7.0506702380952399E-2</v>
      </c>
      <c r="UG54" s="19">
        <v>2.6369474404761901E-2</v>
      </c>
      <c r="UH54" s="24">
        <v>91.461904761904762</v>
      </c>
      <c r="UI54" s="24">
        <v>85.360238095238088</v>
      </c>
      <c r="UJ54" s="24">
        <v>2621.538</v>
      </c>
      <c r="UK54" s="24">
        <v>2482.9270714285717</v>
      </c>
      <c r="UL54" s="19">
        <v>158</v>
      </c>
      <c r="UM54" s="19">
        <f t="shared" si="66"/>
        <v>66.538095238095238</v>
      </c>
      <c r="UN54" s="19">
        <f t="shared" si="67"/>
        <v>72.639761904761912</v>
      </c>
      <c r="UO54" s="19">
        <f t="shared" si="68"/>
        <v>69.588928571428568</v>
      </c>
      <c r="UP54" s="18">
        <v>78.5</v>
      </c>
      <c r="UQ54" s="19">
        <v>0.62441753867857197</v>
      </c>
      <c r="UR54" s="19">
        <v>0.52605753514047604</v>
      </c>
      <c r="US54" s="19">
        <v>0.41293875156904802</v>
      </c>
      <c r="UT54" s="19">
        <v>0.323319121319048</v>
      </c>
      <c r="UU54" s="19">
        <v>0.69307241035238099</v>
      </c>
      <c r="UV54" s="19">
        <v>0.54741705487857095</v>
      </c>
      <c r="UW54" s="19">
        <f t="shared" si="69"/>
        <v>0.62024473261547597</v>
      </c>
      <c r="UX54" s="19">
        <v>0.50846688948333296</v>
      </c>
      <c r="UY54" s="19">
        <v>0.35079198023095198</v>
      </c>
      <c r="UZ54" s="19">
        <v>0.28523464492857098</v>
      </c>
      <c r="VA54" s="19">
        <v>0.24459340152857101</v>
      </c>
      <c r="VB54" s="19">
        <v>0.68926746472857103</v>
      </c>
      <c r="VC54" s="19">
        <v>0.57498627548333303</v>
      </c>
      <c r="VD54" s="19">
        <v>0.71544018696190503</v>
      </c>
      <c r="VE54" s="19">
        <v>0.53287582199285699</v>
      </c>
      <c r="VF54" s="19">
        <v>0.113664548097619</v>
      </c>
      <c r="VG54" s="19">
        <v>7.1033254407142907E-2</v>
      </c>
      <c r="VH54" s="19">
        <v>3.3472458384952399</v>
      </c>
      <c r="VI54" s="19">
        <v>2.3673208800071399</v>
      </c>
      <c r="VJ54" s="19">
        <v>0.41146341155952398</v>
      </c>
      <c r="VK54" s="19">
        <v>0.42462254913333303</v>
      </c>
      <c r="VL54" s="19">
        <v>0.54147901004047605</v>
      </c>
      <c r="VM54" s="19">
        <v>0.51588749039523796</v>
      </c>
      <c r="VN54" s="19">
        <v>0.57666048460714303</v>
      </c>
      <c r="VO54" s="19">
        <v>0.52813539538809495</v>
      </c>
      <c r="VP54" s="19">
        <v>0.45665739991666598</v>
      </c>
      <c r="VQ54" s="19">
        <v>0.44047176448095199</v>
      </c>
      <c r="VR54" s="19">
        <v>-0.67371956414285705</v>
      </c>
      <c r="VS54" s="19">
        <v>-0.51434983711904703</v>
      </c>
      <c r="VT54" s="19">
        <v>0.54147901004047605</v>
      </c>
      <c r="VU54" s="19">
        <v>0.51588749039523796</v>
      </c>
      <c r="VV54" s="19">
        <v>0.66249999999999998</v>
      </c>
      <c r="VW54" s="19">
        <v>0.58225000000000005</v>
      </c>
      <c r="VX54" s="19">
        <v>0.59640000000000004</v>
      </c>
      <c r="VY54" s="19">
        <v>0.120675</v>
      </c>
      <c r="VZ54" s="19">
        <f t="shared" si="70"/>
        <v>0.87886792452830198</v>
      </c>
      <c r="WA54" s="19">
        <v>7.2939912432432405E-2</v>
      </c>
      <c r="WB54" s="19">
        <v>6.2855092027027007E-2</v>
      </c>
      <c r="WC54" s="19">
        <v>6.7025367270270295E-2</v>
      </c>
      <c r="WD54" s="19">
        <v>6.7419067513513495E-2</v>
      </c>
      <c r="WE54" s="19">
        <v>0.294834953567568</v>
      </c>
      <c r="WF54" s="19">
        <v>0.18145025762162201</v>
      </c>
      <c r="WG54" s="19">
        <v>6.8941823189189205E-2</v>
      </c>
      <c r="WH54" s="19">
        <v>0.339830819189189</v>
      </c>
      <c r="WI54" s="19">
        <v>0.18593144232432399</v>
      </c>
      <c r="WJ54" s="19">
        <v>5.2005231027026998E-2</v>
      </c>
      <c r="WK54" s="19">
        <v>4.9075675675675702E-2</v>
      </c>
      <c r="WL54" s="19">
        <v>6.1230378243243302E-2</v>
      </c>
      <c r="WM54" s="19">
        <v>42.667567567567602</v>
      </c>
      <c r="WN54" s="19">
        <v>39.086756756756699</v>
      </c>
      <c r="WO54" s="19">
        <v>17.115945945945899</v>
      </c>
      <c r="WP54" s="19">
        <v>38.8645945945946</v>
      </c>
      <c r="WQ54" s="19">
        <v>38.911621621621599</v>
      </c>
      <c r="WR54" s="19">
        <v>42.004324324324301</v>
      </c>
      <c r="WS54" s="19">
        <v>41.878918918918998</v>
      </c>
      <c r="WT54" s="19">
        <v>-8.0935007567567593E-2</v>
      </c>
      <c r="WU54" s="19">
        <v>-6.9256496513513496E-2</v>
      </c>
      <c r="WV54" s="19">
        <v>85.857297297297293</v>
      </c>
      <c r="WW54" s="19">
        <v>82.104864864864794</v>
      </c>
      <c r="WX54" s="19">
        <v>2494.0916216216201</v>
      </c>
      <c r="WY54" s="19">
        <v>2408.9441351351302</v>
      </c>
      <c r="WZ54" s="19">
        <v>164.3</v>
      </c>
      <c r="XA54" s="19">
        <f t="shared" si="71"/>
        <v>78.442702702702718</v>
      </c>
      <c r="XB54" s="19">
        <f t="shared" si="72"/>
        <v>82.195135135135217</v>
      </c>
      <c r="XC54" s="18">
        <v>83.5</v>
      </c>
      <c r="XD54" s="19">
        <v>0.66162481467297296</v>
      </c>
      <c r="XE54" s="19">
        <v>0.61775451516216195</v>
      </c>
      <c r="XF54" s="19">
        <v>0.45813663475945998</v>
      </c>
      <c r="XG54" s="19">
        <v>0.45381750888378403</v>
      </c>
      <c r="XH54" s="19">
        <v>0.74700020173513504</v>
      </c>
      <c r="XI54" s="19">
        <v>0.63859896143513495</v>
      </c>
      <c r="XJ54" s="19">
        <v>0.58148143684864895</v>
      </c>
      <c r="XK54" s="19">
        <v>0.481353826545946</v>
      </c>
      <c r="XL54" s="19">
        <v>0.29251909964324302</v>
      </c>
      <c r="XM54" s="19">
        <v>0.23050797649729701</v>
      </c>
      <c r="XN54" s="19">
        <v>0.69405985078378396</v>
      </c>
      <c r="XO54" s="19">
        <v>0.62051826027027002</v>
      </c>
      <c r="XP54" s="19">
        <v>0.73406709956216198</v>
      </c>
      <c r="XQ54" s="19">
        <v>0.593528779662162</v>
      </c>
      <c r="XR54" s="19">
        <v>6.0018932448648699E-2</v>
      </c>
      <c r="XS54" s="19">
        <v>2.66189525675676E-3</v>
      </c>
      <c r="XT54" s="19">
        <v>3.9509675715513501</v>
      </c>
      <c r="XU54" s="19">
        <v>3.3983476841567599</v>
      </c>
      <c r="XV54" s="19">
        <v>0.391711807367567</v>
      </c>
      <c r="XW54" s="19">
        <v>0.35362893095945902</v>
      </c>
      <c r="XX54" s="19">
        <v>0.52890508868108099</v>
      </c>
      <c r="XY54" s="19">
        <v>0.46534804885405401</v>
      </c>
      <c r="XZ54" s="19">
        <v>0.56809430302702701</v>
      </c>
      <c r="YA54" s="19">
        <v>0.47478871374054099</v>
      </c>
      <c r="YB54" s="19">
        <v>0.44229775334864901</v>
      </c>
      <c r="YC54" s="19">
        <v>0.36523755636486499</v>
      </c>
      <c r="YD54" s="19">
        <v>-0.73497876689189201</v>
      </c>
      <c r="YE54" s="19">
        <v>-0.64719174529729695</v>
      </c>
      <c r="YF54" s="19">
        <v>0.52890508868108099</v>
      </c>
      <c r="YG54" s="19">
        <v>0.46534804885405401</v>
      </c>
      <c r="YH54" s="19">
        <v>7.0175438526315803E-2</v>
      </c>
      <c r="YI54" s="19">
        <v>5.7936884236842102E-2</v>
      </c>
      <c r="YJ54" s="19">
        <v>5.6983299078947398E-2</v>
      </c>
      <c r="YK54" s="19">
        <v>6.26061955263158E-2</v>
      </c>
      <c r="YL54" s="19">
        <v>0.29610081542105299</v>
      </c>
      <c r="YM54" s="19">
        <v>0.32714285700000001</v>
      </c>
      <c r="YN54" s="19">
        <v>6.7159656078947402E-2</v>
      </c>
      <c r="YO54" s="19">
        <v>0.363097340605263</v>
      </c>
      <c r="YP54" s="19">
        <v>0.19127741228947401</v>
      </c>
      <c r="YQ54" s="19">
        <v>5.4914586789473703E-2</v>
      </c>
      <c r="YR54" s="19">
        <v>4.6864782131578998E-2</v>
      </c>
      <c r="YS54" s="19">
        <v>6.4549999999999996E-2</v>
      </c>
      <c r="YT54" s="19">
        <v>43.746842105263198</v>
      </c>
      <c r="YU54" s="19">
        <v>40.6528947368421</v>
      </c>
      <c r="YV54" s="19">
        <v>13.461052631578999</v>
      </c>
      <c r="YW54" s="19">
        <v>33.691578947368399</v>
      </c>
      <c r="YX54" s="19">
        <v>33.279736842105301</v>
      </c>
      <c r="YY54" s="19">
        <v>42.08</v>
      </c>
      <c r="YZ54" s="19">
        <v>42.3605263157894</v>
      </c>
      <c r="ZA54" s="19">
        <v>-0.213037155263158</v>
      </c>
      <c r="ZB54" s="19">
        <v>-0.209418965789474</v>
      </c>
      <c r="ZC54" s="19">
        <v>92.7</v>
      </c>
      <c r="ZD54" s="19">
        <v>87.784210526315803</v>
      </c>
      <c r="ZE54" s="19">
        <v>2649.5783684210501</v>
      </c>
      <c r="ZF54" s="19">
        <v>2537.9463947368399</v>
      </c>
      <c r="ZG54" s="19">
        <v>172</v>
      </c>
      <c r="ZH54" s="19">
        <f t="shared" si="73"/>
        <v>79.3</v>
      </c>
      <c r="ZI54" s="19">
        <f t="shared" si="74"/>
        <v>84.215789473684197</v>
      </c>
      <c r="ZJ54" s="18">
        <v>86.5</v>
      </c>
      <c r="ZK54" s="19">
        <v>0.68720275411315801</v>
      </c>
      <c r="ZL54" s="19">
        <v>0.64559792679210504</v>
      </c>
      <c r="ZM54" s="19">
        <v>0.48021331415000001</v>
      </c>
      <c r="ZN54" s="19">
        <v>0.67893314601578902</v>
      </c>
      <c r="ZO54" s="19">
        <v>0.77122115364736898</v>
      </c>
      <c r="ZP54" s="19">
        <v>0.66802220142368396</v>
      </c>
      <c r="ZQ54" s="19">
        <v>0.60669329859736798</v>
      </c>
      <c r="ZR54" s="19">
        <v>0.69934698391315797</v>
      </c>
      <c r="ZS54" s="19">
        <v>0.309380110028947</v>
      </c>
      <c r="ZT54" s="19">
        <v>-5.5237702457894701E-2</v>
      </c>
      <c r="ZU54" s="19">
        <v>0.69773934658947401</v>
      </c>
      <c r="ZV54" s="19">
        <v>0.67287505660526303</v>
      </c>
      <c r="ZW54" s="19">
        <v>0.73677435761052601</v>
      </c>
      <c r="ZX54" s="19">
        <v>0.61121223883947395</v>
      </c>
      <c r="ZY54" s="19">
        <v>2.0190639844736801E-2</v>
      </c>
      <c r="ZZ54" s="19">
        <v>4.7338457978947403E-2</v>
      </c>
      <c r="AAA54" s="19">
        <v>4.4297763225157896</v>
      </c>
      <c r="AAB54" s="19">
        <v>3.7566558718894698</v>
      </c>
      <c r="AAC54" s="19">
        <v>0.40122924824473699</v>
      </c>
      <c r="AAD54" s="19">
        <v>-8.9552382707894701E-2</v>
      </c>
      <c r="AAE54" s="19">
        <v>0.54211149408157899</v>
      </c>
      <c r="AAF54" s="19">
        <v>-0.17016801561578901</v>
      </c>
      <c r="AAG54" s="19">
        <v>0.579418653694737</v>
      </c>
      <c r="AAH54" s="19">
        <v>-0.175123427315789</v>
      </c>
      <c r="AAI54" s="19">
        <v>0.450026569607895</v>
      </c>
      <c r="AAJ54" s="19">
        <v>-9.3867336621052594E-2</v>
      </c>
      <c r="AAK54" s="19">
        <v>-0.75470924934210504</v>
      </c>
      <c r="AAL54" s="19">
        <v>-0.82290035376315795</v>
      </c>
      <c r="AAM54" s="19">
        <v>0.54211149408157899</v>
      </c>
      <c r="AAN54" s="19">
        <v>-0.17016801561578901</v>
      </c>
      <c r="AAO54" s="19">
        <v>6.6725768319148906E-2</v>
      </c>
      <c r="AAP54" s="19">
        <v>5.7331799872340397E-2</v>
      </c>
      <c r="AAQ54" s="19">
        <v>5.6251589425531899E-2</v>
      </c>
      <c r="AAR54" s="19">
        <v>6.4774942787234002E-2</v>
      </c>
      <c r="AAS54" s="19">
        <v>0.327353699297872</v>
      </c>
      <c r="AAT54" s="19">
        <v>0.205010689212766</v>
      </c>
      <c r="AAU54" s="19">
        <v>6.4564564531914906E-2</v>
      </c>
      <c r="AAV54" s="19">
        <v>0.34205256574468101</v>
      </c>
      <c r="AAW54" s="19">
        <v>0.176739207255319</v>
      </c>
      <c r="AAX54" s="19">
        <v>5.4804255319148898E-2</v>
      </c>
      <c r="AAY54" s="19">
        <v>4.6461007170212801E-2</v>
      </c>
      <c r="AAZ54" s="19">
        <v>5.8111702063829797E-2</v>
      </c>
      <c r="ABA54" s="19">
        <v>42.55</v>
      </c>
      <c r="ABB54" s="19">
        <v>36.339361702127697</v>
      </c>
      <c r="ABC54" s="19">
        <v>33.893404255319098</v>
      </c>
      <c r="ABD54" s="19">
        <v>33.258936170212799</v>
      </c>
      <c r="ABE54" s="19">
        <v>33.505106382978703</v>
      </c>
      <c r="ABF54" s="19">
        <v>40.620212765957497</v>
      </c>
      <c r="ABG54" s="19">
        <v>40.75</v>
      </c>
      <c r="ABH54" s="19">
        <v>-0.18724597872340401</v>
      </c>
      <c r="ABI54" s="19">
        <v>-0.16773607872340399</v>
      </c>
      <c r="ABJ54" s="19">
        <v>97.946808510638306</v>
      </c>
      <c r="ABK54" s="19">
        <v>92.504255319148996</v>
      </c>
      <c r="ABL54" s="19">
        <v>2768.7065319148901</v>
      </c>
      <c r="ABM54" s="19">
        <v>2645.1031489361699</v>
      </c>
      <c r="ABN54" s="19">
        <v>178</v>
      </c>
      <c r="ABO54" s="19">
        <f t="shared" si="75"/>
        <v>80.053191489361694</v>
      </c>
      <c r="ABP54" s="19">
        <f t="shared" si="76"/>
        <v>85.495744680851004</v>
      </c>
      <c r="ABQ54" s="18">
        <v>84.5</v>
      </c>
      <c r="ABR54" s="19">
        <v>0.682019218380851</v>
      </c>
      <c r="ABS54" s="19">
        <v>0.66642083622978698</v>
      </c>
      <c r="ABT54" s="19">
        <v>0.46448997955531901</v>
      </c>
      <c r="ABU54" s="19">
        <v>0.51828627235106395</v>
      </c>
      <c r="ABV54" s="19">
        <v>0.76053743848936195</v>
      </c>
      <c r="ABW54" s="19">
        <v>0.69885338157446797</v>
      </c>
      <c r="ABX54" s="19">
        <v>0.58342883074042595</v>
      </c>
      <c r="ABY54" s="19">
        <v>0.561311875121277</v>
      </c>
      <c r="ABZ54" s="19">
        <v>0.31847860239999998</v>
      </c>
      <c r="ACA54" s="19">
        <v>0.22754380385106401</v>
      </c>
      <c r="ACB54" s="19">
        <v>0.70931512404680896</v>
      </c>
      <c r="ACC54" s="19">
        <v>0.70402691148085095</v>
      </c>
      <c r="ACD54" s="19">
        <v>0.72342978725531903</v>
      </c>
      <c r="ACE54" s="19">
        <v>0.65839099876170204</v>
      </c>
      <c r="ACF54" s="19">
        <v>5.3312495457446797E-2</v>
      </c>
      <c r="ACG54" s="19">
        <v>7.0713316470212798E-2</v>
      </c>
      <c r="ACH54" s="19">
        <v>4.3094118296553203</v>
      </c>
      <c r="ACI54" s="19">
        <v>4.0889593508999997</v>
      </c>
      <c r="ACJ54" s="19">
        <v>0.41871633706170203</v>
      </c>
      <c r="ACK54" s="19">
        <v>0.32365903549574498</v>
      </c>
      <c r="ACL54" s="19">
        <v>0.55870478958510605</v>
      </c>
      <c r="ACM54" s="19">
        <v>0.44441461922127701</v>
      </c>
      <c r="ACN54" s="19">
        <v>0.59527783617233998</v>
      </c>
      <c r="ACO54" s="19">
        <v>0.45658398385744697</v>
      </c>
      <c r="ACP54" s="19">
        <v>0.46694740544255298</v>
      </c>
      <c r="ACQ54" s="19">
        <v>0.33865345615106401</v>
      </c>
      <c r="ACR54" s="19">
        <v>-0.73663839223404304</v>
      </c>
      <c r="ACS54" s="19">
        <v>-0.71795456504255295</v>
      </c>
      <c r="ACT54" s="19">
        <v>0.55870478958510605</v>
      </c>
      <c r="ACU54" s="19">
        <v>0.44441461922127701</v>
      </c>
      <c r="ACV54" s="17">
        <v>5.26</v>
      </c>
      <c r="ACW54" s="18">
        <v>0.97</v>
      </c>
      <c r="ACX54" s="17">
        <v>78.400000000000006</v>
      </c>
      <c r="ACY54" s="17">
        <v>25.9</v>
      </c>
      <c r="ACZ54" s="17">
        <v>4.7</v>
      </c>
      <c r="ADA54" s="17">
        <v>12.2</v>
      </c>
    </row>
    <row r="55" spans="1:781" x14ac:dyDescent="0.25">
      <c r="A55" s="19">
        <v>54</v>
      </c>
      <c r="B55" s="19">
        <v>14</v>
      </c>
      <c r="C55" s="19" t="s">
        <v>10</v>
      </c>
      <c r="D55" s="19">
        <v>70</v>
      </c>
      <c r="E55" s="19">
        <v>4</v>
      </c>
      <c r="F55" s="19">
        <v>3</v>
      </c>
      <c r="G55" s="23">
        <v>-9999</v>
      </c>
      <c r="H55" s="23">
        <v>-9999</v>
      </c>
      <c r="I55" s="23">
        <v>-9999</v>
      </c>
      <c r="J55" s="23">
        <v>-9999</v>
      </c>
      <c r="K55" s="23">
        <v>-9999</v>
      </c>
      <c r="L55" s="19">
        <v>175</v>
      </c>
      <c r="M55" s="19">
        <f t="shared" si="16"/>
        <v>156.24999999999997</v>
      </c>
      <c r="N55" s="19">
        <v>52.400000000000006</v>
      </c>
      <c r="O55" s="19">
        <v>20.72</v>
      </c>
      <c r="P55" s="19">
        <v>26.880000000000003</v>
      </c>
      <c r="Q55" s="19">
        <v>50.4</v>
      </c>
      <c r="R55" s="19">
        <v>24.72</v>
      </c>
      <c r="S55" s="19">
        <v>24.880000000000003</v>
      </c>
      <c r="T55" s="19">
        <f t="shared" si="17"/>
        <v>0.92559523809523814</v>
      </c>
      <c r="U55" s="19">
        <v>46.4</v>
      </c>
      <c r="V55" s="19">
        <v>24.72</v>
      </c>
      <c r="W55" s="19">
        <v>28.88</v>
      </c>
      <c r="X55" s="19">
        <v>50.4</v>
      </c>
      <c r="Y55" s="19">
        <v>16.72</v>
      </c>
      <c r="Z55" s="19">
        <v>32.880000000000003</v>
      </c>
      <c r="AA55" s="19" t="s">
        <v>93</v>
      </c>
      <c r="AB55" s="19">
        <v>9</v>
      </c>
      <c r="AC55" s="19">
        <v>7.2</v>
      </c>
      <c r="AD55" s="19">
        <v>1.1499999999999999</v>
      </c>
      <c r="AE55" s="19" t="s">
        <v>40</v>
      </c>
      <c r="AF55" s="19">
        <v>2</v>
      </c>
      <c r="AG55" s="19">
        <v>1.2</v>
      </c>
      <c r="AH55" s="19">
        <v>2.2999999999999998</v>
      </c>
      <c r="AI55" s="19">
        <v>4</v>
      </c>
      <c r="AJ55" s="19">
        <v>466</v>
      </c>
      <c r="AK55" s="19">
        <v>60</v>
      </c>
      <c r="AL55" s="19">
        <v>0.56000000000000005</v>
      </c>
      <c r="AM55" s="19">
        <v>8</v>
      </c>
      <c r="AN55" s="19">
        <v>5</v>
      </c>
      <c r="AO55" s="19">
        <v>1.25</v>
      </c>
      <c r="AP55" s="19">
        <v>5289</v>
      </c>
      <c r="AQ55" s="19">
        <v>207</v>
      </c>
      <c r="AR55" s="19">
        <v>615</v>
      </c>
      <c r="AS55" s="19">
        <v>32</v>
      </c>
      <c r="AT55" s="19">
        <v>0</v>
      </c>
      <c r="AU55" s="19">
        <v>4</v>
      </c>
      <c r="AV55" s="19">
        <v>83</v>
      </c>
      <c r="AW55" s="19">
        <v>5</v>
      </c>
      <c r="AX55" s="19">
        <v>8</v>
      </c>
      <c r="AY55" s="19">
        <v>76</v>
      </c>
      <c r="AZ55" s="19">
        <v>1.7010693857249441</v>
      </c>
      <c r="BA55" s="19">
        <v>0.43807248108323377</v>
      </c>
      <c r="BB55" s="19">
        <v>0.69951185144179961</v>
      </c>
      <c r="BC55" s="19">
        <v>1.5763644475288752</v>
      </c>
      <c r="BD55" s="19">
        <v>1.2524850894632207</v>
      </c>
      <c r="BE55" s="19">
        <v>1.3301568393885248</v>
      </c>
      <c r="BF55" s="19">
        <v>1.8019811837323907</v>
      </c>
      <c r="BG55" s="17">
        <f t="shared" si="18"/>
        <v>8.5565674672327123</v>
      </c>
      <c r="BH55" s="17">
        <f t="shared" si="19"/>
        <v>11.35461487299991</v>
      </c>
      <c r="BI55" s="17">
        <f t="shared" si="20"/>
        <v>17.660072663115411</v>
      </c>
      <c r="BJ55" s="17">
        <f t="shared" si="21"/>
        <v>22.670013020968295</v>
      </c>
      <c r="BK55" s="17">
        <f t="shared" si="22"/>
        <v>27.990640378522393</v>
      </c>
      <c r="BL55" s="19">
        <f t="shared" si="108"/>
        <v>6.3054577901155007</v>
      </c>
      <c r="BM55" s="19">
        <f t="shared" si="109"/>
        <v>5.0099403578528827</v>
      </c>
      <c r="BN55" s="19">
        <f t="shared" si="110"/>
        <v>5.3206273575540992</v>
      </c>
      <c r="BO55" s="19">
        <f t="shared" si="23"/>
        <v>16.636025505522483</v>
      </c>
      <c r="BP55" s="19">
        <v>0.91519522506839091</v>
      </c>
      <c r="BQ55" s="19">
        <v>0.56252489048187981</v>
      </c>
      <c r="BR55" s="19">
        <v>0.86558301041719066</v>
      </c>
      <c r="BS55" s="19">
        <v>0.69895404748921808</v>
      </c>
      <c r="BT55" s="19">
        <v>0.4125248508946322</v>
      </c>
      <c r="BU55" s="19">
        <v>0.55588644034147305</v>
      </c>
      <c r="BV55" s="19">
        <v>0.25387027726616557</v>
      </c>
      <c r="BW55" s="17">
        <f t="shared" si="24"/>
        <v>5.9108804622010833</v>
      </c>
      <c r="BX55" s="17">
        <f t="shared" si="25"/>
        <v>9.3732125038698459</v>
      </c>
      <c r="BY55" s="17">
        <f t="shared" si="26"/>
        <v>12.169028693826718</v>
      </c>
      <c r="BZ55" s="17">
        <f t="shared" si="27"/>
        <v>16.042673858771138</v>
      </c>
      <c r="CA55" s="19">
        <f t="shared" si="28"/>
        <v>2.7958161899568723</v>
      </c>
      <c r="CB55" s="19">
        <f t="shared" si="29"/>
        <v>1.6500994035785288</v>
      </c>
      <c r="CC55" s="19">
        <f t="shared" si="30"/>
        <v>2.2235457613658922</v>
      </c>
      <c r="CD55" s="19">
        <f t="shared" ref="CD55:CE55" si="143">SUM(CA55:CC55)</f>
        <v>6.6694613549012942</v>
      </c>
      <c r="CE55" s="19">
        <f t="shared" si="143"/>
        <v>10.543106519845715</v>
      </c>
      <c r="CF55" s="19">
        <v>1.6243148978574988</v>
      </c>
      <c r="CG55" s="19">
        <v>0.34664657121326303</v>
      </c>
      <c r="CH55" s="19">
        <v>0.43916558538776318</v>
      </c>
      <c r="CI55" s="19">
        <v>1.1380803706314837</v>
      </c>
      <c r="CJ55" s="19">
        <v>2.0618042034845989</v>
      </c>
      <c r="CK55" s="19">
        <v>3.1056837026986281</v>
      </c>
      <c r="CL55" s="19">
        <v>2.113487253969049</v>
      </c>
      <c r="CM55" s="17">
        <f t="shared" si="32"/>
        <v>7.883845876283047</v>
      </c>
      <c r="CN55" s="17">
        <f t="shared" si="33"/>
        <v>9.6405082178340997</v>
      </c>
      <c r="CO55" s="17">
        <f t="shared" si="34"/>
        <v>14.192829700360035</v>
      </c>
      <c r="CP55" s="17">
        <f t="shared" si="35"/>
        <v>22.44004651429843</v>
      </c>
      <c r="CQ55" s="17">
        <f t="shared" si="36"/>
        <v>34.862781325092939</v>
      </c>
      <c r="CR55" s="19">
        <f t="shared" si="37"/>
        <v>4.5523214825259348</v>
      </c>
      <c r="CS55" s="19">
        <f t="shared" si="38"/>
        <v>8.2472168139383957</v>
      </c>
      <c r="CT55" s="19">
        <f t="shared" si="39"/>
        <v>12.422734810794513</v>
      </c>
      <c r="CU55" s="19">
        <f t="shared" si="40"/>
        <v>25.222273107258843</v>
      </c>
      <c r="CV55" s="25">
        <v>-9999</v>
      </c>
      <c r="CW55" s="23">
        <v>-9999</v>
      </c>
      <c r="CX55" s="25">
        <v>-9999</v>
      </c>
      <c r="CY55" s="23">
        <v>-9999</v>
      </c>
      <c r="CZ55" s="25">
        <v>-9999</v>
      </c>
      <c r="DA55" s="23">
        <v>-9999</v>
      </c>
      <c r="DB55" s="23">
        <v>-9999</v>
      </c>
      <c r="DC55" s="23">
        <v>-9999</v>
      </c>
      <c r="DD55" s="23">
        <v>-9999</v>
      </c>
      <c r="DE55" s="23">
        <v>-9999</v>
      </c>
      <c r="DF55" s="23">
        <v>-9999</v>
      </c>
      <c r="DG55" s="23">
        <v>-9999</v>
      </c>
      <c r="DH55" s="23">
        <v>-9999</v>
      </c>
      <c r="DI55" s="23">
        <v>-9999</v>
      </c>
      <c r="DJ55" s="23">
        <v>-9999</v>
      </c>
      <c r="DK55" s="23">
        <v>-9999</v>
      </c>
      <c r="DL55" s="23">
        <v>-9999</v>
      </c>
      <c r="DM55" s="23">
        <v>-9999</v>
      </c>
      <c r="DN55" s="23">
        <v>-9999</v>
      </c>
      <c r="DO55" s="23">
        <v>-9999</v>
      </c>
      <c r="DP55" s="23">
        <v>-9999</v>
      </c>
      <c r="DQ55" s="23">
        <v>-9999</v>
      </c>
      <c r="DR55" s="23">
        <v>-9999</v>
      </c>
      <c r="DS55" s="25">
        <v>-9999</v>
      </c>
      <c r="DT55" s="25">
        <v>-9999</v>
      </c>
      <c r="DU55" s="25">
        <v>-9999</v>
      </c>
      <c r="DV55" s="25">
        <v>-9999</v>
      </c>
      <c r="DW55" s="25">
        <v>-9999</v>
      </c>
      <c r="DX55" s="25">
        <v>-9999</v>
      </c>
      <c r="DY55" s="25">
        <v>-9999</v>
      </c>
      <c r="DZ55" s="25">
        <v>-9999</v>
      </c>
      <c r="EA55" s="25">
        <v>-9999</v>
      </c>
      <c r="EB55" s="23">
        <v>-9999</v>
      </c>
      <c r="EC55" s="23">
        <v>-9999</v>
      </c>
      <c r="ED55" s="23">
        <v>-9999</v>
      </c>
      <c r="EE55" s="23">
        <v>-9999</v>
      </c>
      <c r="EF55" s="23">
        <v>-9999</v>
      </c>
      <c r="EG55" s="23">
        <v>-9999</v>
      </c>
      <c r="EH55" s="23">
        <v>-9999</v>
      </c>
      <c r="EI55" s="23">
        <v>-9999</v>
      </c>
      <c r="EJ55" s="23">
        <v>-9999</v>
      </c>
      <c r="EK55" s="23">
        <v>-9999</v>
      </c>
      <c r="EL55" s="23">
        <v>-9999</v>
      </c>
      <c r="EM55" s="23">
        <v>-9999</v>
      </c>
      <c r="EN55" s="23">
        <v>-9999</v>
      </c>
      <c r="EO55" s="23">
        <v>-9999</v>
      </c>
      <c r="EP55" s="23">
        <v>-9999</v>
      </c>
      <c r="EQ55" s="23">
        <v>-9999</v>
      </c>
      <c r="ER55" s="23">
        <v>-9999</v>
      </c>
      <c r="ES55" s="23">
        <v>-9999</v>
      </c>
      <c r="ET55" s="23">
        <v>-9999</v>
      </c>
      <c r="EU55" s="23">
        <v>-9999</v>
      </c>
      <c r="EV55" s="23">
        <v>-9999</v>
      </c>
      <c r="EW55" s="23">
        <v>-9999</v>
      </c>
      <c r="EX55" s="23">
        <v>-9999</v>
      </c>
      <c r="EY55" s="23">
        <v>-9999</v>
      </c>
      <c r="EZ55" s="23">
        <v>-9999</v>
      </c>
      <c r="FA55" s="23">
        <v>-9999</v>
      </c>
      <c r="FB55" s="23">
        <v>-9999</v>
      </c>
      <c r="FC55" s="23">
        <v>-9999</v>
      </c>
      <c r="FD55" s="23">
        <v>-9999</v>
      </c>
      <c r="FE55" s="23">
        <v>-9999</v>
      </c>
      <c r="FF55" s="23">
        <v>-9999</v>
      </c>
      <c r="FG55" s="23">
        <v>-9999</v>
      </c>
      <c r="FH55" s="21">
        <v>306.60000000000002</v>
      </c>
      <c r="FI55" s="21">
        <v>67.5</v>
      </c>
      <c r="FJ55" s="18">
        <f t="shared" si="41"/>
        <v>239.10000000000002</v>
      </c>
      <c r="FK55" s="19">
        <v>11</v>
      </c>
      <c r="FL55" s="19">
        <v>338.3</v>
      </c>
      <c r="FM55" s="18">
        <v>31.5</v>
      </c>
      <c r="FN55" s="18">
        <f t="shared" si="42"/>
        <v>306.8</v>
      </c>
      <c r="FO55" s="19">
        <v>92</v>
      </c>
      <c r="FP55" s="19">
        <v>136.1</v>
      </c>
      <c r="FQ55" s="19">
        <v>31.5</v>
      </c>
      <c r="FR55" s="19">
        <f t="shared" si="43"/>
        <v>104.6</v>
      </c>
      <c r="FS55" s="19">
        <v>302.89999999999998</v>
      </c>
      <c r="FT55" s="19">
        <v>15.6</v>
      </c>
      <c r="FU55" s="19">
        <f t="shared" si="44"/>
        <v>287.29999999999995</v>
      </c>
      <c r="FV55" s="19">
        <v>130.25</v>
      </c>
      <c r="FW55" s="19">
        <v>153.11999999999998</v>
      </c>
      <c r="FX55" s="18">
        <f t="shared" si="45"/>
        <v>1501.1764705882351</v>
      </c>
      <c r="FY55" s="18">
        <f t="shared" si="46"/>
        <v>1340.3361344537811</v>
      </c>
      <c r="FZ55" s="23">
        <f t="shared" si="112"/>
        <v>2344.1176470588234</v>
      </c>
      <c r="GA55" s="18">
        <f t="shared" si="113"/>
        <v>3007.8431372549021</v>
      </c>
      <c r="GB55" s="18">
        <f t="shared" si="114"/>
        <v>1025.4901960784314</v>
      </c>
      <c r="GC55" s="18">
        <f t="shared" si="115"/>
        <v>2816.6666666666661</v>
      </c>
      <c r="GD55" s="18">
        <f t="shared" si="47"/>
        <v>9194.1176470588234</v>
      </c>
      <c r="GE55" s="18">
        <f t="shared" si="48"/>
        <v>1276.9607843137255</v>
      </c>
      <c r="GF55" s="19">
        <v>2.67</v>
      </c>
      <c r="GG55" s="19">
        <f t="shared" si="116"/>
        <v>62.587941176470579</v>
      </c>
      <c r="GH55" s="19">
        <v>0.69</v>
      </c>
      <c r="GI55" s="19">
        <f t="shared" si="117"/>
        <v>20.754117647058823</v>
      </c>
      <c r="GJ55" s="19">
        <v>0.96</v>
      </c>
      <c r="GK55" s="19">
        <f t="shared" si="118"/>
        <v>9.8447058823529403</v>
      </c>
      <c r="GL55" s="19">
        <v>3.73</v>
      </c>
      <c r="GM55" s="19">
        <f t="shared" si="119"/>
        <v>47.630637254901963</v>
      </c>
      <c r="GN55" s="18">
        <f t="shared" si="49"/>
        <v>140.81740196078431</v>
      </c>
      <c r="GO55" s="18">
        <f t="shared" si="50"/>
        <v>125.72982317927169</v>
      </c>
      <c r="GP55" s="25">
        <v>-9999</v>
      </c>
      <c r="GQ55" s="25">
        <v>-9999</v>
      </c>
      <c r="GR55" s="25">
        <v>-9999</v>
      </c>
      <c r="GS55" s="25">
        <v>-9999</v>
      </c>
      <c r="GT55" s="19">
        <v>19.2</v>
      </c>
      <c r="GU55" s="18">
        <v>4.62</v>
      </c>
      <c r="GV55" s="18">
        <f t="shared" si="51"/>
        <v>4.1100000000000003</v>
      </c>
      <c r="GW55" s="19">
        <f t="shared" si="52"/>
        <v>3080.6485556779435</v>
      </c>
      <c r="GX55" s="19">
        <v>1.68</v>
      </c>
      <c r="GY55" s="19">
        <f t="shared" si="53"/>
        <v>0.40875912408759119</v>
      </c>
      <c r="GZ55" s="19">
        <f t="shared" si="54"/>
        <v>1259.2432052406191</v>
      </c>
      <c r="HA55" s="19">
        <f t="shared" si="55"/>
        <v>1410.3523898694934</v>
      </c>
      <c r="HB55" s="19">
        <v>2.0099999999999998</v>
      </c>
      <c r="HC55" s="19">
        <f t="shared" si="120"/>
        <v>0.48905109489051085</v>
      </c>
      <c r="HD55" s="19">
        <f t="shared" si="121"/>
        <v>1506.5945491271691</v>
      </c>
      <c r="HE55" s="19">
        <f t="shared" si="56"/>
        <v>1687.3858950224296</v>
      </c>
      <c r="HF55" s="23">
        <v>-9999</v>
      </c>
      <c r="HG55" s="19">
        <v>3677.0124999999998</v>
      </c>
      <c r="HH55" s="19">
        <f t="shared" si="101"/>
        <v>1503.0124087591239</v>
      </c>
      <c r="HI55" s="19">
        <v>2.8</v>
      </c>
      <c r="HJ55" s="19">
        <v>3.48</v>
      </c>
      <c r="HK55" s="17">
        <f t="shared" si="122"/>
        <v>58.721029146780545</v>
      </c>
      <c r="HL55" s="23">
        <v>-9999</v>
      </c>
      <c r="HM55" s="23">
        <v>-9999</v>
      </c>
      <c r="HN55" s="19">
        <v>28.638746081504738</v>
      </c>
      <c r="HO55" s="19">
        <v>14.436457680250765</v>
      </c>
      <c r="HP55" s="19">
        <v>0.24781019236458299</v>
      </c>
      <c r="HQ55" s="19">
        <v>0.20513580720833299</v>
      </c>
      <c r="HR55" s="19">
        <v>0.18737919825128199</v>
      </c>
      <c r="HS55" s="19">
        <v>0.13025840195833299</v>
      </c>
      <c r="HT55" s="19">
        <v>5.6875851114583299E-2</v>
      </c>
      <c r="HU55" s="19">
        <v>0.29772927439487201</v>
      </c>
      <c r="HV55" s="19">
        <v>0.344699170015625</v>
      </c>
      <c r="HW55" s="19">
        <v>8.4580490699074098E-2</v>
      </c>
      <c r="HX55" s="19">
        <v>0.66100999389062498</v>
      </c>
      <c r="HY55" s="19">
        <v>0.50123265000512796</v>
      </c>
      <c r="HZ55" s="19">
        <v>0.46054571433846198</v>
      </c>
      <c r="IA55" s="19">
        <v>0.42656098977314799</v>
      </c>
      <c r="IB55" s="19">
        <v>0.22480509441666699</v>
      </c>
      <c r="IC55" s="19">
        <v>0.131033397723958</v>
      </c>
      <c r="ID55" s="19">
        <v>1.1617420906820499</v>
      </c>
      <c r="IE55" s="19">
        <v>0.309193826746543</v>
      </c>
      <c r="IF55" s="19">
        <v>0.26822069617727301</v>
      </c>
      <c r="IG55" s="19">
        <v>0.28677643912669698</v>
      </c>
      <c r="IH55" s="19">
        <v>0.242087357327189</v>
      </c>
      <c r="II55" s="19">
        <v>4.4015674041474703E-2</v>
      </c>
      <c r="IJ55" s="19">
        <v>0.34115536056561102</v>
      </c>
      <c r="IK55" s="19">
        <v>0.37571913335483897</v>
      </c>
      <c r="IL55" s="19">
        <v>8.0388900086363693E-2</v>
      </c>
      <c r="IM55" s="19">
        <v>0.90061824786175104</v>
      </c>
      <c r="IN55" s="19">
        <v>0.25748739019457001</v>
      </c>
      <c r="IO55" s="19">
        <v>0.23571840531221699</v>
      </c>
      <c r="IP55" s="19">
        <v>0.15245113485454501</v>
      </c>
      <c r="IQ55" s="19">
        <v>0.12357508516129</v>
      </c>
      <c r="IR55" s="19">
        <v>0.108057793529954</v>
      </c>
      <c r="IS55" s="19">
        <v>0.40799822128310498</v>
      </c>
      <c r="IT55" s="19">
        <v>37.6148276696428</v>
      </c>
      <c r="IU55" s="19">
        <v>59.411883709821403</v>
      </c>
      <c r="IV55" s="19">
        <v>77</v>
      </c>
      <c r="IW55" s="19">
        <f t="shared" si="57"/>
        <v>17.588116290178597</v>
      </c>
      <c r="IX55" s="19">
        <v>0.23637755099999999</v>
      </c>
      <c r="IY55" s="19">
        <v>0.31241071415624999</v>
      </c>
      <c r="IZ55" s="19">
        <v>0.20268494896875</v>
      </c>
      <c r="JA55" s="19">
        <v>0.29110650512500003</v>
      </c>
      <c r="JB55" s="19">
        <v>0.74366390306249996</v>
      </c>
      <c r="JC55" s="19">
        <v>0.48039859696874998</v>
      </c>
      <c r="JD55" s="19">
        <v>0.24963647962499999</v>
      </c>
      <c r="JE55" s="19">
        <v>0.60807397956249998</v>
      </c>
      <c r="JF55" s="19">
        <v>0.40941645406249999</v>
      </c>
      <c r="JG55" s="19">
        <v>0.2102582908125</v>
      </c>
      <c r="JH55" s="19">
        <v>0.29580357140625002</v>
      </c>
      <c r="JI55" s="19">
        <v>0.20774234684375001</v>
      </c>
      <c r="JJ55" s="19">
        <v>0.41727973359374998</v>
      </c>
      <c r="JK55" s="19">
        <v>0.43533346709374998</v>
      </c>
      <c r="JL55" s="19">
        <v>0.242318976053125</v>
      </c>
      <c r="JM55" s="19">
        <v>0.2447745865</v>
      </c>
      <c r="JN55" s="19">
        <v>0.34505037455624998</v>
      </c>
      <c r="JO55" s="19">
        <v>0.406600382196875</v>
      </c>
      <c r="JP55" s="19">
        <v>0.161171300103125</v>
      </c>
      <c r="JQ55" s="19">
        <v>0.21160689252500001</v>
      </c>
      <c r="JR55" s="19">
        <v>0.19493570265937499</v>
      </c>
      <c r="JS55" s="19">
        <v>0.21372611915625001</v>
      </c>
      <c r="JT55" s="19">
        <v>0.49022405460000001</v>
      </c>
      <c r="JU55" s="19">
        <v>0.56973949153750003</v>
      </c>
      <c r="JV55" s="19">
        <v>0.48562268770625</v>
      </c>
      <c r="JW55" s="19">
        <v>0.51565491273437503</v>
      </c>
      <c r="JX55" s="19">
        <v>9.1623983106250001E-2</v>
      </c>
      <c r="JY55" s="19">
        <v>0.1788406216</v>
      </c>
      <c r="JZ55" s="19">
        <v>1.4401801851593801</v>
      </c>
      <c r="KA55" s="19">
        <v>1.5614506154750001</v>
      </c>
      <c r="KB55" s="19">
        <v>0.56755617059062502</v>
      </c>
      <c r="KC55" s="19">
        <v>0.52637833769374998</v>
      </c>
      <c r="KD55" s="19">
        <v>0.63786487890937504</v>
      </c>
      <c r="KE55" s="19">
        <v>0.60734526904374997</v>
      </c>
      <c r="KF55" s="19">
        <v>0.55402856112187504</v>
      </c>
      <c r="KG55" s="19">
        <v>0.57585633064999997</v>
      </c>
      <c r="KH55" s="19">
        <v>0.46730135965312503</v>
      </c>
      <c r="KI55" s="19">
        <v>0.488011760521875</v>
      </c>
      <c r="KJ55" s="19">
        <v>-0.27644960909374999</v>
      </c>
      <c r="KK55" s="19">
        <v>-0.34692532203124998</v>
      </c>
      <c r="KL55" s="19">
        <v>0.63786487890937504</v>
      </c>
      <c r="KM55" s="19">
        <v>0.60734526904374997</v>
      </c>
      <c r="KN55" s="19">
        <v>0.21025532760975599</v>
      </c>
      <c r="KO55" s="19">
        <v>0.216928820317073</v>
      </c>
      <c r="KP55" s="19">
        <v>0.178111383756098</v>
      </c>
      <c r="KQ55" s="19">
        <v>0.221092443195122</v>
      </c>
      <c r="KR55" s="19">
        <v>0.59640605626829302</v>
      </c>
      <c r="KS55" s="19">
        <v>0.43376379963414602</v>
      </c>
      <c r="KT55" s="19">
        <v>0.24226637431707301</v>
      </c>
      <c r="KU55" s="19">
        <v>0.61368969385365801</v>
      </c>
      <c r="KV55" s="19">
        <v>0.45734030202439002</v>
      </c>
      <c r="KW55" s="19">
        <v>0.21117590387804899</v>
      </c>
      <c r="KX55" s="19">
        <v>0.23964287495122</v>
      </c>
      <c r="KY55" s="19">
        <v>0.19792782070731699</v>
      </c>
      <c r="KZ55" s="19">
        <v>41.05</v>
      </c>
      <c r="LA55" s="19">
        <v>37.967073170731702</v>
      </c>
      <c r="LB55" s="19">
        <v>12.2029268292683</v>
      </c>
      <c r="LC55" s="19">
        <v>40.552926829268301</v>
      </c>
      <c r="LD55" s="19">
        <v>38.945853658536599</v>
      </c>
      <c r="LE55" s="19">
        <v>39.894634146341502</v>
      </c>
      <c r="LF55" s="19">
        <v>40.0826829268293</v>
      </c>
      <c r="LG55" s="19">
        <v>1.9399101829268298E-2</v>
      </c>
      <c r="LH55" s="19">
        <v>-2.52791218048781E-2</v>
      </c>
      <c r="LI55" s="19">
        <v>49.578292682926801</v>
      </c>
      <c r="LJ55" s="19">
        <v>1670.7255609756101</v>
      </c>
      <c r="LK55" s="19">
        <v>83</v>
      </c>
      <c r="LL55" s="19">
        <f t="shared" si="58"/>
        <v>33.421707317073199</v>
      </c>
      <c r="LM55" s="23">
        <v>-9999</v>
      </c>
      <c r="LN55" s="19">
        <v>0.43299710686341503</v>
      </c>
      <c r="LO55" s="19">
        <v>0.45785229945365902</v>
      </c>
      <c r="LP55" s="19">
        <v>0.30718465742682899</v>
      </c>
      <c r="LQ55" s="19">
        <v>0.32416739436341502</v>
      </c>
      <c r="LR55" s="19">
        <v>0.43774109602682898</v>
      </c>
      <c r="LS55" s="19">
        <v>0.465354425480488</v>
      </c>
      <c r="LT55" s="19">
        <v>0.31246877786829302</v>
      </c>
      <c r="LU55" s="19">
        <v>0.33279347408780502</v>
      </c>
      <c r="LV55" s="19">
        <v>0.14546118609512201</v>
      </c>
      <c r="LW55" s="19">
        <v>0.157079447395122</v>
      </c>
      <c r="LX55" s="19">
        <v>0.511492923595122</v>
      </c>
      <c r="LY55" s="19">
        <v>0.53889515486829298</v>
      </c>
      <c r="LZ55" s="19">
        <v>0.48706735717073202</v>
      </c>
      <c r="MA55" s="19">
        <v>0.47744967853902398</v>
      </c>
      <c r="MB55" s="19">
        <v>0.100748470848781</v>
      </c>
      <c r="MC55" s="19">
        <v>0.107633562495122</v>
      </c>
      <c r="MD55" s="19">
        <v>1.53851807085854</v>
      </c>
      <c r="ME55" s="19">
        <v>1.7002835774268299</v>
      </c>
      <c r="MF55" s="19">
        <v>0.332890173065854</v>
      </c>
      <c r="MG55" s="19">
        <v>0.33500160966097597</v>
      </c>
      <c r="MH55" s="19">
        <v>0.41714369408048801</v>
      </c>
      <c r="MI55" s="19">
        <v>0.422328522509756</v>
      </c>
      <c r="MJ55" s="19">
        <v>0.41962663427073199</v>
      </c>
      <c r="MK55" s="19">
        <v>0.42646037222195099</v>
      </c>
      <c r="ML55" s="19">
        <v>0.33568036107804899</v>
      </c>
      <c r="MM55" s="19">
        <v>0.33984450990975601</v>
      </c>
      <c r="MN55" s="19">
        <v>-0.47508895851219501</v>
      </c>
      <c r="MO55" s="19">
        <v>-0.498516367560976</v>
      </c>
      <c r="MP55" s="19">
        <v>0.41714369408048801</v>
      </c>
      <c r="MQ55" s="19">
        <v>0.422328522509756</v>
      </c>
      <c r="MR55" s="23">
        <v>-9999</v>
      </c>
      <c r="MS55" s="19">
        <v>0.15816446000000001</v>
      </c>
      <c r="MT55" s="19">
        <v>0.129501018</v>
      </c>
      <c r="MU55" s="19">
        <v>0.126800101</v>
      </c>
      <c r="MV55" s="19">
        <v>0.15232801600000001</v>
      </c>
      <c r="MW55" s="19">
        <v>0.57747190999999998</v>
      </c>
      <c r="MX55" s="19">
        <v>0.34207435899999999</v>
      </c>
      <c r="MY55" s="19">
        <v>0.16243538800000001</v>
      </c>
      <c r="MZ55" s="19">
        <v>0.57866682700000005</v>
      </c>
      <c r="NA55" s="19">
        <v>0.38393382399999998</v>
      </c>
      <c r="NB55" s="19">
        <v>0.157075569</v>
      </c>
      <c r="NC55" s="19">
        <v>0.138090031</v>
      </c>
      <c r="ND55" s="19">
        <v>0.14632741099999999</v>
      </c>
      <c r="NE55" s="19">
        <v>36.929000000000002</v>
      </c>
      <c r="NF55" s="19">
        <v>35.79</v>
      </c>
      <c r="NG55" s="19">
        <v>16.0975</v>
      </c>
      <c r="NH55" s="19">
        <v>38.29325</v>
      </c>
      <c r="NI55" s="19">
        <v>36.273249999999997</v>
      </c>
      <c r="NJ55" s="19">
        <v>37.7545</v>
      </c>
      <c r="NK55" s="19">
        <v>37.892249999999997</v>
      </c>
      <c r="NL55" s="19">
        <v>1.6244202999999999E-2</v>
      </c>
      <c r="NM55" s="19">
        <v>-3.6603047999999999E-2</v>
      </c>
      <c r="NN55" s="19">
        <v>53.697000000000003</v>
      </c>
      <c r="NO55" s="19">
        <v>1764.2178249999999</v>
      </c>
      <c r="NP55" s="19">
        <v>99.9</v>
      </c>
      <c r="NQ55" s="19">
        <f t="shared" si="59"/>
        <v>46.203000000000003</v>
      </c>
      <c r="NR55" s="23">
        <v>-9999</v>
      </c>
      <c r="NS55" s="19">
        <v>0.56030115300000005</v>
      </c>
      <c r="NT55" s="19">
        <v>0.58124672899999996</v>
      </c>
      <c r="NU55" s="19">
        <v>0.40469060299999998</v>
      </c>
      <c r="NV55" s="19">
        <v>0.382741524</v>
      </c>
      <c r="NW55" s="19">
        <v>0.61351818800000002</v>
      </c>
      <c r="NX55" s="19">
        <v>0.63227697299999996</v>
      </c>
      <c r="NY55" s="19">
        <v>0.47052295999999999</v>
      </c>
      <c r="NZ55" s="19">
        <v>0.449590341</v>
      </c>
      <c r="OA55" s="19">
        <v>0.20168715600000001</v>
      </c>
      <c r="OB55" s="19">
        <v>0.25543411900000002</v>
      </c>
      <c r="OC55" s="19">
        <v>0.59501178200000004</v>
      </c>
      <c r="OD55" s="19">
        <v>0.63867955799999998</v>
      </c>
      <c r="OE55" s="19">
        <v>0.57160269100000005</v>
      </c>
      <c r="OF55" s="19">
        <v>0.56860306100000002</v>
      </c>
      <c r="OG55" s="19">
        <v>5.2161407999999999E-2</v>
      </c>
      <c r="OH55" s="19">
        <v>9.1297811000000006E-2</v>
      </c>
      <c r="OI55" s="19">
        <v>2.5672563849999999</v>
      </c>
      <c r="OJ55" s="19">
        <v>2.7933386169999999</v>
      </c>
      <c r="OK55" s="19">
        <v>0.32894924800000003</v>
      </c>
      <c r="OL55" s="19">
        <v>0.40394999300000001</v>
      </c>
      <c r="OM55" s="19">
        <v>0.44123289700000001</v>
      </c>
      <c r="ON55" s="19">
        <v>0.52421057100000001</v>
      </c>
      <c r="OO55" s="19">
        <v>0.46693625700000002</v>
      </c>
      <c r="OP55" s="19">
        <v>0.55224221500000004</v>
      </c>
      <c r="OQ55" s="19">
        <v>0.35982813800000002</v>
      </c>
      <c r="OR55" s="19">
        <v>0.439147499</v>
      </c>
      <c r="OS55" s="19">
        <v>-0.63904047100000005</v>
      </c>
      <c r="OT55" s="19">
        <v>-0.61950963599999997</v>
      </c>
      <c r="OU55" s="19">
        <v>0.44123289700000001</v>
      </c>
      <c r="OV55" s="19">
        <v>0.52421057100000001</v>
      </c>
      <c r="OW55" s="19">
        <v>0.13694444447222201</v>
      </c>
      <c r="OX55" s="19">
        <v>8.8097250416666703E-2</v>
      </c>
      <c r="OY55" s="19">
        <v>0.106531001222222</v>
      </c>
      <c r="OZ55" s="19">
        <v>0.117293547333333</v>
      </c>
      <c r="PA55" s="19">
        <v>0.55910839558333303</v>
      </c>
      <c r="PB55" s="19">
        <v>0.321899157722222</v>
      </c>
      <c r="PC55" s="19">
        <v>0.1134491205</v>
      </c>
      <c r="PD55" s="19">
        <v>0.56395202027777802</v>
      </c>
      <c r="PE55" s="19">
        <v>0.35956886577777802</v>
      </c>
      <c r="PF55" s="19">
        <v>0.11541355508333299</v>
      </c>
      <c r="PG55" s="19">
        <v>8.6675213749999994E-2</v>
      </c>
      <c r="PH55" s="19">
        <v>0.106872967805556</v>
      </c>
      <c r="PI55" s="19">
        <v>34.85</v>
      </c>
      <c r="PJ55" s="19">
        <v>31.140555555555601</v>
      </c>
      <c r="PK55" s="19">
        <v>14.5516666666667</v>
      </c>
      <c r="PL55" s="19">
        <v>28.093611111111102</v>
      </c>
      <c r="PM55" s="19">
        <v>27.938888888888901</v>
      </c>
      <c r="PN55" s="19">
        <v>33.961111111111101</v>
      </c>
      <c r="PO55" s="19">
        <v>34.238888888888901</v>
      </c>
      <c r="PP55" s="19">
        <v>-0.147362627777778</v>
      </c>
      <c r="PQ55" s="19">
        <v>-0.14401453888888899</v>
      </c>
      <c r="PR55" s="19">
        <v>53.344722222222202</v>
      </c>
      <c r="PS55" s="19">
        <v>56.0138888888889</v>
      </c>
      <c r="PT55" s="19">
        <v>1756.2473333333301</v>
      </c>
      <c r="PU55" s="19">
        <v>1816.8155277777801</v>
      </c>
      <c r="PV55" s="19">
        <v>120.7</v>
      </c>
      <c r="PW55" s="19">
        <f t="shared" si="60"/>
        <v>67.3552777777778</v>
      </c>
      <c r="PX55" s="19">
        <f t="shared" si="61"/>
        <v>64.686111111111103</v>
      </c>
      <c r="PY55" s="19">
        <f t="shared" si="62"/>
        <v>66.020694444444445</v>
      </c>
      <c r="PZ55" s="23">
        <v>-9999</v>
      </c>
      <c r="QA55" s="19">
        <v>0.66415339027222198</v>
      </c>
      <c r="QB55" s="19">
        <v>0.65142831626666697</v>
      </c>
      <c r="QC55" s="19">
        <v>0.51968272074999999</v>
      </c>
      <c r="QD55" s="19">
        <v>0.46408509575277801</v>
      </c>
      <c r="QE55" s="19">
        <v>0.73281745943611099</v>
      </c>
      <c r="QF55" s="19">
        <v>0.72587024721111104</v>
      </c>
      <c r="QG55" s="19">
        <f t="shared" si="63"/>
        <v>0.72934385332361096</v>
      </c>
      <c r="QH55" s="19">
        <v>0.61098931649999999</v>
      </c>
      <c r="QI55" s="19">
        <v>0.56821033948888899</v>
      </c>
      <c r="QJ55" s="19">
        <v>0.22092083003333299</v>
      </c>
      <c r="QK55" s="19">
        <v>0.26841598393055599</v>
      </c>
      <c r="QL55" s="19">
        <v>0.68038905978888897</v>
      </c>
      <c r="QM55" s="19">
        <v>0.67819952059166699</v>
      </c>
      <c r="QN55" s="19">
        <v>0.65917285861944497</v>
      </c>
      <c r="QO55" s="19">
        <v>0.60464236729444398</v>
      </c>
      <c r="QP55" s="19">
        <v>3.0464586883333301E-2</v>
      </c>
      <c r="QQ55" s="19">
        <v>4.8287265036111103E-2</v>
      </c>
      <c r="QR55" s="19">
        <v>3.9724910583416699</v>
      </c>
      <c r="QS55" s="19">
        <v>3.77456101796944</v>
      </c>
      <c r="QT55" s="19">
        <v>0.30148439572222202</v>
      </c>
      <c r="QU55" s="19">
        <v>0.36935241302499999</v>
      </c>
      <c r="QV55" s="19">
        <v>0.42762337769722197</v>
      </c>
      <c r="QW55" s="19">
        <v>0.50057930786111104</v>
      </c>
      <c r="QX55" s="19">
        <v>0.45302026621111102</v>
      </c>
      <c r="QY55" s="19">
        <v>0.53343694325833302</v>
      </c>
      <c r="QZ55" s="19">
        <v>0.33247730339166698</v>
      </c>
      <c r="RA55" s="19">
        <v>0.41111406889722202</v>
      </c>
      <c r="RB55" s="19">
        <v>-0.75822382502777796</v>
      </c>
      <c r="RC55" s="19">
        <v>-0.72364435958333295</v>
      </c>
      <c r="RD55" s="19">
        <v>0.42762337769722197</v>
      </c>
      <c r="RE55" s="19">
        <v>0.50057930786111104</v>
      </c>
      <c r="RF55" s="19">
        <v>9.8189022019230798E-2</v>
      </c>
      <c r="RG55" s="19">
        <v>6.5077700076923095E-2</v>
      </c>
      <c r="RH55" s="19">
        <v>7.8050664134615394E-2</v>
      </c>
      <c r="RI55" s="19">
        <v>8.0447433346153896E-2</v>
      </c>
      <c r="RJ55" s="19">
        <v>0.49687842709615399</v>
      </c>
      <c r="RK55" s="19">
        <v>0.287836243557692</v>
      </c>
      <c r="RL55" s="19">
        <v>8.5039761500000005E-2</v>
      </c>
      <c r="RM55" s="19">
        <v>0.48817373101923101</v>
      </c>
      <c r="RN55" s="19">
        <v>0.29509202457692302</v>
      </c>
      <c r="RO55" s="19">
        <v>8.7680533692307702E-2</v>
      </c>
      <c r="RP55" s="19">
        <v>6.0032083807692302E-2</v>
      </c>
      <c r="RQ55" s="19">
        <v>8.3531363288461599E-2</v>
      </c>
      <c r="RR55" s="19">
        <v>41.57</v>
      </c>
      <c r="RS55" s="19">
        <v>38.369999999999997</v>
      </c>
      <c r="RT55" s="19">
        <v>20.837884615384599</v>
      </c>
      <c r="RU55" s="19">
        <v>32.067307692307701</v>
      </c>
      <c r="RV55" s="19">
        <v>32.488076923076903</v>
      </c>
      <c r="RW55" s="19">
        <v>39.757307692307698</v>
      </c>
      <c r="RX55" s="19">
        <v>39.794615384615398</v>
      </c>
      <c r="RY55" s="19">
        <v>-0.194992311538462</v>
      </c>
      <c r="RZ55" s="19">
        <v>-0.16886657115384601</v>
      </c>
      <c r="SA55" s="19">
        <v>62.8905769230769</v>
      </c>
      <c r="SB55" s="19">
        <v>61.100961538461497</v>
      </c>
      <c r="SC55" s="19">
        <v>1972.9090192307699</v>
      </c>
      <c r="SD55" s="19">
        <v>1932.3060576923101</v>
      </c>
      <c r="SE55" s="19">
        <v>142</v>
      </c>
      <c r="SF55" s="19">
        <f t="shared" si="64"/>
        <v>79.109423076923093</v>
      </c>
      <c r="SG55" s="19">
        <f t="shared" si="65"/>
        <v>80.89903846153851</v>
      </c>
      <c r="SH55" s="23">
        <v>-9999</v>
      </c>
      <c r="SI55" s="19">
        <v>0.70235395565384595</v>
      </c>
      <c r="SJ55" s="19">
        <v>0.71983091990384596</v>
      </c>
      <c r="SK55" s="19">
        <v>0.55214144938461496</v>
      </c>
      <c r="SL55" s="19">
        <v>0.561992839846154</v>
      </c>
      <c r="SM55" s="19">
        <v>0.780173469884615</v>
      </c>
      <c r="SN55" s="19">
        <v>0.76694517921153804</v>
      </c>
      <c r="SO55" s="19">
        <v>0.66146387317307698</v>
      </c>
      <c r="SP55" s="19">
        <v>0.629742810038462</v>
      </c>
      <c r="SQ55" s="19">
        <v>0.245866126403846</v>
      </c>
      <c r="SR55" s="19">
        <v>0.265256124788462</v>
      </c>
      <c r="SS55" s="19">
        <v>0.70673611303846195</v>
      </c>
      <c r="ST55" s="19">
        <v>0.72705208211538497</v>
      </c>
      <c r="SU55" s="19">
        <v>0.694549687288462</v>
      </c>
      <c r="SV55" s="19">
        <v>0.66830434053846199</v>
      </c>
      <c r="SW55" s="19">
        <v>9.7068542115384595E-3</v>
      </c>
      <c r="SX55" s="19">
        <v>1.52734400576923E-2</v>
      </c>
      <c r="SY55" s="19">
        <v>4.7488202275384603</v>
      </c>
      <c r="SZ55" s="19">
        <v>5.19809688784615</v>
      </c>
      <c r="TA55" s="19">
        <v>0.31500369282692298</v>
      </c>
      <c r="TB55" s="19">
        <v>0.34519588292307701</v>
      </c>
      <c r="TC55" s="19">
        <v>0.449807213961538</v>
      </c>
      <c r="TD55" s="19">
        <v>0.479732160307692</v>
      </c>
      <c r="TE55" s="19">
        <v>0.47772517749999999</v>
      </c>
      <c r="TF55" s="19">
        <v>0.497168388865385</v>
      </c>
      <c r="TG55" s="19">
        <v>0.34977279332692301</v>
      </c>
      <c r="TH55" s="19">
        <v>0.36723240236538501</v>
      </c>
      <c r="TI55" s="19">
        <v>-0.79601719651923097</v>
      </c>
      <c r="TJ55" s="19">
        <v>-0.77209212819230799</v>
      </c>
      <c r="TK55" s="19">
        <v>0.449807213961538</v>
      </c>
      <c r="TL55" s="19">
        <v>0.479732160307692</v>
      </c>
      <c r="TM55" s="19">
        <v>7.2269406975609699E-2</v>
      </c>
      <c r="TN55" s="19">
        <v>5.02239920243902E-2</v>
      </c>
      <c r="TO55" s="19">
        <v>6.5204081634146302E-2</v>
      </c>
      <c r="TP55" s="19">
        <v>6.6611104243902403E-2</v>
      </c>
      <c r="TQ55" s="19">
        <v>0.36960754790243899</v>
      </c>
      <c r="TR55" s="19">
        <v>0.184322748829268</v>
      </c>
      <c r="TS55" s="19">
        <v>6.8634153195122005E-2</v>
      </c>
      <c r="TT55" s="19">
        <v>0.39922852068292702</v>
      </c>
      <c r="TU55" s="19">
        <v>0.216024594292683</v>
      </c>
      <c r="TV55" s="19">
        <v>5.7012505975609799E-2</v>
      </c>
      <c r="TW55" s="19">
        <v>4.6284741829268297E-2</v>
      </c>
      <c r="TX55" s="19">
        <v>6.1574455707317101E-2</v>
      </c>
      <c r="TY55" s="19">
        <v>40.82</v>
      </c>
      <c r="TZ55" s="19">
        <v>38.108536585365798</v>
      </c>
      <c r="UA55" s="19">
        <v>24.452682926829301</v>
      </c>
      <c r="UB55" s="19">
        <v>35.254146341463397</v>
      </c>
      <c r="UC55" s="19">
        <v>35.42</v>
      </c>
      <c r="UD55" s="19">
        <v>40.649268292682997</v>
      </c>
      <c r="UE55" s="19">
        <v>40.915121951219497</v>
      </c>
      <c r="UF55" s="19">
        <v>-0.13812696097561</v>
      </c>
      <c r="UG55" s="19">
        <v>-0.12792806536585399</v>
      </c>
      <c r="UH55" s="24">
        <v>75.226341463414656</v>
      </c>
      <c r="UI55" s="24">
        <v>70.117560975609777</v>
      </c>
      <c r="UJ55" s="24">
        <v>2252.9697317073174</v>
      </c>
      <c r="UK55" s="24">
        <v>2136.9764634146336</v>
      </c>
      <c r="UL55" s="19">
        <v>158</v>
      </c>
      <c r="UM55" s="19">
        <f t="shared" si="66"/>
        <v>82.773658536585344</v>
      </c>
      <c r="UN55" s="19">
        <f t="shared" si="67"/>
        <v>87.882439024390223</v>
      </c>
      <c r="UO55" s="19">
        <f t="shared" si="68"/>
        <v>85.328048780487791</v>
      </c>
      <c r="UP55" s="23">
        <v>-9999</v>
      </c>
      <c r="UQ55" s="19">
        <v>0.70600528884634095</v>
      </c>
      <c r="UR55" s="19">
        <v>0.689342298131707</v>
      </c>
      <c r="US55" s="19">
        <v>0.51756776686097605</v>
      </c>
      <c r="UT55" s="19">
        <v>0.46447034555365901</v>
      </c>
      <c r="UU55" s="19">
        <v>0.79173706752195105</v>
      </c>
      <c r="UV55" s="19">
        <v>0.75584745934878095</v>
      </c>
      <c r="UW55" s="19">
        <f t="shared" si="69"/>
        <v>0.773792263435366</v>
      </c>
      <c r="UX55" s="19">
        <v>0.64696968013414602</v>
      </c>
      <c r="UY55" s="19">
        <v>0.56711667132682897</v>
      </c>
      <c r="UZ55" s="19">
        <v>0.29736690466341498</v>
      </c>
      <c r="VA55" s="19">
        <v>0.331131825058537</v>
      </c>
      <c r="VB55" s="19">
        <v>0.73224869651219504</v>
      </c>
      <c r="VC55" s="19">
        <v>0.69510809188780498</v>
      </c>
      <c r="VD55" s="19">
        <v>0.749503727353659</v>
      </c>
      <c r="VE55" s="19">
        <v>0.66806858676829295</v>
      </c>
      <c r="VF55" s="19">
        <v>5.46534885E-2</v>
      </c>
      <c r="VG55" s="19">
        <v>1.0922899595121899E-2</v>
      </c>
      <c r="VH55" s="19">
        <v>4.8348606826536598</v>
      </c>
      <c r="VI55" s="19">
        <v>4.5771583246268301</v>
      </c>
      <c r="VJ55" s="19">
        <v>0.375349217746341</v>
      </c>
      <c r="VK55" s="19">
        <v>0.43665224255609802</v>
      </c>
      <c r="VL55" s="19">
        <v>0.51802568840243901</v>
      </c>
      <c r="VM55" s="19">
        <v>0.57236938452682895</v>
      </c>
      <c r="VN55" s="19">
        <v>0.55314925613902399</v>
      </c>
      <c r="VO55" s="19">
        <v>0.60366905889024403</v>
      </c>
      <c r="VP55" s="19">
        <v>0.42091807228292699</v>
      </c>
      <c r="VQ55" s="19">
        <v>0.47841953844146401</v>
      </c>
      <c r="VR55" s="19">
        <v>-0.78547677251219505</v>
      </c>
      <c r="VS55" s="19">
        <v>-0.72167322965853598</v>
      </c>
      <c r="VT55" s="19">
        <v>0.51802568840243901</v>
      </c>
      <c r="VU55" s="19">
        <v>0.57236938452682895</v>
      </c>
      <c r="VV55" s="19">
        <v>0.796333333333333</v>
      </c>
      <c r="VW55" s="19">
        <v>0.74433333333333296</v>
      </c>
      <c r="VX55" s="19">
        <v>0.79353333333333298</v>
      </c>
      <c r="VY55" s="19">
        <v>8.9499999999999996E-2</v>
      </c>
      <c r="VZ55" s="19">
        <f t="shared" si="70"/>
        <v>0.9347007115948095</v>
      </c>
      <c r="WA55" s="19">
        <v>7.8904447657894797E-2</v>
      </c>
      <c r="WB55" s="19">
        <v>5.26853394210526E-2</v>
      </c>
      <c r="WC55" s="19">
        <v>7.0764423868420995E-2</v>
      </c>
      <c r="WD55" s="19">
        <v>6.66859455789474E-2</v>
      </c>
      <c r="WE55" s="19">
        <v>0.40094913673684202</v>
      </c>
      <c r="WF55" s="19">
        <v>0.23685283544736799</v>
      </c>
      <c r="WG55" s="19">
        <v>7.2440572999999994E-2</v>
      </c>
      <c r="WH55" s="19">
        <v>0.44310230518421001</v>
      </c>
      <c r="WI55" s="19">
        <v>0.23294497852631599</v>
      </c>
      <c r="WJ55" s="19">
        <v>6.2306345473684202E-2</v>
      </c>
      <c r="WK55" s="19">
        <v>4.6318421052631599E-2</v>
      </c>
      <c r="WL55" s="19">
        <v>6.9387597289473704E-2</v>
      </c>
      <c r="WM55" s="19">
        <v>42.7</v>
      </c>
      <c r="WN55" s="19">
        <v>39.096315789473699</v>
      </c>
      <c r="WO55" s="19">
        <v>19.879736842105299</v>
      </c>
      <c r="WP55" s="19">
        <v>36.545263157894702</v>
      </c>
      <c r="WQ55" s="19">
        <v>36.446315789473701</v>
      </c>
      <c r="WR55" s="19">
        <v>42.02</v>
      </c>
      <c r="WS55" s="19">
        <v>41.909210526315803</v>
      </c>
      <c r="WT55" s="19">
        <v>-0.14051784631579001</v>
      </c>
      <c r="WU55" s="19">
        <v>-0.127310885526316</v>
      </c>
      <c r="WV55" s="19">
        <v>75.676578947368398</v>
      </c>
      <c r="WW55" s="19">
        <v>72.644736842105303</v>
      </c>
      <c r="WX55" s="19">
        <v>2263.2192631579001</v>
      </c>
      <c r="WY55" s="19">
        <v>2194.3699473684201</v>
      </c>
      <c r="WZ55" s="19">
        <v>164.3</v>
      </c>
      <c r="XA55" s="19">
        <f t="shared" si="71"/>
        <v>88.623421052631613</v>
      </c>
      <c r="XB55" s="19">
        <f t="shared" si="72"/>
        <v>91.655263157894709</v>
      </c>
      <c r="XC55" s="23">
        <v>-9999</v>
      </c>
      <c r="XD55" s="19">
        <v>0.71803896304210502</v>
      </c>
      <c r="XE55" s="19">
        <v>0.70831214553684196</v>
      </c>
      <c r="XF55" s="19">
        <v>0.52477652779736905</v>
      </c>
      <c r="XG55" s="19">
        <v>0.55709337459210495</v>
      </c>
      <c r="XH55" s="19">
        <v>0.81001417991315805</v>
      </c>
      <c r="XI55" s="19">
        <v>0.76156148384473699</v>
      </c>
      <c r="XJ55" s="19">
        <v>0.66748615545000001</v>
      </c>
      <c r="XK55" s="19">
        <v>0.63178472101842098</v>
      </c>
      <c r="XL55" s="19">
        <v>0.31060913219473701</v>
      </c>
      <c r="XM55" s="19">
        <v>0.25285467057368399</v>
      </c>
      <c r="XN55" s="19">
        <v>0.72870479097631602</v>
      </c>
      <c r="XO55" s="19">
        <v>0.69444193819210498</v>
      </c>
      <c r="XP55" s="19">
        <v>0.75272949072631601</v>
      </c>
      <c r="XQ55" s="19">
        <v>0.66574963272368404</v>
      </c>
      <c r="XR55" s="19">
        <v>2.2304583539473701E-2</v>
      </c>
      <c r="XS55" s="19">
        <v>-3.0058856799999999E-2</v>
      </c>
      <c r="XT55" s="19">
        <v>5.1428124013973697</v>
      </c>
      <c r="XU55" s="19">
        <v>5.0712537169315803</v>
      </c>
      <c r="XV55" s="19">
        <v>0.38370815456578899</v>
      </c>
      <c r="XW55" s="19">
        <v>0.32987097637368401</v>
      </c>
      <c r="XX55" s="19">
        <v>0.529207617836842</v>
      </c>
      <c r="XY55" s="19">
        <v>0.45929899539473701</v>
      </c>
      <c r="XZ55" s="19">
        <v>0.56646603861578904</v>
      </c>
      <c r="YA55" s="19">
        <v>0.47791642757631603</v>
      </c>
      <c r="YB55" s="19">
        <v>0.43249038171052601</v>
      </c>
      <c r="YC55" s="19">
        <v>0.353182724936842</v>
      </c>
      <c r="YD55" s="19">
        <v>-0.79986942894736801</v>
      </c>
      <c r="YE55" s="19">
        <v>-0.77276284481578905</v>
      </c>
      <c r="YF55" s="19">
        <v>0.529207617836842</v>
      </c>
      <c r="YG55" s="19">
        <v>0.45929899539473701</v>
      </c>
      <c r="YH55" s="19">
        <v>7.6428928950000002E-2</v>
      </c>
      <c r="YI55" s="19">
        <v>5.1664164174999999E-2</v>
      </c>
      <c r="YJ55" s="19">
        <v>6.2249749775000002E-2</v>
      </c>
      <c r="YK55" s="19">
        <v>6.3973917325000004E-2</v>
      </c>
      <c r="YL55" s="19">
        <v>0.39703051644999998</v>
      </c>
      <c r="YM55" s="19">
        <v>0.32714285700000001</v>
      </c>
      <c r="YN55" s="19">
        <v>6.6889763749999998E-2</v>
      </c>
      <c r="YO55" s="19">
        <v>0.43584132305000001</v>
      </c>
      <c r="YP55" s="19">
        <v>0.221432291675</v>
      </c>
      <c r="YQ55" s="19">
        <v>6.0379170874999999E-2</v>
      </c>
      <c r="YR55" s="19">
        <v>4.3136272599999997E-2</v>
      </c>
      <c r="YS55" s="19">
        <v>6.7462499999999995E-2</v>
      </c>
      <c r="YT55" s="19">
        <v>43.76</v>
      </c>
      <c r="YU55" s="19">
        <v>40.748750000000001</v>
      </c>
      <c r="YV55" s="19">
        <v>17.661000000000001</v>
      </c>
      <c r="YW55" s="19">
        <v>30.169250000000002</v>
      </c>
      <c r="YX55" s="19">
        <v>30.371500000000001</v>
      </c>
      <c r="YY55" s="19">
        <v>42.045749999999998</v>
      </c>
      <c r="YZ55" s="19">
        <v>42.327249999999999</v>
      </c>
      <c r="ZA55" s="19">
        <v>-0.29737644000000002</v>
      </c>
      <c r="ZB55" s="19">
        <v>-0.27266349249999999</v>
      </c>
      <c r="ZC55" s="19">
        <v>82.335250000000002</v>
      </c>
      <c r="ZD55" s="19">
        <v>76.296999999999997</v>
      </c>
      <c r="ZE55" s="19">
        <v>2414.3278749999999</v>
      </c>
      <c r="ZF55" s="19">
        <v>2277.26505</v>
      </c>
      <c r="ZG55" s="19">
        <v>172</v>
      </c>
      <c r="ZH55" s="19">
        <f t="shared" si="73"/>
        <v>89.664749999999998</v>
      </c>
      <c r="ZI55" s="19">
        <f t="shared" si="74"/>
        <v>95.703000000000003</v>
      </c>
      <c r="ZJ55" s="23">
        <v>-9999</v>
      </c>
      <c r="ZK55" s="19">
        <v>0.7333608452425</v>
      </c>
      <c r="ZL55" s="19">
        <v>0.719675745215</v>
      </c>
      <c r="ZM55" s="19">
        <v>0.53549937785250001</v>
      </c>
      <c r="ZN55" s="19">
        <v>0.67309192356500003</v>
      </c>
      <c r="ZO55" s="19">
        <v>0.81984090818749999</v>
      </c>
      <c r="ZP55" s="19">
        <v>0.76677755558500005</v>
      </c>
      <c r="ZQ55" s="19">
        <v>0.67401751753000005</v>
      </c>
      <c r="ZR55" s="19">
        <v>0.72749605894000002</v>
      </c>
      <c r="ZS55" s="19">
        <v>0.32612534957</v>
      </c>
      <c r="ZT55" s="19">
        <v>9.2405788267499997E-2</v>
      </c>
      <c r="ZU55" s="19">
        <v>0.73168313802999996</v>
      </c>
      <c r="ZV55" s="19">
        <v>0.72628968464999999</v>
      </c>
      <c r="ZW55" s="19">
        <v>0.75625529825750004</v>
      </c>
      <c r="ZX55" s="19">
        <v>0.67446208996750001</v>
      </c>
      <c r="ZY55" s="19">
        <v>-3.9590189924999996E-3</v>
      </c>
      <c r="ZZ55" s="19">
        <v>1.4518351989999999E-2</v>
      </c>
      <c r="AAA55" s="19">
        <v>5.54109117476</v>
      </c>
      <c r="AAB55" s="19">
        <v>5.2317117230349997</v>
      </c>
      <c r="AAC55" s="19">
        <v>0.39795207781500003</v>
      </c>
      <c r="AAD55" s="19">
        <v>0.1176762839</v>
      </c>
      <c r="AAE55" s="19">
        <v>0.54564766622500005</v>
      </c>
      <c r="AAF55" s="19">
        <v>0.1862052172625</v>
      </c>
      <c r="AAG55" s="19">
        <v>0.58091518749250004</v>
      </c>
      <c r="AAH55" s="19">
        <v>0.1930770318375</v>
      </c>
      <c r="AAI55" s="19">
        <v>0.44469395153250002</v>
      </c>
      <c r="AAJ55" s="19">
        <v>0.12541865388750001</v>
      </c>
      <c r="AAK55" s="19">
        <v>-0.80478943084999999</v>
      </c>
      <c r="AAL55" s="19">
        <v>-0.84207460720000005</v>
      </c>
      <c r="AAM55" s="19">
        <v>0.54564766622500005</v>
      </c>
      <c r="AAN55" s="19">
        <v>0.1862052172625</v>
      </c>
      <c r="AAO55" s="19">
        <v>7.2127329173913096E-2</v>
      </c>
      <c r="AAP55" s="19">
        <v>5.21760891086957E-2</v>
      </c>
      <c r="AAQ55" s="19">
        <v>6.0066256739130401E-2</v>
      </c>
      <c r="AAR55" s="19">
        <v>6.5202234521739094E-2</v>
      </c>
      <c r="AAS55" s="19">
        <v>0.39606101113043501</v>
      </c>
      <c r="AAT55" s="19">
        <v>0.234755564913043</v>
      </c>
      <c r="AAU55" s="19">
        <v>6.6292379326086906E-2</v>
      </c>
      <c r="AAV55" s="19">
        <v>0.39680523649999999</v>
      </c>
      <c r="AAW55" s="19">
        <v>0.20518221184782601</v>
      </c>
      <c r="AAX55" s="19">
        <v>6.01282608695652E-2</v>
      </c>
      <c r="AAY55" s="19">
        <v>4.3848566760869602E-2</v>
      </c>
      <c r="AAZ55" s="19">
        <v>6.0940735065217397E-2</v>
      </c>
      <c r="ABA55" s="19">
        <v>42.55</v>
      </c>
      <c r="ABB55" s="19">
        <v>36.348913043478298</v>
      </c>
      <c r="ABC55" s="19">
        <v>31.559347826086999</v>
      </c>
      <c r="ABD55" s="19">
        <v>32.419565217391302</v>
      </c>
      <c r="ABE55" s="19">
        <v>33.113695652173902</v>
      </c>
      <c r="ABF55" s="19">
        <v>40.527608695652198</v>
      </c>
      <c r="ABG55" s="19">
        <v>40.69</v>
      </c>
      <c r="ABH55" s="19">
        <v>-0.20547204999999999</v>
      </c>
      <c r="ABI55" s="19">
        <v>-0.17488642521739101</v>
      </c>
      <c r="ABJ55" s="19">
        <v>87.087826086956497</v>
      </c>
      <c r="ABK55" s="19">
        <v>81.027173913043498</v>
      </c>
      <c r="ABL55" s="19">
        <v>2522.2454347826101</v>
      </c>
      <c r="ABM55" s="19">
        <v>2384.5171956521699</v>
      </c>
      <c r="ABN55" s="19">
        <v>178</v>
      </c>
      <c r="ABO55" s="19">
        <f t="shared" si="75"/>
        <v>90.912173913043503</v>
      </c>
      <c r="ABP55" s="19">
        <f t="shared" si="76"/>
        <v>96.972826086956502</v>
      </c>
      <c r="ABQ55" s="23">
        <v>-9999</v>
      </c>
      <c r="ABR55" s="19">
        <v>0.71292820689347802</v>
      </c>
      <c r="ABS55" s="19">
        <v>0.71403085754782603</v>
      </c>
      <c r="ABT55" s="19">
        <v>0.510892730384783</v>
      </c>
      <c r="ABU55" s="19">
        <v>0.56328291341304404</v>
      </c>
      <c r="ABV55" s="19">
        <v>0.80029886902826097</v>
      </c>
      <c r="ABW55" s="19">
        <v>0.76421273358695596</v>
      </c>
      <c r="ABX55" s="19">
        <v>0.64720064516304399</v>
      </c>
      <c r="ABY55" s="19">
        <v>0.63409078194565205</v>
      </c>
      <c r="ABZ55" s="19">
        <v>0.31811050930434798</v>
      </c>
      <c r="ACA55" s="19">
        <v>0.25307465032391302</v>
      </c>
      <c r="ACB55" s="19">
        <v>0.73287067327391298</v>
      </c>
      <c r="ACC55" s="19">
        <v>0.73371307544565201</v>
      </c>
      <c r="ACD55" s="19">
        <v>0.73618778564999998</v>
      </c>
      <c r="ACE55" s="19">
        <v>0.68912212524130401</v>
      </c>
      <c r="ACF55" s="19">
        <v>4.2898514395652197E-2</v>
      </c>
      <c r="ACG55" s="19">
        <v>4.1560302076086998E-2</v>
      </c>
      <c r="ACH55" s="19">
        <v>4.9988978383021703</v>
      </c>
      <c r="ACI55" s="19">
        <v>5.1016816177739104</v>
      </c>
      <c r="ACJ55" s="19">
        <v>0.39753359877608702</v>
      </c>
      <c r="ACK55" s="19">
        <v>0.330020547526087</v>
      </c>
      <c r="ACL55" s="19">
        <v>0.54258572288260898</v>
      </c>
      <c r="ACM55" s="19">
        <v>0.46078393957826103</v>
      </c>
      <c r="ACN55" s="19">
        <v>0.579489937723913</v>
      </c>
      <c r="ACO55" s="19">
        <v>0.47850900277173902</v>
      </c>
      <c r="ACP55" s="19">
        <v>0.446175264002174</v>
      </c>
      <c r="ACQ55" s="19">
        <v>0.35227745275869599</v>
      </c>
      <c r="ACR55" s="19">
        <v>-0.78539565432608704</v>
      </c>
      <c r="ACS55" s="19">
        <v>-0.77504257143478295</v>
      </c>
      <c r="ACT55" s="19">
        <v>0.54258572288260898</v>
      </c>
      <c r="ACU55" s="19">
        <v>0.46078393957826103</v>
      </c>
      <c r="ACV55" s="17">
        <v>5.29</v>
      </c>
      <c r="ACW55" s="18">
        <v>0.95</v>
      </c>
      <c r="ACX55" s="17">
        <v>78.099999999999994</v>
      </c>
      <c r="ACY55" s="17">
        <v>24.3</v>
      </c>
      <c r="ACZ55" s="17">
        <v>4.7</v>
      </c>
      <c r="ADA55" s="17">
        <v>13.9</v>
      </c>
    </row>
    <row r="56" spans="1:781" x14ac:dyDescent="0.25">
      <c r="A56" s="19">
        <v>55</v>
      </c>
      <c r="B56" s="19">
        <v>14</v>
      </c>
      <c r="C56" s="19" t="s">
        <v>10</v>
      </c>
      <c r="D56" s="19">
        <v>70</v>
      </c>
      <c r="E56" s="19">
        <v>4</v>
      </c>
      <c r="F56" s="19">
        <v>3</v>
      </c>
      <c r="G56" s="19" t="s">
        <v>14</v>
      </c>
      <c r="H56" s="23">
        <v>-9999</v>
      </c>
      <c r="I56" s="23">
        <v>-9999</v>
      </c>
      <c r="J56" s="23">
        <v>-9999</v>
      </c>
      <c r="K56" s="23">
        <v>-9999</v>
      </c>
      <c r="L56" s="19">
        <v>175</v>
      </c>
      <c r="M56" s="19">
        <f t="shared" si="16"/>
        <v>156.24999999999997</v>
      </c>
      <c r="N56" s="19">
        <v>54.400000000000006</v>
      </c>
      <c r="O56" s="19">
        <v>18.72</v>
      </c>
      <c r="P56" s="19">
        <v>26.880000000000003</v>
      </c>
      <c r="Q56" s="19">
        <v>58.4</v>
      </c>
      <c r="R56" s="19">
        <v>14.719999999999999</v>
      </c>
      <c r="S56" s="19">
        <v>26.880000000000003</v>
      </c>
      <c r="T56" s="19">
        <f t="shared" si="17"/>
        <v>1</v>
      </c>
      <c r="U56" s="19">
        <v>56.399999999999991</v>
      </c>
      <c r="V56" s="19">
        <v>20.72</v>
      </c>
      <c r="W56" s="19">
        <v>22.880000000000003</v>
      </c>
      <c r="X56" s="19">
        <v>58.4</v>
      </c>
      <c r="Y56" s="19">
        <v>16.72</v>
      </c>
      <c r="Z56" s="19">
        <v>24.880000000000003</v>
      </c>
      <c r="AA56" s="19" t="s">
        <v>94</v>
      </c>
      <c r="AB56" s="19">
        <v>8.5</v>
      </c>
      <c r="AC56" s="19">
        <v>7.2</v>
      </c>
      <c r="AD56" s="19">
        <v>2.5</v>
      </c>
      <c r="AE56" s="19" t="s">
        <v>40</v>
      </c>
      <c r="AF56" s="19">
        <v>2</v>
      </c>
      <c r="AG56" s="19">
        <v>1</v>
      </c>
      <c r="AH56" s="19">
        <v>2.2999999999999998</v>
      </c>
      <c r="AI56" s="19">
        <v>4</v>
      </c>
      <c r="AJ56" s="19">
        <v>557</v>
      </c>
      <c r="AK56" s="19">
        <v>148</v>
      </c>
      <c r="AL56" s="19">
        <v>0.74</v>
      </c>
      <c r="AM56" s="19">
        <v>8.1</v>
      </c>
      <c r="AN56" s="19">
        <v>5.2</v>
      </c>
      <c r="AO56" s="19">
        <v>1.28</v>
      </c>
      <c r="AP56" s="19">
        <v>4934</v>
      </c>
      <c r="AQ56" s="19">
        <v>213</v>
      </c>
      <c r="AR56" s="19">
        <v>680</v>
      </c>
      <c r="AS56" s="19">
        <v>30.8</v>
      </c>
      <c r="AT56" s="19">
        <v>0</v>
      </c>
      <c r="AU56" s="19">
        <v>5</v>
      </c>
      <c r="AV56" s="19">
        <v>79</v>
      </c>
      <c r="AW56" s="19">
        <v>6</v>
      </c>
      <c r="AX56" s="19">
        <v>10</v>
      </c>
      <c r="AY56" s="19">
        <v>80</v>
      </c>
      <c r="AZ56" s="19">
        <v>2.3951495715788944</v>
      </c>
      <c r="BA56" s="19">
        <v>0.63958427022435416</v>
      </c>
      <c r="BB56" s="19">
        <v>0.86271756031499214</v>
      </c>
      <c r="BC56" s="19">
        <v>0.97710076664829382</v>
      </c>
      <c r="BD56" s="19">
        <v>1.1187478051472433</v>
      </c>
      <c r="BE56" s="19">
        <v>4.0058230008533711</v>
      </c>
      <c r="BF56" s="19">
        <v>6.6783919597989954</v>
      </c>
      <c r="BG56" s="17">
        <f t="shared" si="18"/>
        <v>12.138935367212994</v>
      </c>
      <c r="BH56" s="17">
        <f t="shared" si="19"/>
        <v>15.589805608472963</v>
      </c>
      <c r="BI56" s="17">
        <f t="shared" si="20"/>
        <v>19.498208675066138</v>
      </c>
      <c r="BJ56" s="17">
        <f t="shared" si="21"/>
        <v>23.97319989565511</v>
      </c>
      <c r="BK56" s="17">
        <f t="shared" si="22"/>
        <v>39.996491899068594</v>
      </c>
      <c r="BL56" s="19">
        <f t="shared" si="108"/>
        <v>3.9084030665931753</v>
      </c>
      <c r="BM56" s="19">
        <f t="shared" si="109"/>
        <v>4.474991220588973</v>
      </c>
      <c r="BN56" s="19">
        <f t="shared" si="110"/>
        <v>16.023292003413484</v>
      </c>
      <c r="BO56" s="19">
        <f t="shared" si="23"/>
        <v>24.406686290595633</v>
      </c>
      <c r="BP56" s="19">
        <v>1.0021546324597885</v>
      </c>
      <c r="BQ56" s="19">
        <v>0.52465897166841546</v>
      </c>
      <c r="BR56" s="19">
        <v>0.34107438431057835</v>
      </c>
      <c r="BS56" s="19">
        <v>0.31567870922483338</v>
      </c>
      <c r="BT56" s="19">
        <v>0.1103697386243917</v>
      </c>
      <c r="BU56" s="19">
        <v>0.2007931328748557</v>
      </c>
      <c r="BV56" s="19">
        <v>0.44221105527638194</v>
      </c>
      <c r="BW56" s="17">
        <f t="shared" si="24"/>
        <v>6.1072544165128164</v>
      </c>
      <c r="BX56" s="17">
        <f t="shared" si="25"/>
        <v>7.4715519537551298</v>
      </c>
      <c r="BY56" s="17">
        <f t="shared" si="26"/>
        <v>8.7342667906544627</v>
      </c>
      <c r="BZ56" s="17">
        <f t="shared" si="27"/>
        <v>9.9789182766514521</v>
      </c>
      <c r="CA56" s="19">
        <f t="shared" si="28"/>
        <v>1.2627148368993335</v>
      </c>
      <c r="CB56" s="19">
        <f t="shared" si="29"/>
        <v>0.4414789544975668</v>
      </c>
      <c r="CC56" s="19">
        <f t="shared" si="30"/>
        <v>0.8031725314994228</v>
      </c>
      <c r="CD56" s="19">
        <f t="shared" ref="CD56:CE56" si="144">SUM(CA56:CC56)</f>
        <v>2.5073663228963232</v>
      </c>
      <c r="CE56" s="19">
        <f t="shared" si="144"/>
        <v>3.7520178088933127</v>
      </c>
      <c r="CF56" s="19">
        <v>1.9761259905707695</v>
      </c>
      <c r="CG56" s="19">
        <v>0.30577973833274852</v>
      </c>
      <c r="CH56" s="19">
        <v>0</v>
      </c>
      <c r="CI56" s="19">
        <v>0.50261259019656634</v>
      </c>
      <c r="CJ56" s="19">
        <v>0.1049632628579997</v>
      </c>
      <c r="CK56" s="19">
        <v>0.4861911683624881</v>
      </c>
      <c r="CL56" s="19">
        <v>0.50309402827388439</v>
      </c>
      <c r="CM56" s="17">
        <f t="shared" si="32"/>
        <v>9.1276229156140722</v>
      </c>
      <c r="CN56" s="17">
        <f t="shared" si="33"/>
        <v>9.1276229156140722</v>
      </c>
      <c r="CO56" s="17">
        <f t="shared" si="34"/>
        <v>11.138073276400338</v>
      </c>
      <c r="CP56" s="17">
        <f t="shared" si="35"/>
        <v>11.557926327832336</v>
      </c>
      <c r="CQ56" s="17">
        <f t="shared" si="36"/>
        <v>13.502691001282288</v>
      </c>
      <c r="CR56" s="19">
        <f t="shared" si="37"/>
        <v>2.0104503607862654</v>
      </c>
      <c r="CS56" s="19">
        <f t="shared" si="38"/>
        <v>0.4198530514319988</v>
      </c>
      <c r="CT56" s="19">
        <f t="shared" si="39"/>
        <v>1.9447646734499524</v>
      </c>
      <c r="CU56" s="19">
        <f t="shared" si="40"/>
        <v>4.3750680856682163</v>
      </c>
      <c r="CV56" s="21">
        <v>10.9</v>
      </c>
      <c r="CW56" s="19">
        <v>15.6</v>
      </c>
      <c r="CX56" s="21">
        <v>6.3</v>
      </c>
      <c r="CY56" s="19">
        <v>26.6</v>
      </c>
      <c r="CZ56" s="22">
        <v>15.950000000000001</v>
      </c>
      <c r="DA56" s="19">
        <v>20.3</v>
      </c>
      <c r="DB56" s="18">
        <v>14.649999999999999</v>
      </c>
      <c r="DC56" s="18">
        <v>13.100000000000001</v>
      </c>
      <c r="DD56" s="18">
        <v>7.75</v>
      </c>
      <c r="DE56" s="19">
        <v>9.9499999999999993</v>
      </c>
      <c r="DF56" s="19">
        <v>9.25</v>
      </c>
      <c r="DG56" s="18">
        <v>11.350000000000001</v>
      </c>
      <c r="DH56" s="19">
        <v>15.950000000000001</v>
      </c>
      <c r="DI56" s="18">
        <f t="shared" si="3"/>
        <v>10.65</v>
      </c>
      <c r="DJ56" s="19">
        <v>9.1999999999999993</v>
      </c>
      <c r="DK56" s="19">
        <v>9.8000000000000007</v>
      </c>
      <c r="DL56" s="19">
        <v>7.8500000000000005</v>
      </c>
      <c r="DM56" s="19">
        <v>9.1999999999999993</v>
      </c>
      <c r="DN56" s="19">
        <v>7.15</v>
      </c>
      <c r="DO56" s="19">
        <v>7.85</v>
      </c>
      <c r="DP56" s="19">
        <v>7.55</v>
      </c>
      <c r="DQ56" s="19">
        <v>8.35</v>
      </c>
      <c r="DR56" s="19">
        <v>8.9</v>
      </c>
      <c r="DS56" s="21">
        <v>29.7</v>
      </c>
      <c r="DT56" s="21">
        <v>28.1</v>
      </c>
      <c r="DU56" s="21">
        <v>28.7</v>
      </c>
      <c r="DV56" s="21">
        <v>27.7</v>
      </c>
      <c r="DW56" s="21">
        <v>30.2</v>
      </c>
      <c r="DX56" s="21">
        <v>34.700000000000003</v>
      </c>
      <c r="DY56" s="21">
        <v>28.5</v>
      </c>
      <c r="DZ56" s="21">
        <v>35.5</v>
      </c>
      <c r="EA56" s="21">
        <v>33.9</v>
      </c>
      <c r="EB56" s="19">
        <v>35.4</v>
      </c>
      <c r="EC56" s="18">
        <v>17</v>
      </c>
      <c r="ED56" s="18">
        <v>21.5</v>
      </c>
      <c r="EE56" s="18">
        <v>40.5</v>
      </c>
      <c r="EF56" s="18">
        <v>54.5</v>
      </c>
      <c r="EG56" s="18">
        <v>54.5</v>
      </c>
      <c r="EH56" s="18">
        <v>82</v>
      </c>
      <c r="EI56" s="18">
        <v>86</v>
      </c>
      <c r="EJ56" s="18">
        <v>94.5</v>
      </c>
      <c r="EK56" s="18">
        <v>95.5</v>
      </c>
      <c r="EL56" s="18">
        <v>95.5</v>
      </c>
      <c r="EM56" s="19">
        <v>5217.4668028600609</v>
      </c>
      <c r="EN56" s="19">
        <v>3683.3962264150941</v>
      </c>
      <c r="EO56" s="19">
        <v>12707.539682539684</v>
      </c>
      <c r="EP56" s="19">
        <v>9033.0653266331647</v>
      </c>
      <c r="EQ56" s="19">
        <v>19754.926829268294</v>
      </c>
      <c r="ER56" s="19">
        <v>8860.6361829025846</v>
      </c>
      <c r="ES56" s="19">
        <v>5485.6</v>
      </c>
      <c r="ET56" s="19">
        <v>5115.7157157157153</v>
      </c>
      <c r="EU56" s="19">
        <v>1529.6790409899459</v>
      </c>
      <c r="EV56" s="19">
        <v>35.479505027068832</v>
      </c>
      <c r="EW56" s="19">
        <v>3.9443999999999999</v>
      </c>
      <c r="EX56" s="19">
        <v>4.2653999999999996</v>
      </c>
      <c r="EY56" s="19">
        <v>4.8917000000000002</v>
      </c>
      <c r="EZ56" s="19">
        <v>4.9000000000000004</v>
      </c>
      <c r="FA56" s="19">
        <v>4.8559000000000001</v>
      </c>
      <c r="FB56" s="19">
        <v>4.1760000000000002</v>
      </c>
      <c r="FC56" s="19">
        <v>4.1443000000000003</v>
      </c>
      <c r="FD56" s="19">
        <v>4.1558000000000002</v>
      </c>
      <c r="FE56" s="19">
        <v>3.7496999999999998</v>
      </c>
      <c r="FF56" s="19">
        <v>3.4588999999999999</v>
      </c>
      <c r="FG56" s="19">
        <v>3.4670000000000001</v>
      </c>
      <c r="FH56" s="21">
        <v>320.5</v>
      </c>
      <c r="FI56" s="21">
        <v>67.5</v>
      </c>
      <c r="FJ56" s="18">
        <f t="shared" si="41"/>
        <v>253</v>
      </c>
      <c r="FK56" s="19">
        <v>12</v>
      </c>
      <c r="FL56" s="19">
        <v>338.6</v>
      </c>
      <c r="FM56" s="18">
        <v>31.5</v>
      </c>
      <c r="FN56" s="18">
        <f t="shared" si="42"/>
        <v>307.10000000000002</v>
      </c>
      <c r="FO56" s="19">
        <v>112</v>
      </c>
      <c r="FP56" s="19">
        <v>167.5</v>
      </c>
      <c r="FQ56" s="19">
        <v>31.5</v>
      </c>
      <c r="FR56" s="19">
        <f t="shared" si="43"/>
        <v>136</v>
      </c>
      <c r="FS56" s="19">
        <v>309.8</v>
      </c>
      <c r="FT56" s="19">
        <v>15.6</v>
      </c>
      <c r="FU56" s="19">
        <f t="shared" si="44"/>
        <v>294.2</v>
      </c>
      <c r="FV56" s="19">
        <v>133.75</v>
      </c>
      <c r="FW56" s="19">
        <v>151.41999999999999</v>
      </c>
      <c r="FX56" s="18">
        <f t="shared" si="45"/>
        <v>1484.5098039215684</v>
      </c>
      <c r="FY56" s="18">
        <f t="shared" si="46"/>
        <v>1325.4551820728288</v>
      </c>
      <c r="FZ56" s="23">
        <f t="shared" si="112"/>
        <v>2480.3921568627452</v>
      </c>
      <c r="GA56" s="18">
        <f t="shared" si="113"/>
        <v>3010.7843137254904</v>
      </c>
      <c r="GB56" s="18">
        <f t="shared" si="114"/>
        <v>1333.3333333333333</v>
      </c>
      <c r="GC56" s="18">
        <f t="shared" si="115"/>
        <v>2884.3137254901962</v>
      </c>
      <c r="GD56" s="18">
        <f t="shared" si="47"/>
        <v>9708.8235294117658</v>
      </c>
      <c r="GE56" s="18">
        <f t="shared" si="48"/>
        <v>1311.2745098039215</v>
      </c>
      <c r="GF56" s="19">
        <v>2.59</v>
      </c>
      <c r="GG56" s="19">
        <f t="shared" si="116"/>
        <v>64.242156862745105</v>
      </c>
      <c r="GH56" s="19">
        <v>0.73</v>
      </c>
      <c r="GI56" s="19">
        <f t="shared" si="117"/>
        <v>21.97872549019608</v>
      </c>
      <c r="GJ56" s="19">
        <v>1.03</v>
      </c>
      <c r="GK56" s="19">
        <f t="shared" si="118"/>
        <v>13.733333333333333</v>
      </c>
      <c r="GL56" s="19">
        <v>3.72</v>
      </c>
      <c r="GM56" s="19">
        <f t="shared" si="119"/>
        <v>48.779411764705884</v>
      </c>
      <c r="GN56" s="18">
        <f t="shared" si="49"/>
        <v>148.73362745098041</v>
      </c>
      <c r="GO56" s="18">
        <f t="shared" si="50"/>
        <v>132.79788165266106</v>
      </c>
      <c r="GP56" s="25">
        <v>-9999</v>
      </c>
      <c r="GQ56" s="25">
        <v>-9999</v>
      </c>
      <c r="GR56" s="25">
        <v>-9999</v>
      </c>
      <c r="GS56" s="25">
        <v>-9999</v>
      </c>
      <c r="GT56" s="19">
        <v>19.2</v>
      </c>
      <c r="GU56" s="18">
        <v>4.42</v>
      </c>
      <c r="GV56" s="18">
        <f t="shared" si="51"/>
        <v>3.91</v>
      </c>
      <c r="GW56" s="19">
        <f t="shared" si="52"/>
        <v>2930.7386502921554</v>
      </c>
      <c r="GX56" s="19">
        <v>1.6</v>
      </c>
      <c r="GY56" s="19">
        <f t="shared" si="53"/>
        <v>0.40920716112531969</v>
      </c>
      <c r="GZ56" s="19">
        <f t="shared" si="54"/>
        <v>1199.2792430863039</v>
      </c>
      <c r="HA56" s="19">
        <f t="shared" si="55"/>
        <v>1343.1927522566605</v>
      </c>
      <c r="HB56" s="19">
        <v>1.91</v>
      </c>
      <c r="HC56" s="19">
        <f t="shared" si="120"/>
        <v>0.48849104859335035</v>
      </c>
      <c r="HD56" s="19">
        <f t="shared" si="121"/>
        <v>1431.6395964342753</v>
      </c>
      <c r="HE56" s="19">
        <f t="shared" si="56"/>
        <v>1603.4363480063885</v>
      </c>
      <c r="HF56" s="23">
        <v>-9999</v>
      </c>
      <c r="HG56" s="19">
        <v>3433.7874999999999</v>
      </c>
      <c r="HH56" s="19">
        <f t="shared" si="101"/>
        <v>1405.1304347826085</v>
      </c>
      <c r="HI56" s="19">
        <v>2.9</v>
      </c>
      <c r="HJ56" s="19">
        <v>4.1500000000000004</v>
      </c>
      <c r="HK56" s="17">
        <f t="shared" si="122"/>
        <v>66.54260844226512</v>
      </c>
      <c r="HL56" s="18">
        <v>17</v>
      </c>
      <c r="HM56" s="18">
        <v>21.5</v>
      </c>
      <c r="HN56" s="19">
        <v>28.333134796238262</v>
      </c>
      <c r="HO56" s="19">
        <v>13.972131661442008</v>
      </c>
      <c r="HP56" s="19">
        <v>0.25566297672222199</v>
      </c>
      <c r="HQ56" s="19">
        <v>0.20873676242722999</v>
      </c>
      <c r="HR56" s="19">
        <v>0.204784191263682</v>
      </c>
      <c r="HS56" s="19">
        <v>0.14612370208080799</v>
      </c>
      <c r="HT56" s="19">
        <v>5.7541759318181798E-2</v>
      </c>
      <c r="HU56" s="19">
        <v>0.30489388080597002</v>
      </c>
      <c r="HV56" s="19">
        <v>0.34671905897474697</v>
      </c>
      <c r="HW56" s="19">
        <v>8.8630786995305202E-2</v>
      </c>
      <c r="HX56" s="19">
        <v>0.69203019118181797</v>
      </c>
      <c r="HY56" s="19">
        <v>0.44449634864179099</v>
      </c>
      <c r="HZ56" s="19">
        <v>0.417269080159204</v>
      </c>
      <c r="IA56" s="19">
        <v>0.34878276007511699</v>
      </c>
      <c r="IB56" s="19">
        <v>0.21177859649495001</v>
      </c>
      <c r="IC56" s="19">
        <v>0.135313906853535</v>
      </c>
      <c r="ID56" s="19">
        <v>4.90239472837313</v>
      </c>
      <c r="IE56" s="19">
        <v>0.317894056191111</v>
      </c>
      <c r="IF56" s="19">
        <v>0.27569885165350899</v>
      </c>
      <c r="IG56" s="19">
        <v>0.29813202055458499</v>
      </c>
      <c r="IH56" s="19">
        <v>0.25274956572444401</v>
      </c>
      <c r="II56" s="19">
        <v>4.48922251777778E-2</v>
      </c>
      <c r="IJ56" s="19">
        <v>0.35232028903930102</v>
      </c>
      <c r="IK56" s="19">
        <v>0.38756145658666702</v>
      </c>
      <c r="IL56" s="19">
        <v>8.4322624333333304E-2</v>
      </c>
      <c r="IM56" s="19">
        <v>0.93722047153777699</v>
      </c>
      <c r="IN56" s="19">
        <v>0.24923875330567699</v>
      </c>
      <c r="IO56" s="19">
        <v>0.22878757290829699</v>
      </c>
      <c r="IP56" s="19">
        <v>0.14941060015350899</v>
      </c>
      <c r="IQ56" s="19">
        <v>0.123367576124444</v>
      </c>
      <c r="IR56" s="19">
        <v>0.11114975156</v>
      </c>
      <c r="IS56" s="19">
        <v>0.40720024908333302</v>
      </c>
      <c r="IT56" s="19">
        <v>39.368575418103497</v>
      </c>
      <c r="IU56" s="19">
        <v>60.070764129310298</v>
      </c>
      <c r="IV56" s="19">
        <v>77</v>
      </c>
      <c r="IW56" s="19">
        <f t="shared" si="57"/>
        <v>16.929235870689702</v>
      </c>
      <c r="IX56" s="19">
        <v>0.2290465561875</v>
      </c>
      <c r="IY56" s="19">
        <v>0.2956026785625</v>
      </c>
      <c r="IZ56" s="19">
        <v>0.19463010203125</v>
      </c>
      <c r="JA56" s="19">
        <v>0.27926977043750001</v>
      </c>
      <c r="JB56" s="19">
        <v>0.75649234690625</v>
      </c>
      <c r="JC56" s="19">
        <v>0.47635204078124999</v>
      </c>
      <c r="JD56" s="19">
        <v>0.23839604584374999</v>
      </c>
      <c r="JE56" s="19">
        <v>0.63319196434375002</v>
      </c>
      <c r="JF56" s="19">
        <v>0.41167729593750002</v>
      </c>
      <c r="JG56" s="19">
        <v>0.20712691331249999</v>
      </c>
      <c r="JH56" s="19">
        <v>0.27889030615624999</v>
      </c>
      <c r="JI56" s="19">
        <v>0.20089923465625001</v>
      </c>
      <c r="JJ56" s="19">
        <v>0.452026726796875</v>
      </c>
      <c r="JK56" s="19">
        <v>0.45792004090624999</v>
      </c>
      <c r="JL56" s="19">
        <v>0.266583388315625</v>
      </c>
      <c r="JM56" s="19">
        <v>0.25972170623125002</v>
      </c>
      <c r="JN56" s="19">
        <v>0.38839836869375</v>
      </c>
      <c r="JO56" s="19">
        <v>0.43606218068437502</v>
      </c>
      <c r="JP56" s="19">
        <v>0.19331740594374999</v>
      </c>
      <c r="JQ56" s="19">
        <v>0.23380766755312499</v>
      </c>
      <c r="JR56" s="19">
        <v>0.21139596351250001</v>
      </c>
      <c r="JS56" s="19">
        <v>0.22585461302187501</v>
      </c>
      <c r="JT56" s="19">
        <v>0.51762492577187502</v>
      </c>
      <c r="JU56" s="19">
        <v>0.58848785691250005</v>
      </c>
      <c r="JV56" s="19">
        <v>0.50626197578749998</v>
      </c>
      <c r="JW56" s="19">
        <v>0.53276406071250004</v>
      </c>
      <c r="JX56" s="19">
        <v>8.5381122449999999E-2</v>
      </c>
      <c r="JY56" s="19">
        <v>0.17831205135625</v>
      </c>
      <c r="JZ56" s="19">
        <v>1.6647720605093801</v>
      </c>
      <c r="KA56" s="19">
        <v>1.720263895525</v>
      </c>
      <c r="KB56" s="19">
        <v>0.54845433751249995</v>
      </c>
      <c r="KC56" s="19">
        <v>0.51817048693437495</v>
      </c>
      <c r="KD56" s="19">
        <v>0.62698185133124995</v>
      </c>
      <c r="KE56" s="19">
        <v>0.60587213456875</v>
      </c>
      <c r="KF56" s="19">
        <v>0.56065211121250003</v>
      </c>
      <c r="KG56" s="19">
        <v>0.58652205255937495</v>
      </c>
      <c r="KH56" s="19">
        <v>0.468011802303125</v>
      </c>
      <c r="KI56" s="19">
        <v>0.49436742161562502</v>
      </c>
      <c r="KJ56" s="19">
        <v>-0.32211307615625001</v>
      </c>
      <c r="KK56" s="19">
        <v>-0.37748536315624998</v>
      </c>
      <c r="KL56" s="19">
        <v>0.62698185133124995</v>
      </c>
      <c r="KM56" s="19">
        <v>0.60587213456875</v>
      </c>
      <c r="KN56" s="19">
        <v>0.207133277</v>
      </c>
      <c r="KO56" s="19">
        <v>0.22599552012195101</v>
      </c>
      <c r="KP56" s="19">
        <v>0.17655882204878001</v>
      </c>
      <c r="KQ56" s="19">
        <v>0.22108245746341501</v>
      </c>
      <c r="KR56" s="19">
        <v>0.58911740385365896</v>
      </c>
      <c r="KS56" s="19">
        <v>0.42136585365853702</v>
      </c>
      <c r="KT56" s="19">
        <v>0.22771170180487799</v>
      </c>
      <c r="KU56" s="19">
        <v>0.592587994682927</v>
      </c>
      <c r="KV56" s="19">
        <v>0.43762775841463403</v>
      </c>
      <c r="KW56" s="19">
        <v>0.198577658365854</v>
      </c>
      <c r="KX56" s="19">
        <v>0.22544266541463401</v>
      </c>
      <c r="KY56" s="19">
        <v>0.18973329368292699</v>
      </c>
      <c r="KZ56" s="19">
        <v>41.051219512195097</v>
      </c>
      <c r="LA56" s="19">
        <v>37.938048780487797</v>
      </c>
      <c r="LB56" s="19">
        <v>12.2480487804878</v>
      </c>
      <c r="LC56" s="19">
        <v>46.480243902439</v>
      </c>
      <c r="LD56" s="19">
        <v>44.637560975609802</v>
      </c>
      <c r="LE56" s="19">
        <v>39.7982926829268</v>
      </c>
      <c r="LF56" s="19">
        <v>39.998536585365898</v>
      </c>
      <c r="LG56" s="19">
        <v>0.18561696048780499</v>
      </c>
      <c r="LH56" s="19">
        <v>0.118269289195122</v>
      </c>
      <c r="LI56" s="19">
        <v>53.6724390243903</v>
      </c>
      <c r="LJ56" s="19">
        <v>1763.6714146341501</v>
      </c>
      <c r="LK56" s="19">
        <v>83</v>
      </c>
      <c r="LL56" s="19">
        <f t="shared" si="58"/>
        <v>29.3275609756097</v>
      </c>
      <c r="LM56" s="18">
        <v>40.5</v>
      </c>
      <c r="LN56" s="19">
        <v>0.44395132951219501</v>
      </c>
      <c r="LO56" s="19">
        <v>0.45217250438536599</v>
      </c>
      <c r="LP56" s="19">
        <v>0.31548676543902399</v>
      </c>
      <c r="LQ56" s="19">
        <v>0.31125494372195101</v>
      </c>
      <c r="LR56" s="19">
        <v>0.44858978523902399</v>
      </c>
      <c r="LS56" s="19">
        <v>0.44364117168292699</v>
      </c>
      <c r="LT56" s="19">
        <v>0.32087608751707303</v>
      </c>
      <c r="LU56" s="19">
        <v>0.30127325332926802</v>
      </c>
      <c r="LV56" s="19">
        <v>0.14992221410731699</v>
      </c>
      <c r="LW56" s="19">
        <v>0.16483055380243899</v>
      </c>
      <c r="LX56" s="19">
        <v>0.51405180885853696</v>
      </c>
      <c r="LY56" s="19">
        <v>0.53680206553902499</v>
      </c>
      <c r="LZ56" s="19">
        <v>0.497229772378049</v>
      </c>
      <c r="MA56" s="19">
        <v>0.47763311642438999</v>
      </c>
      <c r="MB56" s="19">
        <v>9.0845820436585401E-2</v>
      </c>
      <c r="MC56" s="19">
        <v>0.111059121141463</v>
      </c>
      <c r="MD56" s="19">
        <v>1.6122490337390201</v>
      </c>
      <c r="ME56" s="19">
        <v>1.6791520589073201</v>
      </c>
      <c r="MF56" s="19">
        <v>0.3350681693</v>
      </c>
      <c r="MG56" s="19">
        <v>0.37070130193658501</v>
      </c>
      <c r="MH56" s="19">
        <v>0.42139696571707302</v>
      </c>
      <c r="MI56" s="19">
        <v>0.45758992791951197</v>
      </c>
      <c r="MJ56" s="19">
        <v>0.42325377204146297</v>
      </c>
      <c r="MK56" s="19">
        <v>0.45099561023902401</v>
      </c>
      <c r="ML56" s="19">
        <v>0.33722365175853702</v>
      </c>
      <c r="MM56" s="19">
        <v>0.362762909914634</v>
      </c>
      <c r="MN56" s="19">
        <v>-0.484256626853659</v>
      </c>
      <c r="MO56" s="19">
        <v>-0.46137521490243899</v>
      </c>
      <c r="MP56" s="19">
        <v>0.42139696571707302</v>
      </c>
      <c r="MQ56" s="19">
        <v>0.45758992791951197</v>
      </c>
      <c r="MR56" s="18">
        <v>54.5</v>
      </c>
      <c r="MS56" s="19">
        <v>0.15492107899999999</v>
      </c>
      <c r="MT56" s="19">
        <v>0.13058044799999999</v>
      </c>
      <c r="MU56" s="19">
        <v>0.123355992</v>
      </c>
      <c r="MV56" s="19">
        <v>0.15148803599999999</v>
      </c>
      <c r="MW56" s="19">
        <v>0.55871254699999995</v>
      </c>
      <c r="MX56" s="19">
        <v>0.32782307700000002</v>
      </c>
      <c r="MY56" s="19">
        <v>0.15416500999999999</v>
      </c>
      <c r="MZ56" s="19">
        <v>0.57128254599999995</v>
      </c>
      <c r="NA56" s="19">
        <v>0.37441964300000002</v>
      </c>
      <c r="NB56" s="19">
        <v>0.14805900599999999</v>
      </c>
      <c r="NC56" s="19">
        <v>0.12770345899999999</v>
      </c>
      <c r="ND56" s="19">
        <v>0.14126903599999999</v>
      </c>
      <c r="NE56" s="19">
        <v>36.94</v>
      </c>
      <c r="NF56" s="19">
        <v>35.640749999999997</v>
      </c>
      <c r="NG56" s="19">
        <v>14.379</v>
      </c>
      <c r="NH56" s="19">
        <v>38.65625</v>
      </c>
      <c r="NI56" s="19">
        <v>35.300249999999998</v>
      </c>
      <c r="NJ56" s="19">
        <v>37.805999999999997</v>
      </c>
      <c r="NK56" s="19">
        <v>37.96</v>
      </c>
      <c r="NL56" s="19">
        <v>2.4810333E-2</v>
      </c>
      <c r="NM56" s="19">
        <v>-6.0887314999999997E-2</v>
      </c>
      <c r="NN56" s="19">
        <v>56.565750000000001</v>
      </c>
      <c r="NO56" s="19">
        <v>1829.33125</v>
      </c>
      <c r="NP56" s="19">
        <v>99.9</v>
      </c>
      <c r="NQ56" s="19">
        <f t="shared" si="59"/>
        <v>43.334250000000004</v>
      </c>
      <c r="NR56" s="18">
        <v>54.5</v>
      </c>
      <c r="NS56" s="19">
        <v>0.57396064300000005</v>
      </c>
      <c r="NT56" s="19">
        <v>0.57057089599999999</v>
      </c>
      <c r="NU56" s="19">
        <v>0.41623644300000001</v>
      </c>
      <c r="NV56" s="19">
        <v>0.36672371799999998</v>
      </c>
      <c r="NW56" s="19">
        <v>0.63387939900000001</v>
      </c>
      <c r="NX56" s="19">
        <v>0.61882945499999997</v>
      </c>
      <c r="NY56" s="19">
        <v>0.49141638100000001</v>
      </c>
      <c r="NZ56" s="19">
        <v>0.42966170300000001</v>
      </c>
      <c r="OA56" s="19">
        <v>0.207716914</v>
      </c>
      <c r="OB56" s="19">
        <v>0.25845111799999998</v>
      </c>
      <c r="OC56" s="19">
        <v>0.60255503899999996</v>
      </c>
      <c r="OD56" s="19">
        <v>0.63591916999999998</v>
      </c>
      <c r="OE56" s="19">
        <v>0.587348235</v>
      </c>
      <c r="OF56" s="19">
        <v>0.56338693500000003</v>
      </c>
      <c r="OG56" s="19">
        <v>4.3799048E-2</v>
      </c>
      <c r="OH56" s="19">
        <v>0.102336463</v>
      </c>
      <c r="OI56" s="19">
        <v>2.714804065</v>
      </c>
      <c r="OJ56" s="19">
        <v>2.6984665950000002</v>
      </c>
      <c r="OK56" s="19">
        <v>0.32844104000000002</v>
      </c>
      <c r="OL56" s="19">
        <v>0.416111179</v>
      </c>
      <c r="OM56" s="19">
        <v>0.443698119</v>
      </c>
      <c r="ON56" s="19">
        <v>0.53356425699999999</v>
      </c>
      <c r="OO56" s="19">
        <v>0.47143781600000001</v>
      </c>
      <c r="OP56" s="19">
        <v>0.56145249600000002</v>
      </c>
      <c r="OQ56" s="19">
        <v>0.361903009</v>
      </c>
      <c r="OR56" s="19">
        <v>0.45125164699999998</v>
      </c>
      <c r="OS56" s="19">
        <v>-0.65764514200000002</v>
      </c>
      <c r="OT56" s="19">
        <v>-0.60003379999999995</v>
      </c>
      <c r="OU56" s="19">
        <v>0.443698119</v>
      </c>
      <c r="OV56" s="19">
        <v>0.53356425699999999</v>
      </c>
      <c r="OW56" s="19">
        <v>0.126562770542857</v>
      </c>
      <c r="OX56" s="19">
        <v>8.4311793685714204E-2</v>
      </c>
      <c r="OY56" s="19">
        <v>0.100314256914286</v>
      </c>
      <c r="OZ56" s="19">
        <v>0.109224817314286</v>
      </c>
      <c r="PA56" s="19">
        <v>0.50678789634285704</v>
      </c>
      <c r="PB56" s="19">
        <v>0.28891262428571401</v>
      </c>
      <c r="PC56" s="19">
        <v>0.114159748028571</v>
      </c>
      <c r="PD56" s="19">
        <v>0.57201863360000005</v>
      </c>
      <c r="PE56" s="19">
        <v>0.36170833334285701</v>
      </c>
      <c r="PF56" s="19">
        <v>0.1169333722</v>
      </c>
      <c r="PG56" s="19">
        <v>8.1687912057142806E-2</v>
      </c>
      <c r="PH56" s="19">
        <v>0.109975493714286</v>
      </c>
      <c r="PI56" s="19">
        <v>34.85</v>
      </c>
      <c r="PJ56" s="19">
        <v>31.02</v>
      </c>
      <c r="PK56" s="19">
        <v>13.696571428571399</v>
      </c>
      <c r="PL56" s="19">
        <v>28.8511428571429</v>
      </c>
      <c r="PM56" s="19">
        <v>28.548857142857099</v>
      </c>
      <c r="PN56" s="19">
        <v>33.932285714285698</v>
      </c>
      <c r="PO56" s="19">
        <v>34.239428571428597</v>
      </c>
      <c r="PP56" s="19">
        <v>-0.127766666</v>
      </c>
      <c r="PQ56" s="19">
        <v>-0.130252743714286</v>
      </c>
      <c r="PR56" s="19">
        <v>54.404571428571401</v>
      </c>
      <c r="PS56" s="19">
        <v>54.466857142857201</v>
      </c>
      <c r="PT56" s="19">
        <v>1780.2956285714299</v>
      </c>
      <c r="PU56" s="19">
        <v>1781.7017142857101</v>
      </c>
      <c r="PV56" s="19">
        <v>120.7</v>
      </c>
      <c r="PW56" s="19">
        <f t="shared" si="60"/>
        <v>66.295428571428602</v>
      </c>
      <c r="PX56" s="19">
        <f t="shared" si="61"/>
        <v>66.233142857142809</v>
      </c>
      <c r="PY56" s="19">
        <f t="shared" si="62"/>
        <v>66.264285714285705</v>
      </c>
      <c r="PZ56" s="18">
        <v>54.5</v>
      </c>
      <c r="QA56" s="19">
        <v>0.66550705025142898</v>
      </c>
      <c r="QB56" s="19">
        <v>0.64149979575428595</v>
      </c>
      <c r="QC56" s="19">
        <v>0.51883114697142896</v>
      </c>
      <c r="QD56" s="19">
        <v>0.450073630062857</v>
      </c>
      <c r="QE56" s="19">
        <v>0.74818127923714295</v>
      </c>
      <c r="QF56" s="19">
        <v>0.71149940885999996</v>
      </c>
      <c r="QG56" s="19">
        <f t="shared" si="63"/>
        <v>0.72984034404857145</v>
      </c>
      <c r="QH56" s="19">
        <v>0.630030082471429</v>
      </c>
      <c r="QI56" s="19">
        <v>0.54733120968000004</v>
      </c>
      <c r="QJ56" s="19">
        <v>0.22451324646000001</v>
      </c>
      <c r="QK56" s="19">
        <v>0.270739595782857</v>
      </c>
      <c r="QL56" s="19">
        <v>0.67552824639428599</v>
      </c>
      <c r="QM56" s="19">
        <v>0.66576627876571404</v>
      </c>
      <c r="QN56" s="19">
        <v>0.65861158940285702</v>
      </c>
      <c r="QO56" s="19">
        <v>0.59639767489714302</v>
      </c>
      <c r="QP56" s="19">
        <v>1.92262662285714E-2</v>
      </c>
      <c r="QQ56" s="19">
        <v>4.3116948165714299E-2</v>
      </c>
      <c r="QR56" s="19">
        <v>4.0099008407542902</v>
      </c>
      <c r="QS56" s="19">
        <v>3.6556488346628599</v>
      </c>
      <c r="QT56" s="19">
        <v>0.300150923871429</v>
      </c>
      <c r="QU56" s="19">
        <v>0.379039679025714</v>
      </c>
      <c r="QV56" s="19">
        <v>0.42819447317714299</v>
      </c>
      <c r="QW56" s="19">
        <v>0.50900216194857095</v>
      </c>
      <c r="QX56" s="19">
        <v>0.458514396077143</v>
      </c>
      <c r="QY56" s="19">
        <v>0.54108593499142899</v>
      </c>
      <c r="QZ56" s="19">
        <v>0.33729355801999999</v>
      </c>
      <c r="RA56" s="19">
        <v>0.41974402466285698</v>
      </c>
      <c r="RB56" s="19">
        <v>-0.77236162482857096</v>
      </c>
      <c r="RC56" s="19">
        <v>-0.70656638422857199</v>
      </c>
      <c r="RD56" s="19">
        <v>0.42819447317714299</v>
      </c>
      <c r="RE56" s="19">
        <v>0.50900216194857095</v>
      </c>
      <c r="RF56" s="19">
        <v>9.2549284865384607E-2</v>
      </c>
      <c r="RG56" s="19">
        <v>6.8568376057692296E-2</v>
      </c>
      <c r="RH56" s="19">
        <v>7.5156394807692303E-2</v>
      </c>
      <c r="RI56" s="19">
        <v>7.7953984903846196E-2</v>
      </c>
      <c r="RJ56" s="19">
        <v>0.44207660978846203</v>
      </c>
      <c r="RK56" s="19">
        <v>0.25266045303846102</v>
      </c>
      <c r="RL56" s="19">
        <v>8.5190778442307699E-2</v>
      </c>
      <c r="RM56" s="19">
        <v>0.47335351728846098</v>
      </c>
      <c r="RN56" s="19">
        <v>0.28669380211538498</v>
      </c>
      <c r="RO56" s="19">
        <v>8.6630690807692298E-2</v>
      </c>
      <c r="RP56" s="19">
        <v>6.3005712346153805E-2</v>
      </c>
      <c r="RQ56" s="19">
        <v>8.1432759865384605E-2</v>
      </c>
      <c r="RR56" s="19">
        <v>41.57</v>
      </c>
      <c r="RS56" s="19">
        <v>38.51</v>
      </c>
      <c r="RT56" s="19">
        <v>25.125576923076899</v>
      </c>
      <c r="RU56" s="19">
        <v>32.5421153846154</v>
      </c>
      <c r="RV56" s="19">
        <v>32.834423076923102</v>
      </c>
      <c r="RW56" s="19">
        <v>39.887884615384699</v>
      </c>
      <c r="RX56" s="19">
        <v>39.920769230769302</v>
      </c>
      <c r="RY56" s="19">
        <v>-0.18651381538461501</v>
      </c>
      <c r="RZ56" s="19">
        <v>-0.163800311538462</v>
      </c>
      <c r="SA56" s="19">
        <v>66.472692307692299</v>
      </c>
      <c r="SB56" s="19">
        <v>64.618653846153805</v>
      </c>
      <c r="SC56" s="19">
        <v>2054.2200384615398</v>
      </c>
      <c r="SD56" s="19">
        <v>2012.14540384615</v>
      </c>
      <c r="SE56" s="19">
        <v>142</v>
      </c>
      <c r="SF56" s="19">
        <f t="shared" si="64"/>
        <v>75.527307692307701</v>
      </c>
      <c r="SG56" s="19">
        <f t="shared" si="65"/>
        <v>77.381346153846195</v>
      </c>
      <c r="SH56" s="18">
        <v>82</v>
      </c>
      <c r="SI56" s="19">
        <v>0.69391536648076901</v>
      </c>
      <c r="SJ56" s="19">
        <v>0.69733604671153804</v>
      </c>
      <c r="SK56" s="19">
        <v>0.54098049225</v>
      </c>
      <c r="SL56" s="19">
        <v>0.52653087323076897</v>
      </c>
      <c r="SM56" s="19">
        <v>0.76386603363461503</v>
      </c>
      <c r="SN56" s="19">
        <v>0.72861899023076904</v>
      </c>
      <c r="SO56" s="19">
        <v>0.63851536544230802</v>
      </c>
      <c r="SP56" s="19">
        <v>0.57144532744230803</v>
      </c>
      <c r="SQ56" s="19">
        <v>0.24518069830769201</v>
      </c>
      <c r="SR56" s="19">
        <v>0.270832392057692</v>
      </c>
      <c r="SS56" s="19">
        <v>0.70533400899999998</v>
      </c>
      <c r="ST56" s="19">
        <v>0.70689658394230803</v>
      </c>
      <c r="SU56" s="19">
        <v>0.68955946828846104</v>
      </c>
      <c r="SV56" s="19">
        <v>0.65078982676923103</v>
      </c>
      <c r="SW56" s="19">
        <v>2.3156228076923101E-2</v>
      </c>
      <c r="SX56" s="19">
        <v>1.7877918249999999E-2</v>
      </c>
      <c r="SY56" s="19">
        <v>4.5608974062692296</v>
      </c>
      <c r="SZ56" s="19">
        <v>4.7157497727115398</v>
      </c>
      <c r="TA56" s="19">
        <v>0.32105476053846099</v>
      </c>
      <c r="TB56" s="19">
        <v>0.37082471082692298</v>
      </c>
      <c r="TC56" s="19">
        <v>0.454419954326923</v>
      </c>
      <c r="TD56" s="19">
        <v>0.50261155923076895</v>
      </c>
      <c r="TE56" s="19">
        <v>0.48027041232692302</v>
      </c>
      <c r="TF56" s="19">
        <v>0.51557465646153899</v>
      </c>
      <c r="TG56" s="19">
        <v>0.35323811096153801</v>
      </c>
      <c r="TH56" s="19">
        <v>0.387385927288462</v>
      </c>
      <c r="TI56" s="19">
        <v>-0.77892708898076901</v>
      </c>
      <c r="TJ56" s="19">
        <v>-0.726066379230769</v>
      </c>
      <c r="TK56" s="19">
        <v>0.454419954326923</v>
      </c>
      <c r="TL56" s="19">
        <v>0.50261155923076895</v>
      </c>
      <c r="TM56" s="19">
        <v>6.8924566139534904E-2</v>
      </c>
      <c r="TN56" s="19">
        <v>5.3849074558139497E-2</v>
      </c>
      <c r="TO56" s="19">
        <v>6.1093972465116303E-2</v>
      </c>
      <c r="TP56" s="19">
        <v>6.5417786720930196E-2</v>
      </c>
      <c r="TQ56" s="19">
        <v>0.30954636809302299</v>
      </c>
      <c r="TR56" s="19">
        <v>0.159619228697674</v>
      </c>
      <c r="TS56" s="19">
        <v>6.9000006976744202E-2</v>
      </c>
      <c r="TT56" s="19">
        <v>0.38618586379069803</v>
      </c>
      <c r="TU56" s="19">
        <v>0.20615695234883699</v>
      </c>
      <c r="TV56" s="19">
        <v>5.6254889465116302E-2</v>
      </c>
      <c r="TW56" s="19">
        <v>4.8482140744185998E-2</v>
      </c>
      <c r="TX56" s="19">
        <v>6.1225669232558101E-2</v>
      </c>
      <c r="TY56" s="19">
        <v>40.855348837209299</v>
      </c>
      <c r="TZ56" s="19">
        <v>38.103255813953503</v>
      </c>
      <c r="UA56" s="19">
        <v>24.755813953488399</v>
      </c>
      <c r="UB56" s="19">
        <v>35.659534883720902</v>
      </c>
      <c r="UC56" s="19">
        <v>36.503720930232603</v>
      </c>
      <c r="UD56" s="19">
        <v>40.730465116279099</v>
      </c>
      <c r="UE56" s="19">
        <v>40.99</v>
      </c>
      <c r="UF56" s="19">
        <v>-0.13008038372093</v>
      </c>
      <c r="UG56" s="19">
        <v>-0.104654865348837</v>
      </c>
      <c r="UH56" s="24">
        <v>79.070930232558112</v>
      </c>
      <c r="UI56" s="24">
        <v>74.98744186046514</v>
      </c>
      <c r="UJ56" s="24">
        <v>2340.1065348837205</v>
      </c>
      <c r="UK56" s="24">
        <v>2247.4963488372086</v>
      </c>
      <c r="UL56" s="19">
        <v>158</v>
      </c>
      <c r="UM56" s="19">
        <f t="shared" si="66"/>
        <v>78.929069767441888</v>
      </c>
      <c r="UN56" s="19">
        <f t="shared" si="67"/>
        <v>83.01255813953486</v>
      </c>
      <c r="UO56" s="19">
        <f t="shared" si="68"/>
        <v>80.970813953488374</v>
      </c>
      <c r="UP56" s="18">
        <v>86</v>
      </c>
      <c r="UQ56" s="19">
        <v>0.69605835384185999</v>
      </c>
      <c r="UR56" s="19">
        <v>0.64441794929302298</v>
      </c>
      <c r="US56" s="19">
        <v>0.49700092979534899</v>
      </c>
      <c r="UT56" s="19">
        <v>0.41294691602092998</v>
      </c>
      <c r="UU56" s="19">
        <v>0.77586099744651205</v>
      </c>
      <c r="UV56" s="19">
        <v>0.69732642783488397</v>
      </c>
      <c r="UW56" s="19">
        <f t="shared" si="69"/>
        <v>0.73659371264069806</v>
      </c>
      <c r="UX56" s="19">
        <v>0.61751193709767405</v>
      </c>
      <c r="UY56" s="19">
        <v>0.48953639814651201</v>
      </c>
      <c r="UZ56" s="19">
        <v>0.30419391569534898</v>
      </c>
      <c r="VA56" s="19">
        <v>0.31579598431627898</v>
      </c>
      <c r="VB56" s="19">
        <v>0.72539685105348795</v>
      </c>
      <c r="VC56" s="19">
        <v>0.66482902993023296</v>
      </c>
      <c r="VD56" s="19">
        <v>0.74512354574186002</v>
      </c>
      <c r="VE56" s="19">
        <v>0.62973140768372105</v>
      </c>
      <c r="VF56" s="19">
        <v>6.0594921234883699E-2</v>
      </c>
      <c r="VG56" s="19">
        <v>3.4324238379069803E-2</v>
      </c>
      <c r="VH56" s="19">
        <v>4.6032358325069804</v>
      </c>
      <c r="VI56" s="19">
        <v>3.7709630902162798</v>
      </c>
      <c r="VJ56" s="19">
        <v>0.392446908444186</v>
      </c>
      <c r="VK56" s="19">
        <v>0.45216043951162799</v>
      </c>
      <c r="VL56" s="19">
        <v>0.53364122999302299</v>
      </c>
      <c r="VM56" s="19">
        <v>0.57636635583023299</v>
      </c>
      <c r="VN56" s="19">
        <v>0.56795183747674405</v>
      </c>
      <c r="VO56" s="19">
        <v>0.60229116915813996</v>
      </c>
      <c r="VP56" s="19">
        <v>0.43724054970232601</v>
      </c>
      <c r="VQ56" s="19">
        <v>0.48616530477441899</v>
      </c>
      <c r="VR56" s="19">
        <v>-0.76269275616279097</v>
      </c>
      <c r="VS56" s="19">
        <v>-0.65208112853488398</v>
      </c>
      <c r="VT56" s="19">
        <v>0.53364122999302299</v>
      </c>
      <c r="VU56" s="19">
        <v>0.57636635583023299</v>
      </c>
      <c r="VV56" s="19">
        <v>0.76475000000000004</v>
      </c>
      <c r="VW56" s="19">
        <v>0.69825000000000004</v>
      </c>
      <c r="VX56" s="19">
        <v>0.70557499999999995</v>
      </c>
      <c r="VY56" s="19">
        <v>9.3799999999999994E-2</v>
      </c>
      <c r="VZ56" s="19">
        <f t="shared" si="70"/>
        <v>0.91304347826086951</v>
      </c>
      <c r="WA56" s="19">
        <v>7.8006446864864895E-2</v>
      </c>
      <c r="WB56" s="19">
        <v>5.4131353027026999E-2</v>
      </c>
      <c r="WC56" s="19">
        <v>6.9379512486486494E-2</v>
      </c>
      <c r="WD56" s="19">
        <v>6.5618165594594602E-2</v>
      </c>
      <c r="WE56" s="19">
        <v>0.35112434570270301</v>
      </c>
      <c r="WF56" s="19">
        <v>0.213499738243243</v>
      </c>
      <c r="WG56" s="19">
        <v>7.37921371081081E-2</v>
      </c>
      <c r="WH56" s="19">
        <v>0.42810863189189202</v>
      </c>
      <c r="WI56" s="19">
        <v>0.22998354383783801</v>
      </c>
      <c r="WJ56" s="19">
        <v>6.26117044324324E-2</v>
      </c>
      <c r="WK56" s="19">
        <v>4.7172972972973001E-2</v>
      </c>
      <c r="WL56" s="19">
        <v>6.9447017972972994E-2</v>
      </c>
      <c r="WM56" s="19">
        <v>42.7</v>
      </c>
      <c r="WN56" s="19">
        <v>38.97</v>
      </c>
      <c r="WO56" s="19">
        <v>18.946756756756699</v>
      </c>
      <c r="WP56" s="19">
        <v>37.0910810810811</v>
      </c>
      <c r="WQ56" s="19">
        <v>37.1962162162162</v>
      </c>
      <c r="WR56" s="19">
        <v>42.021351351351299</v>
      </c>
      <c r="WS56" s="19">
        <v>41.910540540540602</v>
      </c>
      <c r="WT56" s="19">
        <v>-0.12673380297297299</v>
      </c>
      <c r="WU56" s="19">
        <v>-0.10996653081081099</v>
      </c>
      <c r="WV56" s="19">
        <v>77.618648648648701</v>
      </c>
      <c r="WW56" s="19">
        <v>73.264324324324306</v>
      </c>
      <c r="WX56" s="19">
        <v>2307.2914594594599</v>
      </c>
      <c r="WY56" s="19">
        <v>2208.4448918918902</v>
      </c>
      <c r="WZ56" s="19">
        <v>164.3</v>
      </c>
      <c r="XA56" s="19">
        <f t="shared" si="71"/>
        <v>86.68135135135131</v>
      </c>
      <c r="XB56" s="19">
        <f t="shared" si="72"/>
        <v>91.035675675675705</v>
      </c>
      <c r="XC56" s="18">
        <v>94.5</v>
      </c>
      <c r="XD56" s="19">
        <v>0.705124389594595</v>
      </c>
      <c r="XE56" s="19">
        <v>0.67969455924324296</v>
      </c>
      <c r="XF56" s="19">
        <v>0.51370839951351299</v>
      </c>
      <c r="XG56" s="19">
        <v>0.525967911151352</v>
      </c>
      <c r="XH56" s="19">
        <v>0.80016245298648603</v>
      </c>
      <c r="XI56" s="19">
        <v>0.72774698838648699</v>
      </c>
      <c r="XJ56" s="19">
        <v>0.65850023982973005</v>
      </c>
      <c r="XK56" s="19">
        <v>0.59157376566486497</v>
      </c>
      <c r="XL56" s="19">
        <v>0.30041816370270302</v>
      </c>
      <c r="XM56" s="19">
        <v>0.240708337589189</v>
      </c>
      <c r="XN56" s="19">
        <v>0.71982752855405396</v>
      </c>
      <c r="XO56" s="19">
        <v>0.66539872389999999</v>
      </c>
      <c r="XP56" s="19">
        <v>0.74386207083783795</v>
      </c>
      <c r="XQ56" s="19">
        <v>0.63132698072973004</v>
      </c>
      <c r="XR56" s="19">
        <v>3.0733755599999999E-2</v>
      </c>
      <c r="XS56" s="19">
        <v>-2.7504675016216201E-2</v>
      </c>
      <c r="XT56" s="19">
        <v>4.8098124527621602</v>
      </c>
      <c r="XU56" s="19">
        <v>4.3846060495324304</v>
      </c>
      <c r="XV56" s="19">
        <v>0.37548727318918901</v>
      </c>
      <c r="XW56" s="19">
        <v>0.32896941830540499</v>
      </c>
      <c r="XX56" s="19">
        <v>0.51937467908108104</v>
      </c>
      <c r="XY56" s="19">
        <v>0.454331376218919</v>
      </c>
      <c r="XZ56" s="19">
        <v>0.55814492757027001</v>
      </c>
      <c r="YA56" s="19">
        <v>0.47244091514594599</v>
      </c>
      <c r="YB56" s="19">
        <v>0.42592928084864901</v>
      </c>
      <c r="YC56" s="19">
        <v>0.35148484229729698</v>
      </c>
      <c r="YD56" s="19">
        <v>-0.79350085859459496</v>
      </c>
      <c r="YE56" s="19">
        <v>-0.74170396224324298</v>
      </c>
      <c r="YF56" s="19">
        <v>0.51937467908108104</v>
      </c>
      <c r="YG56" s="19">
        <v>0.454331376218919</v>
      </c>
      <c r="YH56" s="19">
        <v>7.2004436837837804E-2</v>
      </c>
      <c r="YI56" s="19">
        <v>5.0934718513513499E-2</v>
      </c>
      <c r="YJ56" s="19">
        <v>5.81581581081081E-2</v>
      </c>
      <c r="YK56" s="19">
        <v>6.0441051324324299E-2</v>
      </c>
      <c r="YL56" s="19">
        <v>0.343012307972973</v>
      </c>
      <c r="YM56" s="19">
        <v>0.32714285700000001</v>
      </c>
      <c r="YN56" s="19">
        <v>6.7556926972972997E-2</v>
      </c>
      <c r="YO56" s="19">
        <v>0.420875333594595</v>
      </c>
      <c r="YP56" s="19">
        <v>0.215954391891892</v>
      </c>
      <c r="YQ56" s="19">
        <v>5.9320088567567597E-2</v>
      </c>
      <c r="YR56" s="19">
        <v>4.4380653324324303E-2</v>
      </c>
      <c r="YS56" s="19">
        <v>6.6413513513513503E-2</v>
      </c>
      <c r="YT56" s="19">
        <v>43.76</v>
      </c>
      <c r="YU56" s="19">
        <v>40.381081081081099</v>
      </c>
      <c r="YV56" s="19">
        <v>14.378918918918901</v>
      </c>
      <c r="YW56" s="19">
        <v>29.881081081081099</v>
      </c>
      <c r="YX56" s="19">
        <v>29.650270270270301</v>
      </c>
      <c r="YY56" s="19">
        <v>41.9602702702703</v>
      </c>
      <c r="YZ56" s="19">
        <v>42.252972972972998</v>
      </c>
      <c r="ZA56" s="19">
        <v>-0.30213340810810801</v>
      </c>
      <c r="ZB56" s="19">
        <v>-0.28652790270270301</v>
      </c>
      <c r="ZC56" s="19">
        <v>84.633783783783798</v>
      </c>
      <c r="ZD56" s="19">
        <v>79.051081081081094</v>
      </c>
      <c r="ZE56" s="19">
        <v>2466.46237837838</v>
      </c>
      <c r="ZF56" s="19">
        <v>2339.70348648649</v>
      </c>
      <c r="ZG56" s="19">
        <v>172</v>
      </c>
      <c r="ZH56" s="19">
        <f t="shared" si="73"/>
        <v>87.366216216216202</v>
      </c>
      <c r="ZI56" s="19">
        <f t="shared" si="74"/>
        <v>92.948918918918906</v>
      </c>
      <c r="ZJ56" s="18">
        <v>95.5</v>
      </c>
      <c r="ZK56" s="19">
        <v>0.72306224249999995</v>
      </c>
      <c r="ZL56" s="19">
        <v>0.69635354274054095</v>
      </c>
      <c r="ZM56" s="19">
        <v>0.52322211686486497</v>
      </c>
      <c r="ZN56" s="19">
        <v>0.68829598200540498</v>
      </c>
      <c r="ZO56" s="19">
        <v>0.80856010028108105</v>
      </c>
      <c r="ZP56" s="19">
        <v>0.73761110775405403</v>
      </c>
      <c r="ZQ56" s="19">
        <v>0.65842401919189197</v>
      </c>
      <c r="ZR56" s="19">
        <v>0.73077926391891901</v>
      </c>
      <c r="ZS56" s="19">
        <v>0.32163694644594598</v>
      </c>
      <c r="ZT56" s="19">
        <v>1.90277115189189E-2</v>
      </c>
      <c r="ZU56" s="19">
        <v>0.72695372792162205</v>
      </c>
      <c r="ZV56" s="19">
        <v>0.706751367181081</v>
      </c>
      <c r="ZW56" s="19">
        <v>0.75242339152702697</v>
      </c>
      <c r="ZX56" s="19">
        <v>0.64916200911081101</v>
      </c>
      <c r="ZY56" s="19">
        <v>9.4974909189189192E-3</v>
      </c>
      <c r="ZZ56" s="19">
        <v>2.0519131151351299E-2</v>
      </c>
      <c r="AAA56" s="19">
        <v>5.2418844020648603</v>
      </c>
      <c r="AAB56" s="19">
        <v>4.7011094455216202</v>
      </c>
      <c r="AAC56" s="19">
        <v>0.398013891056757</v>
      </c>
      <c r="AAD56" s="19">
        <v>2.0835576635135099E-2</v>
      </c>
      <c r="AAE56" s="19">
        <v>0.54435458317837804</v>
      </c>
      <c r="AAF56" s="19">
        <v>2.6611980229729701E-2</v>
      </c>
      <c r="AAG56" s="19">
        <v>0.57979736761081102</v>
      </c>
      <c r="AAH56" s="19">
        <v>2.6876011951351399E-2</v>
      </c>
      <c r="AAI56" s="19">
        <v>0.44485216448918902</v>
      </c>
      <c r="AAJ56" s="19">
        <v>2.15336524783784E-2</v>
      </c>
      <c r="AAK56" s="19">
        <v>-0.79345785499999999</v>
      </c>
      <c r="AAL56" s="19">
        <v>-0.84430435378378399</v>
      </c>
      <c r="AAM56" s="19">
        <v>0.54435458317837804</v>
      </c>
      <c r="AAN56" s="19">
        <v>2.6611980229729701E-2</v>
      </c>
      <c r="AAO56" s="19">
        <v>6.9649327065217398E-2</v>
      </c>
      <c r="AAP56" s="19">
        <v>5.0724637652173901E-2</v>
      </c>
      <c r="AAQ56" s="19">
        <v>5.9007448456521699E-2</v>
      </c>
      <c r="AAR56" s="19">
        <v>6.23311103695652E-2</v>
      </c>
      <c r="AAS56" s="19">
        <v>0.37591202139130397</v>
      </c>
      <c r="AAT56" s="19">
        <v>0.22986894108695599</v>
      </c>
      <c r="AAU56" s="19">
        <v>6.5199982500000003E-2</v>
      </c>
      <c r="AAV56" s="19">
        <v>0.39863236376086902</v>
      </c>
      <c r="AAW56" s="19">
        <v>0.20071712069565201</v>
      </c>
      <c r="AAX56" s="19">
        <v>6.0658695652173897E-2</v>
      </c>
      <c r="AAY56" s="19">
        <v>4.3868171173913097E-2</v>
      </c>
      <c r="AAZ56" s="19">
        <v>6.40549516304348E-2</v>
      </c>
      <c r="ABA56" s="19">
        <v>42.55</v>
      </c>
      <c r="ABB56" s="19">
        <v>36.455434782608698</v>
      </c>
      <c r="ABC56" s="19">
        <v>32.784565217391297</v>
      </c>
      <c r="ABD56" s="19">
        <v>32.156956521739097</v>
      </c>
      <c r="ABE56" s="19">
        <v>32.221304347826099</v>
      </c>
      <c r="ABF56" s="19">
        <v>40.366739130434702</v>
      </c>
      <c r="ABG56" s="19">
        <v>40.563043478260802</v>
      </c>
      <c r="ABH56" s="19">
        <v>-0.20800590434782601</v>
      </c>
      <c r="ABI56" s="19">
        <v>-0.19232655869565199</v>
      </c>
      <c r="ABJ56" s="19">
        <v>90.423913043478294</v>
      </c>
      <c r="ABK56" s="19">
        <v>84.906304347826094</v>
      </c>
      <c r="ABL56" s="19">
        <v>2598.1207173912999</v>
      </c>
      <c r="ABM56" s="19">
        <v>2472.6620869565199</v>
      </c>
      <c r="ABN56" s="19">
        <v>178</v>
      </c>
      <c r="ABO56" s="19">
        <f t="shared" si="75"/>
        <v>87.576086956521706</v>
      </c>
      <c r="ABP56" s="19">
        <f t="shared" si="76"/>
        <v>93.093695652173906</v>
      </c>
      <c r="ABQ56" s="18">
        <v>95.5</v>
      </c>
      <c r="ABR56" s="19">
        <v>0.71845322925217403</v>
      </c>
      <c r="ABS56" s="19">
        <v>0.71324270798695699</v>
      </c>
      <c r="ABT56" s="19">
        <v>0.50911767086521698</v>
      </c>
      <c r="ABU56" s="19">
        <v>0.57208890467826101</v>
      </c>
      <c r="ABV56" s="19">
        <v>0.80127554838478299</v>
      </c>
      <c r="ABW56" s="19">
        <v>0.76032592368478302</v>
      </c>
      <c r="ABX56" s="19">
        <v>0.64057972259999996</v>
      </c>
      <c r="ABY56" s="19">
        <v>0.63734209078913096</v>
      </c>
      <c r="ABZ56" s="19">
        <v>0.33013532775434801</v>
      </c>
      <c r="ACA56" s="19">
        <v>0.238836332921739</v>
      </c>
      <c r="ACB56" s="19">
        <v>0.72261778426086998</v>
      </c>
      <c r="ACC56" s="19">
        <v>0.72604358624347798</v>
      </c>
      <c r="ACD56" s="19">
        <v>0.73567508580434804</v>
      </c>
      <c r="ACE56" s="19">
        <v>0.68512904735434799</v>
      </c>
      <c r="ACF56" s="19">
        <v>9.5120845760869599E-3</v>
      </c>
      <c r="ACG56" s="19">
        <v>2.7466856330434799E-2</v>
      </c>
      <c r="ACH56" s="19">
        <v>5.1200996046434799</v>
      </c>
      <c r="ACI56" s="19">
        <v>5.0666453971043497</v>
      </c>
      <c r="ACJ56" s="19">
        <v>0.41215119980217402</v>
      </c>
      <c r="ACK56" s="19">
        <v>0.31288894929130401</v>
      </c>
      <c r="ACL56" s="19">
        <v>0.55769998921304298</v>
      </c>
      <c r="ACM56" s="19">
        <v>0.44174188734130398</v>
      </c>
      <c r="ACN56" s="19">
        <v>0.59324890086739102</v>
      </c>
      <c r="ACO56" s="19">
        <v>0.458220350952174</v>
      </c>
      <c r="ACP56" s="19">
        <v>0.45941421121304299</v>
      </c>
      <c r="ACQ56" s="19">
        <v>0.33339275761304299</v>
      </c>
      <c r="ACR56" s="19">
        <v>-0.78054335313043499</v>
      </c>
      <c r="ACS56" s="19">
        <v>-0.77811831215217397</v>
      </c>
      <c r="ACT56" s="19">
        <v>0.55769998921304298</v>
      </c>
      <c r="ACU56" s="19">
        <v>0.44174188734130398</v>
      </c>
      <c r="ACV56" s="17">
        <v>5.42</v>
      </c>
      <c r="ACW56" s="18">
        <v>0.93</v>
      </c>
      <c r="ACX56" s="17">
        <v>77.3</v>
      </c>
      <c r="ACY56" s="17">
        <v>25.3</v>
      </c>
      <c r="ACZ56" s="17">
        <v>4.7</v>
      </c>
      <c r="ADA56" s="17">
        <v>15.2</v>
      </c>
    </row>
    <row r="57" spans="1:781" x14ac:dyDescent="0.25">
      <c r="A57" s="19">
        <v>56</v>
      </c>
      <c r="B57" s="19">
        <v>14</v>
      </c>
      <c r="C57" s="19" t="s">
        <v>10</v>
      </c>
      <c r="D57" s="19">
        <v>70</v>
      </c>
      <c r="E57" s="19">
        <v>4</v>
      </c>
      <c r="F57" s="19">
        <v>3</v>
      </c>
      <c r="G57" s="23">
        <v>-9999</v>
      </c>
      <c r="H57" s="23">
        <v>-9999</v>
      </c>
      <c r="I57" s="23">
        <v>-9999</v>
      </c>
      <c r="J57" s="23">
        <v>-9999</v>
      </c>
      <c r="K57" s="23">
        <v>-9999</v>
      </c>
      <c r="L57" s="19">
        <v>175</v>
      </c>
      <c r="M57" s="19">
        <f t="shared" si="16"/>
        <v>156.24999999999997</v>
      </c>
      <c r="N57" s="19">
        <v>53.679999999999993</v>
      </c>
      <c r="O57" s="19">
        <v>16.72</v>
      </c>
      <c r="P57" s="19">
        <v>29.600000000000005</v>
      </c>
      <c r="Q57" s="19">
        <v>54.96</v>
      </c>
      <c r="R57" s="19">
        <v>13.439999999999998</v>
      </c>
      <c r="S57" s="19">
        <v>31.6</v>
      </c>
      <c r="T57" s="19">
        <f t="shared" si="17"/>
        <v>1.0675675675675675</v>
      </c>
      <c r="U57" s="19">
        <v>49.679999999999993</v>
      </c>
      <c r="V57" s="19">
        <v>14.719999999999999</v>
      </c>
      <c r="W57" s="19">
        <v>35.6</v>
      </c>
      <c r="X57" s="19">
        <v>59.679999999999986</v>
      </c>
      <c r="Y57" s="19">
        <v>10.720000000000013</v>
      </c>
      <c r="Z57" s="19">
        <v>29.600000000000005</v>
      </c>
      <c r="AA57" s="19" t="s">
        <v>95</v>
      </c>
      <c r="AB57" s="19">
        <v>8.5</v>
      </c>
      <c r="AC57" s="19">
        <v>7.2</v>
      </c>
      <c r="AD57" s="19">
        <v>2.6</v>
      </c>
      <c r="AE57" s="19" t="s">
        <v>40</v>
      </c>
      <c r="AF57" s="19">
        <v>2</v>
      </c>
      <c r="AG57" s="19">
        <v>1</v>
      </c>
      <c r="AH57" s="19">
        <v>3.3</v>
      </c>
      <c r="AI57" s="19">
        <v>6</v>
      </c>
      <c r="AJ57" s="19">
        <v>470</v>
      </c>
      <c r="AK57" s="19">
        <v>143</v>
      </c>
      <c r="AL57" s="19">
        <v>0.59</v>
      </c>
      <c r="AM57" s="19">
        <v>7.8</v>
      </c>
      <c r="AN57" s="19">
        <v>5.2</v>
      </c>
      <c r="AO57" s="19">
        <v>1.32</v>
      </c>
      <c r="AP57" s="19">
        <v>4547</v>
      </c>
      <c r="AQ57" s="19">
        <v>218</v>
      </c>
      <c r="AR57" s="19">
        <v>759</v>
      </c>
      <c r="AS57" s="19">
        <v>29.1</v>
      </c>
      <c r="AT57" s="19">
        <v>0</v>
      </c>
      <c r="AU57" s="19">
        <v>4</v>
      </c>
      <c r="AV57" s="19">
        <v>78</v>
      </c>
      <c r="AW57" s="19">
        <v>6</v>
      </c>
      <c r="AX57" s="19">
        <v>11</v>
      </c>
      <c r="AY57" s="19">
        <v>70</v>
      </c>
      <c r="AZ57" s="19">
        <v>3.2904004829945661</v>
      </c>
      <c r="BA57" s="19">
        <v>1.9940878801543163</v>
      </c>
      <c r="BB57" s="19">
        <v>4.4966811398912023</v>
      </c>
      <c r="BC57" s="19">
        <v>3.0668072077498367</v>
      </c>
      <c r="BD57" s="19">
        <v>2.5824674669625747</v>
      </c>
      <c r="BE57" s="19">
        <v>2.9337634842221996</v>
      </c>
      <c r="BF57" s="19">
        <v>3.0124362086904819</v>
      </c>
      <c r="BG57" s="17">
        <f t="shared" si="18"/>
        <v>21.137953452595529</v>
      </c>
      <c r="BH57" s="17">
        <f t="shared" si="19"/>
        <v>39.124678012160338</v>
      </c>
      <c r="BI57" s="17">
        <f t="shared" si="20"/>
        <v>51.391906843159688</v>
      </c>
      <c r="BJ57" s="17">
        <f t="shared" si="21"/>
        <v>61.721776711009987</v>
      </c>
      <c r="BK57" s="17">
        <f t="shared" si="22"/>
        <v>73.456830647898784</v>
      </c>
      <c r="BL57" s="19">
        <f t="shared" si="108"/>
        <v>12.267228830999347</v>
      </c>
      <c r="BM57" s="19">
        <f t="shared" si="109"/>
        <v>10.329869867850299</v>
      </c>
      <c r="BN57" s="19">
        <f t="shared" si="110"/>
        <v>11.735053936888798</v>
      </c>
      <c r="BO57" s="19">
        <f t="shared" si="23"/>
        <v>34.332152635738446</v>
      </c>
      <c r="BP57" s="19">
        <v>0.66411752867780238</v>
      </c>
      <c r="BQ57" s="19">
        <v>0.50603737662207526</v>
      </c>
      <c r="BR57" s="19">
        <v>0.36432599690572443</v>
      </c>
      <c r="BS57" s="19">
        <v>0.21583094915424381</v>
      </c>
      <c r="BT57" s="19">
        <v>0.12609704428528198</v>
      </c>
      <c r="BU57" s="19">
        <v>0.15626575259602782</v>
      </c>
      <c r="BV57" s="19">
        <v>0.31214388346628352</v>
      </c>
      <c r="BW57" s="17">
        <f t="shared" si="24"/>
        <v>4.6806196211995106</v>
      </c>
      <c r="BX57" s="17">
        <f t="shared" si="25"/>
        <v>6.1379236088224083</v>
      </c>
      <c r="BY57" s="17">
        <f t="shared" si="26"/>
        <v>7.0012474054393836</v>
      </c>
      <c r="BZ57" s="17">
        <f t="shared" si="27"/>
        <v>8.1306985929646221</v>
      </c>
      <c r="CA57" s="19">
        <f t="shared" si="28"/>
        <v>0.86332379661697523</v>
      </c>
      <c r="CB57" s="19">
        <f t="shared" si="29"/>
        <v>0.50438817714112794</v>
      </c>
      <c r="CC57" s="19">
        <f t="shared" si="30"/>
        <v>0.62506301038411127</v>
      </c>
      <c r="CD57" s="19">
        <f t="shared" ref="CD57:CE57" si="145">SUM(CA57:CC57)</f>
        <v>1.9927749841422144</v>
      </c>
      <c r="CE57" s="19">
        <f t="shared" si="145"/>
        <v>3.122226171667454</v>
      </c>
      <c r="CF57" s="19">
        <v>5.8805999801331081</v>
      </c>
      <c r="CG57" s="19">
        <v>3.7616145469077829</v>
      </c>
      <c r="CH57" s="19">
        <v>4.7699999999999996</v>
      </c>
      <c r="CI57" s="19">
        <v>4.6291687406669988</v>
      </c>
      <c r="CJ57" s="19">
        <v>4.0383846461415445</v>
      </c>
      <c r="CK57" s="19">
        <v>3.643987420755753</v>
      </c>
      <c r="CL57" s="19">
        <v>3.5971223021582732</v>
      </c>
      <c r="CM57" s="17">
        <f t="shared" si="32"/>
        <v>38.568858108163568</v>
      </c>
      <c r="CN57" s="17">
        <f t="shared" si="33"/>
        <v>57.648858108163566</v>
      </c>
      <c r="CO57" s="17">
        <f t="shared" si="34"/>
        <v>76.165533070831557</v>
      </c>
      <c r="CP57" s="17">
        <f t="shared" si="35"/>
        <v>92.319071655397735</v>
      </c>
      <c r="CQ57" s="17">
        <f t="shared" si="36"/>
        <v>106.89502133842075</v>
      </c>
      <c r="CR57" s="19">
        <f t="shared" si="37"/>
        <v>18.516674962667995</v>
      </c>
      <c r="CS57" s="19">
        <f t="shared" si="38"/>
        <v>16.153538584566178</v>
      </c>
      <c r="CT57" s="19">
        <f t="shared" si="39"/>
        <v>14.575949683023012</v>
      </c>
      <c r="CU57" s="19">
        <f t="shared" si="40"/>
        <v>49.246163230257181</v>
      </c>
      <c r="CV57" s="25">
        <v>-9999</v>
      </c>
      <c r="CW57" s="23">
        <v>-9999</v>
      </c>
      <c r="CX57" s="25">
        <v>-9999</v>
      </c>
      <c r="CY57" s="23">
        <v>-9999</v>
      </c>
      <c r="CZ57" s="25">
        <v>-9999</v>
      </c>
      <c r="DA57" s="23">
        <v>-9999</v>
      </c>
      <c r="DB57" s="23">
        <v>-9999</v>
      </c>
      <c r="DC57" s="23">
        <v>-9999</v>
      </c>
      <c r="DD57" s="23">
        <v>-9999</v>
      </c>
      <c r="DE57" s="23">
        <v>-9999</v>
      </c>
      <c r="DF57" s="23">
        <v>-9999</v>
      </c>
      <c r="DG57" s="23">
        <v>-9999</v>
      </c>
      <c r="DH57" s="23">
        <v>-9999</v>
      </c>
      <c r="DI57" s="23">
        <v>-9999</v>
      </c>
      <c r="DJ57" s="23">
        <v>-9999</v>
      </c>
      <c r="DK57" s="23">
        <v>-9999</v>
      </c>
      <c r="DL57" s="23">
        <v>-9999</v>
      </c>
      <c r="DM57" s="23">
        <v>-9999</v>
      </c>
      <c r="DN57" s="23">
        <v>-9999</v>
      </c>
      <c r="DO57" s="23">
        <v>-9999</v>
      </c>
      <c r="DP57" s="23">
        <v>-9999</v>
      </c>
      <c r="DQ57" s="23">
        <v>-9999</v>
      </c>
      <c r="DR57" s="23">
        <v>-9999</v>
      </c>
      <c r="DS57" s="25">
        <v>-9999</v>
      </c>
      <c r="DT57" s="25">
        <v>-9999</v>
      </c>
      <c r="DU57" s="25">
        <v>-9999</v>
      </c>
      <c r="DV57" s="25">
        <v>-9999</v>
      </c>
      <c r="DW57" s="25">
        <v>-9999</v>
      </c>
      <c r="DX57" s="25">
        <v>-9999</v>
      </c>
      <c r="DY57" s="25">
        <v>-9999</v>
      </c>
      <c r="DZ57" s="25">
        <v>-9999</v>
      </c>
      <c r="EA57" s="25">
        <v>-9999</v>
      </c>
      <c r="EB57" s="23">
        <v>-9999</v>
      </c>
      <c r="EC57" s="23">
        <v>-9999</v>
      </c>
      <c r="ED57" s="23">
        <v>-9999</v>
      </c>
      <c r="EE57" s="23">
        <v>-9999</v>
      </c>
      <c r="EF57" s="23">
        <v>-9999</v>
      </c>
      <c r="EG57" s="23">
        <v>-9999</v>
      </c>
      <c r="EH57" s="23">
        <v>-9999</v>
      </c>
      <c r="EI57" s="23">
        <v>-9999</v>
      </c>
      <c r="EJ57" s="23">
        <v>-9999</v>
      </c>
      <c r="EK57" s="23">
        <v>-9999</v>
      </c>
      <c r="EL57" s="23">
        <v>-9999</v>
      </c>
      <c r="EM57" s="23">
        <v>-9999</v>
      </c>
      <c r="EN57" s="23">
        <v>-9999</v>
      </c>
      <c r="EO57" s="23">
        <v>-9999</v>
      </c>
      <c r="EP57" s="23">
        <v>-9999</v>
      </c>
      <c r="EQ57" s="23">
        <v>-9999</v>
      </c>
      <c r="ER57" s="23">
        <v>-9999</v>
      </c>
      <c r="ES57" s="23">
        <v>-9999</v>
      </c>
      <c r="ET57" s="23">
        <v>-9999</v>
      </c>
      <c r="EU57" s="23">
        <v>-9999</v>
      </c>
      <c r="EV57" s="23">
        <v>-9999</v>
      </c>
      <c r="EW57" s="23">
        <v>-9999</v>
      </c>
      <c r="EX57" s="23">
        <v>-9999</v>
      </c>
      <c r="EY57" s="23">
        <v>-9999</v>
      </c>
      <c r="EZ57" s="23">
        <v>-9999</v>
      </c>
      <c r="FA57" s="23">
        <v>-9999</v>
      </c>
      <c r="FB57" s="23">
        <v>-9999</v>
      </c>
      <c r="FC57" s="23">
        <v>-9999</v>
      </c>
      <c r="FD57" s="23">
        <v>-9999</v>
      </c>
      <c r="FE57" s="23">
        <v>-9999</v>
      </c>
      <c r="FF57" s="23">
        <v>-9999</v>
      </c>
      <c r="FG57" s="23">
        <v>-9999</v>
      </c>
      <c r="FH57" s="21">
        <v>333.8</v>
      </c>
      <c r="FI57" s="21">
        <v>67.5</v>
      </c>
      <c r="FJ57" s="18">
        <f t="shared" si="41"/>
        <v>266.3</v>
      </c>
      <c r="FK57" s="19">
        <v>11</v>
      </c>
      <c r="FL57" s="19">
        <v>357.3</v>
      </c>
      <c r="FM57" s="18">
        <v>31.5</v>
      </c>
      <c r="FN57" s="18">
        <f t="shared" si="42"/>
        <v>325.8</v>
      </c>
      <c r="FO57" s="19">
        <v>108</v>
      </c>
      <c r="FP57" s="19">
        <v>156.80000000000001</v>
      </c>
      <c r="FQ57" s="19">
        <v>31.5</v>
      </c>
      <c r="FR57" s="19">
        <f t="shared" si="43"/>
        <v>125.30000000000001</v>
      </c>
      <c r="FS57" s="19">
        <v>334.8</v>
      </c>
      <c r="FT57" s="19">
        <v>15.6</v>
      </c>
      <c r="FU57" s="19">
        <f t="shared" si="44"/>
        <v>319.2</v>
      </c>
      <c r="FV57" s="19">
        <v>150.15</v>
      </c>
      <c r="FW57" s="19">
        <v>167.92</v>
      </c>
      <c r="FX57" s="18">
        <f t="shared" si="45"/>
        <v>1646.2745098039213</v>
      </c>
      <c r="FY57" s="18">
        <f t="shared" si="46"/>
        <v>1469.8879551820726</v>
      </c>
      <c r="FZ57" s="23">
        <f t="shared" si="112"/>
        <v>2610.7843137254904</v>
      </c>
      <c r="GA57" s="18">
        <f t="shared" si="113"/>
        <v>3194.1176470588234</v>
      </c>
      <c r="GB57" s="18">
        <f t="shared" si="114"/>
        <v>1228.4313725490197</v>
      </c>
      <c r="GC57" s="18">
        <f t="shared" si="115"/>
        <v>3129.4117647058824</v>
      </c>
      <c r="GD57" s="18">
        <f t="shared" si="47"/>
        <v>10162.745098039217</v>
      </c>
      <c r="GE57" s="18">
        <f t="shared" si="48"/>
        <v>1472.0588235294117</v>
      </c>
      <c r="GF57" s="19">
        <v>2.69</v>
      </c>
      <c r="GG57" s="19">
        <f t="shared" si="116"/>
        <v>70.23009803921569</v>
      </c>
      <c r="GH57" s="19">
        <v>0.77</v>
      </c>
      <c r="GI57" s="19">
        <f t="shared" si="117"/>
        <v>24.59470588235294</v>
      </c>
      <c r="GJ57" s="19">
        <v>1.05</v>
      </c>
      <c r="GK57" s="19">
        <f t="shared" si="118"/>
        <v>12.898529411764708</v>
      </c>
      <c r="GL57" s="19">
        <v>3.67</v>
      </c>
      <c r="GM57" s="19">
        <f t="shared" si="119"/>
        <v>54.024558823529404</v>
      </c>
      <c r="GN57" s="18">
        <f t="shared" si="49"/>
        <v>161.74789215686275</v>
      </c>
      <c r="GO57" s="18">
        <f t="shared" si="50"/>
        <v>144.41776085434174</v>
      </c>
      <c r="GP57" s="25">
        <v>-9999</v>
      </c>
      <c r="GQ57" s="25">
        <v>-9999</v>
      </c>
      <c r="GR57" s="25">
        <v>-9999</v>
      </c>
      <c r="GS57" s="25">
        <v>-9999</v>
      </c>
      <c r="GT57" s="19">
        <v>19.2</v>
      </c>
      <c r="GU57" s="18">
        <v>4.7699999999999996</v>
      </c>
      <c r="GV57" s="18">
        <f t="shared" si="51"/>
        <v>4.26</v>
      </c>
      <c r="GW57" s="19">
        <f t="shared" si="52"/>
        <v>3193.0809847172841</v>
      </c>
      <c r="GX57" s="19">
        <v>1.72</v>
      </c>
      <c r="GY57" s="19">
        <f t="shared" si="53"/>
        <v>0.40375586854460094</v>
      </c>
      <c r="GZ57" s="19">
        <f t="shared" si="54"/>
        <v>1289.2251863177767</v>
      </c>
      <c r="HA57" s="19">
        <f t="shared" si="55"/>
        <v>1443.93220867591</v>
      </c>
      <c r="HB57" s="19">
        <v>2.08</v>
      </c>
      <c r="HC57" s="19">
        <f t="shared" si="120"/>
        <v>0.48826291079812212</v>
      </c>
      <c r="HD57" s="19">
        <f t="shared" si="121"/>
        <v>1559.0630160121952</v>
      </c>
      <c r="HE57" s="19">
        <f t="shared" si="56"/>
        <v>1746.150577933659</v>
      </c>
      <c r="HF57" s="23">
        <v>-9999</v>
      </c>
      <c r="HG57" s="19">
        <v>3878.8888888888901</v>
      </c>
      <c r="HH57" s="19">
        <f t="shared" si="101"/>
        <v>1566.1241523213359</v>
      </c>
      <c r="HI57" s="19">
        <v>2.9</v>
      </c>
      <c r="HJ57" s="19">
        <v>4.18</v>
      </c>
      <c r="HK57" s="17">
        <f t="shared" si="122"/>
        <v>72.989094157626937</v>
      </c>
      <c r="HL57" s="23">
        <v>-9999</v>
      </c>
      <c r="HM57" s="23">
        <v>-9999</v>
      </c>
      <c r="HN57" s="19">
        <v>28.084639498432626</v>
      </c>
      <c r="HO57" s="19">
        <v>14.20921630094044</v>
      </c>
      <c r="HP57" s="19">
        <v>0.25176996860621798</v>
      </c>
      <c r="HQ57" s="19">
        <v>0.20605788124186</v>
      </c>
      <c r="HR57" s="19">
        <v>0.192060088948454</v>
      </c>
      <c r="HS57" s="19">
        <v>0.13136008265285001</v>
      </c>
      <c r="HT57" s="19">
        <v>5.9852837968911901E-2</v>
      </c>
      <c r="HU57" s="19">
        <v>0.29985482698969101</v>
      </c>
      <c r="HV57" s="19">
        <v>0.344585786601036</v>
      </c>
      <c r="HW57" s="19">
        <v>8.1922792544186093E-2</v>
      </c>
      <c r="HX57" s="19">
        <v>0.67549998810880796</v>
      </c>
      <c r="HY57" s="19">
        <v>0.427024649108247</v>
      </c>
      <c r="HZ57" s="19">
        <v>0.42449579927319597</v>
      </c>
      <c r="IA57" s="19">
        <v>0.42198126383255802</v>
      </c>
      <c r="IB57" s="19">
        <v>0.230473465160622</v>
      </c>
      <c r="IC57" s="19">
        <v>0.13822054161658001</v>
      </c>
      <c r="ID57" s="19">
        <v>1.4406519120567001</v>
      </c>
      <c r="IE57" s="19">
        <v>0.31048353798181799</v>
      </c>
      <c r="IF57" s="19">
        <v>0.268997579054299</v>
      </c>
      <c r="IG57" s="19">
        <v>0.28573646214349802</v>
      </c>
      <c r="IH57" s="19">
        <v>0.24063484535454499</v>
      </c>
      <c r="II57" s="19">
        <v>4.3790058990909098E-2</v>
      </c>
      <c r="IJ57" s="19">
        <v>0.34224716361434998</v>
      </c>
      <c r="IK57" s="19">
        <v>0.3772827527</v>
      </c>
      <c r="IL57" s="19">
        <v>8.09430410904977E-2</v>
      </c>
      <c r="IM57" s="19">
        <v>0.90518007830454605</v>
      </c>
      <c r="IN57" s="19">
        <v>0.23774435529596399</v>
      </c>
      <c r="IO57" s="19">
        <v>0.226512916345292</v>
      </c>
      <c r="IP57" s="19">
        <v>0.14033231609954799</v>
      </c>
      <c r="IQ57" s="19">
        <v>0.12743498483636401</v>
      </c>
      <c r="IR57" s="19">
        <v>0.10717812779999999</v>
      </c>
      <c r="IS57" s="19">
        <v>0.43486824698654702</v>
      </c>
      <c r="IT57" s="19">
        <v>37.014451531250003</v>
      </c>
      <c r="IU57" s="19">
        <v>60.392316566964297</v>
      </c>
      <c r="IV57" s="19">
        <v>77</v>
      </c>
      <c r="IW57" s="19">
        <f t="shared" si="57"/>
        <v>16.607683433035703</v>
      </c>
      <c r="IX57" s="19">
        <v>0.22831632659375001</v>
      </c>
      <c r="IY57" s="19">
        <v>0.31015306128124998</v>
      </c>
      <c r="IZ57" s="19">
        <v>0.1975701530625</v>
      </c>
      <c r="JA57" s="19">
        <v>0.28493303571875001</v>
      </c>
      <c r="JB57" s="19">
        <v>0.72371811228125005</v>
      </c>
      <c r="JC57" s="19">
        <v>0.46216836734375</v>
      </c>
      <c r="JD57" s="19">
        <v>0.25561543365625</v>
      </c>
      <c r="JE57" s="19">
        <v>0.62500956637500005</v>
      </c>
      <c r="JF57" s="19">
        <v>0.42044961743749998</v>
      </c>
      <c r="JG57" s="19">
        <v>0.21847895412500001</v>
      </c>
      <c r="JH57" s="19">
        <v>0.30618303562499999</v>
      </c>
      <c r="JI57" s="19">
        <v>0.21358099490624999</v>
      </c>
      <c r="JJ57" s="19">
        <v>0.41921658792187499</v>
      </c>
      <c r="JK57" s="19">
        <v>0.43235266480000001</v>
      </c>
      <c r="JL57" s="19">
        <v>0.24370357032187501</v>
      </c>
      <c r="JM57" s="19">
        <v>0.2368283900625</v>
      </c>
      <c r="JN57" s="19">
        <v>0.34231698094375002</v>
      </c>
      <c r="JO57" s="19">
        <v>0.39813344087500002</v>
      </c>
      <c r="JP57" s="19">
        <v>0.15739792967812499</v>
      </c>
      <c r="JQ57" s="19">
        <v>0.19684735643750001</v>
      </c>
      <c r="JR57" s="19">
        <v>0.19559588723124999</v>
      </c>
      <c r="JS57" s="19">
        <v>0.21854289234062499</v>
      </c>
      <c r="JT57" s="19">
        <v>0.4904175670125</v>
      </c>
      <c r="JU57" s="19">
        <v>0.56877677896562495</v>
      </c>
      <c r="JV57" s="19">
        <v>0.48166663770000001</v>
      </c>
      <c r="JW57" s="19">
        <v>0.51795554217187501</v>
      </c>
      <c r="JX57" s="19">
        <v>8.9802185103125001E-2</v>
      </c>
      <c r="JY57" s="19">
        <v>0.18051360799374999</v>
      </c>
      <c r="JZ57" s="19">
        <v>1.44753480485625</v>
      </c>
      <c r="KA57" s="19">
        <v>1.5497039155093799</v>
      </c>
      <c r="KB57" s="19">
        <v>0.57474678939062496</v>
      </c>
      <c r="KC57" s="19">
        <v>0.547974437265625</v>
      </c>
      <c r="KD57" s="19">
        <v>0.64404364084999999</v>
      </c>
      <c r="KE57" s="19">
        <v>0.62645549181250004</v>
      </c>
      <c r="KF57" s="19">
        <v>0.55383379416562495</v>
      </c>
      <c r="KG57" s="19">
        <v>0.59060432541874996</v>
      </c>
      <c r="KH57" s="19">
        <v>0.46678570888749998</v>
      </c>
      <c r="KI57" s="19">
        <v>0.50370184662499995</v>
      </c>
      <c r="KJ57" s="19">
        <v>-0.27075819912499999</v>
      </c>
      <c r="KK57" s="19">
        <v>-0.32705497584374998</v>
      </c>
      <c r="KL57" s="19">
        <v>0.64404364084999999</v>
      </c>
      <c r="KM57" s="19">
        <v>0.62645549181250004</v>
      </c>
      <c r="KN57" s="19">
        <v>0.206465153292683</v>
      </c>
      <c r="KO57" s="19">
        <v>0.236580388195122</v>
      </c>
      <c r="KP57" s="19">
        <v>0.17568488007317101</v>
      </c>
      <c r="KQ57" s="19">
        <v>0.221324612341463</v>
      </c>
      <c r="KR57" s="19">
        <v>0.552255580853658</v>
      </c>
      <c r="KS57" s="19">
        <v>0.41330680360975602</v>
      </c>
      <c r="KT57" s="19">
        <v>0.25766511378048801</v>
      </c>
      <c r="KU57" s="19">
        <v>0.61280609519512197</v>
      </c>
      <c r="KV57" s="19">
        <v>0.46783101046341502</v>
      </c>
      <c r="KW57" s="19">
        <v>0.22663658031707301</v>
      </c>
      <c r="KX57" s="19">
        <v>0.269634395731707</v>
      </c>
      <c r="KY57" s="19">
        <v>0.214321832243902</v>
      </c>
      <c r="KZ57" s="19">
        <v>41.086585365853601</v>
      </c>
      <c r="LA57" s="19">
        <v>37.6946341463415</v>
      </c>
      <c r="LB57" s="19">
        <v>11.8541463414634</v>
      </c>
      <c r="LC57" s="19">
        <v>49.073414634146303</v>
      </c>
      <c r="LD57" s="19">
        <v>50.318780487804901</v>
      </c>
      <c r="LE57" s="19">
        <v>39.6768292682927</v>
      </c>
      <c r="LF57" s="19">
        <v>39.884634146341497</v>
      </c>
      <c r="LG57" s="19">
        <v>0.26235036341463402</v>
      </c>
      <c r="LH57" s="19">
        <v>0.26772654634146398</v>
      </c>
      <c r="LI57" s="19">
        <v>65.126097560975595</v>
      </c>
      <c r="LJ57" s="19">
        <v>2023.67536585366</v>
      </c>
      <c r="LK57" s="19">
        <v>83</v>
      </c>
      <c r="LL57" s="19">
        <f t="shared" si="58"/>
        <v>17.873902439024405</v>
      </c>
      <c r="LM57" s="23">
        <v>-9999</v>
      </c>
      <c r="LN57" s="19">
        <v>0.407912220265854</v>
      </c>
      <c r="LO57" s="19">
        <v>0.42569306365122001</v>
      </c>
      <c r="LP57" s="19">
        <v>0.28991769956097602</v>
      </c>
      <c r="LQ57" s="19">
        <v>0.30132621835609802</v>
      </c>
      <c r="LR57" s="19">
        <v>0.38913924281951201</v>
      </c>
      <c r="LS57" s="19">
        <v>0.39839802530731699</v>
      </c>
      <c r="LT57" s="19">
        <v>0.269370426719512</v>
      </c>
      <c r="LU57" s="19">
        <v>0.27112259994634202</v>
      </c>
      <c r="LV57" s="19">
        <v>0.134051281534146</v>
      </c>
      <c r="LW57" s="19">
        <v>0.14292676984146299</v>
      </c>
      <c r="LX57" s="19">
        <v>0.48179824358048801</v>
      </c>
      <c r="LY57" s="19">
        <v>0.51528752135121902</v>
      </c>
      <c r="LZ57" s="19">
        <v>0.46011547472195102</v>
      </c>
      <c r="MA57" s="19">
        <v>0.45362682851463398</v>
      </c>
      <c r="MB57" s="19">
        <v>9.2217457009756101E-2</v>
      </c>
      <c r="MC57" s="19">
        <v>0.114995773378049</v>
      </c>
      <c r="MD57" s="19">
        <v>1.38397712894146</v>
      </c>
      <c r="ME57" s="19">
        <v>1.4985384108975599</v>
      </c>
      <c r="MF57" s="19">
        <v>0.34486681164878003</v>
      </c>
      <c r="MG57" s="19">
        <v>0.35510260091951201</v>
      </c>
      <c r="MH57" s="19">
        <v>0.421953387480488</v>
      </c>
      <c r="MI57" s="19">
        <v>0.43237757959512202</v>
      </c>
      <c r="MJ57" s="19">
        <v>0.40705521796341498</v>
      </c>
      <c r="MK57" s="19">
        <v>0.41303412249999999</v>
      </c>
      <c r="ML57" s="19">
        <v>0.32794230116829298</v>
      </c>
      <c r="MM57" s="19">
        <v>0.33289299808292699</v>
      </c>
      <c r="MN57" s="19">
        <v>-0.42359969521951202</v>
      </c>
      <c r="MO57" s="19">
        <v>-0.42550458439024402</v>
      </c>
      <c r="MP57" s="19">
        <v>0.421953387480488</v>
      </c>
      <c r="MQ57" s="19">
        <v>0.43237757959512202</v>
      </c>
      <c r="MR57" s="23">
        <v>-9999</v>
      </c>
      <c r="MS57" s="19">
        <v>0.16061935299999999</v>
      </c>
      <c r="MT57" s="19">
        <v>0.12682907700000001</v>
      </c>
      <c r="MU57" s="19">
        <v>0.127218736</v>
      </c>
      <c r="MV57" s="19">
        <v>0.15286192700000001</v>
      </c>
      <c r="MW57" s="19">
        <v>0.578896572</v>
      </c>
      <c r="MX57" s="19">
        <v>0.35026692999999998</v>
      </c>
      <c r="MY57" s="19">
        <v>0.16013406699999999</v>
      </c>
      <c r="MZ57" s="19">
        <v>0.58006082599999997</v>
      </c>
      <c r="NA57" s="19">
        <v>0.38516752900000001</v>
      </c>
      <c r="NB57" s="19">
        <v>0.15636778700000001</v>
      </c>
      <c r="NC57" s="19">
        <v>0.136017424</v>
      </c>
      <c r="ND57" s="19">
        <v>0.14690355299999999</v>
      </c>
      <c r="NE57" s="19">
        <v>36.979999999999997</v>
      </c>
      <c r="NF57" s="19">
        <v>35.41769231</v>
      </c>
      <c r="NG57" s="19">
        <v>15.855384620000001</v>
      </c>
      <c r="NH57" s="19">
        <v>35.496923080000002</v>
      </c>
      <c r="NI57" s="19">
        <v>32.992307689999997</v>
      </c>
      <c r="NJ57" s="19">
        <v>37.834102559999998</v>
      </c>
      <c r="NK57" s="19">
        <v>38</v>
      </c>
      <c r="NL57" s="19">
        <v>-5.8776109E-2</v>
      </c>
      <c r="NM57" s="19">
        <v>-0.115763751</v>
      </c>
      <c r="NN57" s="19">
        <v>52.687179489999998</v>
      </c>
      <c r="NO57" s="19">
        <v>1741.306513</v>
      </c>
      <c r="NP57" s="19">
        <v>99.9</v>
      </c>
      <c r="NQ57" s="19">
        <f t="shared" si="59"/>
        <v>47.212820510000007</v>
      </c>
      <c r="NR57" s="23">
        <v>-9999</v>
      </c>
      <c r="NS57" s="19">
        <v>0.56658755999999999</v>
      </c>
      <c r="NT57" s="19">
        <v>0.58062952199999995</v>
      </c>
      <c r="NU57" s="19">
        <v>0.412188783</v>
      </c>
      <c r="NV57" s="19">
        <v>0.391112662</v>
      </c>
      <c r="NW57" s="19">
        <v>0.61967096799999999</v>
      </c>
      <c r="NX57" s="19">
        <v>0.63893338899999996</v>
      </c>
      <c r="NY57" s="19">
        <v>0.47793142599999999</v>
      </c>
      <c r="NZ57" s="19">
        <v>0.46724187900000003</v>
      </c>
      <c r="OA57" s="19">
        <v>0.20177358500000001</v>
      </c>
      <c r="OB57" s="19">
        <v>0.24524235999999999</v>
      </c>
      <c r="OC57" s="19">
        <v>0.595446586</v>
      </c>
      <c r="OD57" s="19">
        <v>0.63858294400000004</v>
      </c>
      <c r="OE57" s="19">
        <v>0.57473080300000001</v>
      </c>
      <c r="OF57" s="19">
        <v>0.56433729200000005</v>
      </c>
      <c r="OG57" s="19">
        <v>4.3109158000000002E-2</v>
      </c>
      <c r="OH57" s="19">
        <v>9.2107860999999999E-2</v>
      </c>
      <c r="OI57" s="19">
        <v>2.6314707629999998</v>
      </c>
      <c r="OJ57" s="19">
        <v>2.7872241689999999</v>
      </c>
      <c r="OK57" s="19">
        <v>0.32576829400000001</v>
      </c>
      <c r="OL57" s="19">
        <v>0.38307707800000002</v>
      </c>
      <c r="OM57" s="19">
        <v>0.43871468499999999</v>
      </c>
      <c r="ON57" s="19">
        <v>0.50298906399999999</v>
      </c>
      <c r="OO57" s="19">
        <v>0.46409928</v>
      </c>
      <c r="OP57" s="19">
        <v>0.53370946600000002</v>
      </c>
      <c r="OQ57" s="19">
        <v>0.35626853200000003</v>
      </c>
      <c r="OR57" s="19">
        <v>0.42144679299999999</v>
      </c>
      <c r="OS57" s="19">
        <v>-0.64618335100000002</v>
      </c>
      <c r="OT57" s="19">
        <v>-0.63613087599999996</v>
      </c>
      <c r="OU57" s="19">
        <v>0.43871468499999999</v>
      </c>
      <c r="OV57" s="19">
        <v>0.50298906399999999</v>
      </c>
      <c r="OW57" s="19">
        <v>0.13863636366666701</v>
      </c>
      <c r="OX57" s="19">
        <v>8.0468221777777807E-2</v>
      </c>
      <c r="OY57" s="19">
        <v>0.10375042044444401</v>
      </c>
      <c r="OZ57" s="19">
        <v>0.11198038558333299</v>
      </c>
      <c r="PA57" s="19">
        <v>0.57026193711111095</v>
      </c>
      <c r="PB57" s="19">
        <v>0.32732491055555601</v>
      </c>
      <c r="PC57" s="19">
        <v>0.116680583472222</v>
      </c>
      <c r="PD57" s="19">
        <v>0.58065436980555596</v>
      </c>
      <c r="PE57" s="19">
        <v>0.36977719913888901</v>
      </c>
      <c r="PF57" s="19">
        <v>0.119761258222222</v>
      </c>
      <c r="PG57" s="19">
        <v>8.0925925888888903E-2</v>
      </c>
      <c r="PH57" s="19">
        <v>0.111593227972222</v>
      </c>
      <c r="PI57" s="19">
        <v>34.85</v>
      </c>
      <c r="PJ57" s="19">
        <v>31.0141666666667</v>
      </c>
      <c r="PK57" s="19">
        <v>16.2011111111111</v>
      </c>
      <c r="PL57" s="19">
        <v>31.3191666666667</v>
      </c>
      <c r="PM57" s="19">
        <v>30.0758333333333</v>
      </c>
      <c r="PN57" s="19">
        <v>33.951666666666704</v>
      </c>
      <c r="PO57" s="19">
        <v>34.243333333333297</v>
      </c>
      <c r="PP57" s="19">
        <v>-6.5851878055555604E-2</v>
      </c>
      <c r="PQ57" s="19">
        <v>-9.5495568055555605E-2</v>
      </c>
      <c r="PR57" s="19">
        <v>50.643611111111099</v>
      </c>
      <c r="PS57" s="19">
        <v>53.668055555555597</v>
      </c>
      <c r="PT57" s="19">
        <v>1694.9198055555601</v>
      </c>
      <c r="PU57" s="19">
        <v>1763.57641666667</v>
      </c>
      <c r="PV57" s="19">
        <v>120.7</v>
      </c>
      <c r="PW57" s="19">
        <f t="shared" si="60"/>
        <v>70.056388888888904</v>
      </c>
      <c r="PX57" s="19">
        <f t="shared" si="61"/>
        <v>67.031944444444406</v>
      </c>
      <c r="PY57" s="19">
        <f t="shared" si="62"/>
        <v>68.544166666666655</v>
      </c>
      <c r="PZ57" s="23">
        <v>-9999</v>
      </c>
      <c r="QA57" s="19">
        <v>0.66475605244444402</v>
      </c>
      <c r="QB57" s="19">
        <v>0.66897455408055595</v>
      </c>
      <c r="QC57" s="19">
        <v>0.51968098619444403</v>
      </c>
      <c r="QD57" s="19">
        <v>0.48636190038888899</v>
      </c>
      <c r="QE57" s="19">
        <v>0.75528976564444505</v>
      </c>
      <c r="QF57" s="19">
        <v>0.74984482117777795</v>
      </c>
      <c r="QG57" s="19">
        <f t="shared" si="63"/>
        <v>0.7525672934111115</v>
      </c>
      <c r="QH57" s="19">
        <v>0.64083320526111098</v>
      </c>
      <c r="QI57" s="19">
        <v>0.60109465123611105</v>
      </c>
      <c r="QJ57" s="19">
        <v>0.22184320804166699</v>
      </c>
      <c r="QK57" s="19">
        <v>0.27061366727777802</v>
      </c>
      <c r="QL57" s="19">
        <v>0.67715168787777802</v>
      </c>
      <c r="QM57" s="19">
        <v>0.68986683407777805</v>
      </c>
      <c r="QN57" s="19">
        <v>0.65755097700555598</v>
      </c>
      <c r="QO57" s="19">
        <v>0.60601476910277796</v>
      </c>
      <c r="QP57" s="19">
        <v>2.2815892822222201E-2</v>
      </c>
      <c r="QQ57" s="19">
        <v>3.8667776213888901E-2</v>
      </c>
      <c r="QR57" s="19">
        <v>3.9826201501222198</v>
      </c>
      <c r="QS57" s="19">
        <v>4.0897897646361097</v>
      </c>
      <c r="QT57" s="19">
        <v>0.29390745547222202</v>
      </c>
      <c r="QU57" s="19">
        <v>0.36071635295555599</v>
      </c>
      <c r="QV57" s="19">
        <v>0.4218959377</v>
      </c>
      <c r="QW57" s="19">
        <v>0.49472991621666701</v>
      </c>
      <c r="QX57" s="19">
        <v>0.45451495490277799</v>
      </c>
      <c r="QY57" s="19">
        <v>0.52859515398611101</v>
      </c>
      <c r="QZ57" s="19">
        <v>0.333739866669445</v>
      </c>
      <c r="RA57" s="19">
        <v>0.40378740948055603</v>
      </c>
      <c r="RB57" s="19">
        <v>-0.78079110141666697</v>
      </c>
      <c r="RC57" s="19">
        <v>-0.74985776666666704</v>
      </c>
      <c r="RD57" s="19">
        <v>0.4218959377</v>
      </c>
      <c r="RE57" s="19">
        <v>0.49472991621666701</v>
      </c>
      <c r="RF57" s="19">
        <v>0.10067738696</v>
      </c>
      <c r="RG57" s="19">
        <v>6.998383842E-2</v>
      </c>
      <c r="RH57" s="19">
        <v>8.1819277120000006E-2</v>
      </c>
      <c r="RI57" s="19">
        <v>8.2721442899999997E-2</v>
      </c>
      <c r="RJ57" s="19">
        <v>0.50600203665999999</v>
      </c>
      <c r="RK57" s="19">
        <v>0.28687525565999999</v>
      </c>
      <c r="RL57" s="19">
        <v>8.3314115300000005E-2</v>
      </c>
      <c r="RM57" s="19">
        <v>0.46375510201999998</v>
      </c>
      <c r="RN57" s="19">
        <v>0.28126380365999998</v>
      </c>
      <c r="RO57" s="19">
        <v>8.5179591839999999E-2</v>
      </c>
      <c r="RP57" s="19">
        <v>6.4467955140000005E-2</v>
      </c>
      <c r="RQ57" s="19">
        <v>7.9727181559999999E-2</v>
      </c>
      <c r="RR57" s="19">
        <v>41.57</v>
      </c>
      <c r="RS57" s="19">
        <v>38.483400000000003</v>
      </c>
      <c r="RT57" s="19">
        <v>23.189</v>
      </c>
      <c r="RU57" s="19">
        <v>31.337599999999998</v>
      </c>
      <c r="RV57" s="19">
        <v>31.4604</v>
      </c>
      <c r="RW57" s="19">
        <v>40.017600000000002</v>
      </c>
      <c r="RX57" s="19">
        <v>40.0366</v>
      </c>
      <c r="RY57" s="19">
        <v>-0.21939075399999999</v>
      </c>
      <c r="RZ57" s="19">
        <v>-0.19748215599999999</v>
      </c>
      <c r="SA57" s="19">
        <v>62.707000000000001</v>
      </c>
      <c r="SB57" s="19">
        <v>67.229200000000006</v>
      </c>
      <c r="SC57" s="19">
        <v>1968.7422200000001</v>
      </c>
      <c r="SD57" s="19">
        <v>2071.4266600000001</v>
      </c>
      <c r="SE57" s="19">
        <v>142</v>
      </c>
      <c r="SF57" s="19">
        <f t="shared" si="64"/>
        <v>79.293000000000006</v>
      </c>
      <c r="SG57" s="19">
        <f t="shared" si="65"/>
        <v>74.770799999999994</v>
      </c>
      <c r="SH57" s="23">
        <v>-9999</v>
      </c>
      <c r="SI57" s="19">
        <v>0.69475017293999997</v>
      </c>
      <c r="SJ57" s="19">
        <v>0.71650015071999995</v>
      </c>
      <c r="SK57" s="19">
        <v>0.54239749329999998</v>
      </c>
      <c r="SL57" s="19">
        <v>0.54897088297999996</v>
      </c>
      <c r="SM57" s="19">
        <v>0.75553735286000001</v>
      </c>
      <c r="SN57" s="19">
        <v>0.75407187860000002</v>
      </c>
      <c r="SO57" s="19">
        <v>0.62661156098000004</v>
      </c>
      <c r="SP57" s="19">
        <v>0.60393789941999998</v>
      </c>
      <c r="SQ57" s="19">
        <v>0.24474967955999999</v>
      </c>
      <c r="SR57" s="19">
        <v>0.27600175378000003</v>
      </c>
      <c r="SS57" s="19">
        <v>0.70607890606000001</v>
      </c>
      <c r="ST57" s="19">
        <v>0.71948903963999999</v>
      </c>
      <c r="SU57" s="19">
        <v>0.68928145096000004</v>
      </c>
      <c r="SV57" s="19">
        <v>0.66576595583999998</v>
      </c>
      <c r="SW57" s="19">
        <v>2.2873252680000001E-2</v>
      </c>
      <c r="SX57" s="19">
        <v>6.4779228599999997E-3</v>
      </c>
      <c r="SY57" s="19">
        <v>4.5722128915800004</v>
      </c>
      <c r="SZ57" s="19">
        <v>5.1289489557400003</v>
      </c>
      <c r="TA57" s="19">
        <v>0.32407653133999997</v>
      </c>
      <c r="TB57" s="19">
        <v>0.36589023145999999</v>
      </c>
      <c r="TC57" s="19">
        <v>0.45656642473999998</v>
      </c>
      <c r="TD57" s="19">
        <v>0.50083798729999995</v>
      </c>
      <c r="TE57" s="19">
        <v>0.47911443904000001</v>
      </c>
      <c r="TF57" s="19">
        <v>0.51557107347999998</v>
      </c>
      <c r="TG57" s="19">
        <v>0.35209566984000001</v>
      </c>
      <c r="TH57" s="19">
        <v>0.38475425639999999</v>
      </c>
      <c r="TI57" s="19">
        <v>-0.77013404204000002</v>
      </c>
      <c r="TJ57" s="19">
        <v>-0.75175927805999998</v>
      </c>
      <c r="TK57" s="19">
        <v>0.45656642473999998</v>
      </c>
      <c r="TL57" s="19">
        <v>0.50083798729999995</v>
      </c>
      <c r="TM57" s="19">
        <v>7.9162436562499994E-2</v>
      </c>
      <c r="TN57" s="19">
        <v>5.0542091791666702E-2</v>
      </c>
      <c r="TO57" s="19">
        <v>6.8752125916666698E-2</v>
      </c>
      <c r="TP57" s="19">
        <v>7.0002093854166697E-2</v>
      </c>
      <c r="TQ57" s="19">
        <v>0.40064729070833299</v>
      </c>
      <c r="TR57" s="19">
        <v>0.1946671908125</v>
      </c>
      <c r="TS57" s="19">
        <v>6.9564590333333301E-2</v>
      </c>
      <c r="TT57" s="19">
        <v>0.411153405375</v>
      </c>
      <c r="TU57" s="19">
        <v>0.22269874481249999</v>
      </c>
      <c r="TV57" s="19">
        <v>5.9023530375000001E-2</v>
      </c>
      <c r="TW57" s="19">
        <v>4.6726491416666703E-2</v>
      </c>
      <c r="TX57" s="19">
        <v>6.0634112062500002E-2</v>
      </c>
      <c r="TY57" s="19">
        <v>40.858333333333299</v>
      </c>
      <c r="TZ57" s="19">
        <v>38.1510416666667</v>
      </c>
      <c r="UA57" s="19">
        <v>25.719374999999999</v>
      </c>
      <c r="UB57" s="19">
        <v>36.446458333333297</v>
      </c>
      <c r="UC57" s="19">
        <v>36.086041666666702</v>
      </c>
      <c r="UD57" s="19">
        <v>40.8408333333333</v>
      </c>
      <c r="UE57" s="19">
        <v>41.091250000000002</v>
      </c>
      <c r="UF57" s="19">
        <v>-0.112693332083333</v>
      </c>
      <c r="UG57" s="19">
        <v>-0.1166999625</v>
      </c>
      <c r="UH57" s="24">
        <v>69.741458333333313</v>
      </c>
      <c r="UI57" s="24">
        <v>72.06979166666666</v>
      </c>
      <c r="UJ57" s="24">
        <v>2128.4603124999999</v>
      </c>
      <c r="UK57" s="24">
        <v>2181.2731041666661</v>
      </c>
      <c r="UL57" s="19">
        <v>158</v>
      </c>
      <c r="UM57" s="19">
        <f t="shared" si="66"/>
        <v>88.258541666666687</v>
      </c>
      <c r="UN57" s="19">
        <f t="shared" si="67"/>
        <v>85.93020833333334</v>
      </c>
      <c r="UO57" s="19">
        <f t="shared" si="68"/>
        <v>87.094375000000014</v>
      </c>
      <c r="UP57" s="23">
        <v>-9999</v>
      </c>
      <c r="UQ57" s="19">
        <v>0.70950523226874995</v>
      </c>
      <c r="UR57" s="19">
        <v>0.69851067659374999</v>
      </c>
      <c r="US57" s="19">
        <v>0.52313416273750002</v>
      </c>
      <c r="UT57" s="19">
        <v>0.466205614060417</v>
      </c>
      <c r="UU57" s="19">
        <v>0.79561744637083298</v>
      </c>
      <c r="UV57" s="19">
        <v>0.77217048856458304</v>
      </c>
      <c r="UW57" s="19">
        <f t="shared" si="69"/>
        <v>0.78389396746770801</v>
      </c>
      <c r="UX57" s="19">
        <v>0.65329281316249999</v>
      </c>
      <c r="UY57" s="19">
        <v>0.58217419933125003</v>
      </c>
      <c r="UZ57" s="19">
        <v>0.29694827960833298</v>
      </c>
      <c r="VA57" s="19">
        <v>0.34487622147708302</v>
      </c>
      <c r="VB57" s="19">
        <v>0.74272449866250001</v>
      </c>
      <c r="VC57" s="19">
        <v>0.70379358318749996</v>
      </c>
      <c r="VD57" s="19">
        <v>0.74867374733541703</v>
      </c>
      <c r="VE57" s="19">
        <v>0.66632879028333303</v>
      </c>
      <c r="VF57" s="19">
        <v>7.0065678827083297E-2</v>
      </c>
      <c r="VG57" s="19">
        <v>1.00075177895833E-2</v>
      </c>
      <c r="VH57" s="19">
        <v>4.9309981743020801</v>
      </c>
      <c r="VI57" s="19">
        <v>4.7445387853958296</v>
      </c>
      <c r="VJ57" s="19">
        <v>0.37322471780416699</v>
      </c>
      <c r="VK57" s="19">
        <v>0.44642020001249999</v>
      </c>
      <c r="VL57" s="19">
        <v>0.51633844603958301</v>
      </c>
      <c r="VM57" s="19">
        <v>0.58529828977499998</v>
      </c>
      <c r="VN57" s="19">
        <v>0.55122302317083305</v>
      </c>
      <c r="VO57" s="19">
        <v>0.61972133887916703</v>
      </c>
      <c r="VP57" s="19">
        <v>0.41844028356458302</v>
      </c>
      <c r="VQ57" s="19">
        <v>0.49260632263541698</v>
      </c>
      <c r="VR57" s="19">
        <v>-0.78988344797916699</v>
      </c>
      <c r="VS57" s="19">
        <v>-0.73414049606249998</v>
      </c>
      <c r="VT57" s="19">
        <v>0.51633844603958301</v>
      </c>
      <c r="VU57" s="19">
        <v>0.58529828977499998</v>
      </c>
      <c r="VV57" s="19">
        <v>0.77725</v>
      </c>
      <c r="VW57" s="19">
        <v>0.72750000000000004</v>
      </c>
      <c r="VX57" s="19">
        <v>0.79725000000000001</v>
      </c>
      <c r="VY57" s="19">
        <v>9.9424999999999999E-2</v>
      </c>
      <c r="VZ57" s="19">
        <f t="shared" si="70"/>
        <v>0.93599228047603733</v>
      </c>
      <c r="WA57" s="19">
        <v>8.7819929972972902E-2</v>
      </c>
      <c r="WB57" s="19">
        <v>5.6085912324324298E-2</v>
      </c>
      <c r="WC57" s="19">
        <v>7.96342914054054E-2</v>
      </c>
      <c r="WD57" s="19">
        <v>7.2006372054054094E-2</v>
      </c>
      <c r="WE57" s="19">
        <v>0.45699978637837801</v>
      </c>
      <c r="WF57" s="19">
        <v>0.25483373281081101</v>
      </c>
      <c r="WG57" s="19">
        <v>7.3732855513513496E-2</v>
      </c>
      <c r="WH57" s="19">
        <v>0.44731301067567603</v>
      </c>
      <c r="WI57" s="19">
        <v>0.23772348197297299</v>
      </c>
      <c r="WJ57" s="19">
        <v>6.4333587621621599E-2</v>
      </c>
      <c r="WK57" s="19">
        <v>4.6905405405405401E-2</v>
      </c>
      <c r="WL57" s="19">
        <v>7.1911480567567507E-2</v>
      </c>
      <c r="WM57" s="19">
        <v>42.706756756756803</v>
      </c>
      <c r="WN57" s="19">
        <v>38.765675675675702</v>
      </c>
      <c r="WO57" s="19">
        <v>21.007567567567602</v>
      </c>
      <c r="WP57" s="19">
        <v>35.935135135135098</v>
      </c>
      <c r="WQ57" s="19">
        <v>35.8597297297297</v>
      </c>
      <c r="WR57" s="19">
        <v>42.044594594594599</v>
      </c>
      <c r="WS57" s="19">
        <v>41.960540540540599</v>
      </c>
      <c r="WT57" s="19">
        <v>-0.15662552162162199</v>
      </c>
      <c r="WU57" s="19">
        <v>-0.14215549999999999</v>
      </c>
      <c r="WV57" s="19">
        <v>67.2591891891892</v>
      </c>
      <c r="WW57" s="19">
        <v>69.331621621621593</v>
      </c>
      <c r="WX57" s="19">
        <v>2072.07832432433</v>
      </c>
      <c r="WY57" s="19">
        <v>2119.1198648648601</v>
      </c>
      <c r="WZ57" s="19">
        <v>164.3</v>
      </c>
      <c r="XA57" s="19">
        <f t="shared" si="71"/>
        <v>97.040810810810811</v>
      </c>
      <c r="XB57" s="19">
        <f t="shared" si="72"/>
        <v>94.968378378378418</v>
      </c>
      <c r="XC57" s="23">
        <v>-9999</v>
      </c>
      <c r="XD57" s="19">
        <v>0.71596146361351398</v>
      </c>
      <c r="XE57" s="19">
        <v>0.72554886582162204</v>
      </c>
      <c r="XF57" s="19">
        <v>0.52529573307027</v>
      </c>
      <c r="XG57" s="19">
        <v>0.55735937295135196</v>
      </c>
      <c r="XH57" s="19">
        <v>0.80931157054594605</v>
      </c>
      <c r="XI57" s="19">
        <v>0.778591349167568</v>
      </c>
      <c r="XJ57" s="19">
        <v>0.66923263322162196</v>
      </c>
      <c r="XK57" s="19">
        <v>0.63629756239729696</v>
      </c>
      <c r="XL57" s="19">
        <v>0.30578889976756801</v>
      </c>
      <c r="XM57" s="19">
        <v>0.28244495909189199</v>
      </c>
      <c r="XN57" s="19">
        <v>0.72219281350270303</v>
      </c>
      <c r="XO57" s="19">
        <v>0.70130001168378397</v>
      </c>
      <c r="XP57" s="19">
        <v>0.74827994083513505</v>
      </c>
      <c r="XQ57" s="19">
        <v>0.67531989516216195</v>
      </c>
      <c r="XR57" s="19">
        <v>1.32361002405405E-2</v>
      </c>
      <c r="XS57" s="19">
        <v>-4.9546783948648698E-2</v>
      </c>
      <c r="XT57" s="19">
        <v>5.0676513126783798</v>
      </c>
      <c r="XU57" s="19">
        <v>5.3553469927891904</v>
      </c>
      <c r="XV57" s="19">
        <v>0.37795622860810801</v>
      </c>
      <c r="XW57" s="19">
        <v>0.36187743068108102</v>
      </c>
      <c r="XX57" s="19">
        <v>0.52339574282162205</v>
      </c>
      <c r="XY57" s="19">
        <v>0.49920784404864899</v>
      </c>
      <c r="XZ57" s="19">
        <v>0.561095637264865</v>
      </c>
      <c r="YA57" s="19">
        <v>0.51937767617567598</v>
      </c>
      <c r="YB57" s="19">
        <v>0.427180429397297</v>
      </c>
      <c r="YC57" s="19">
        <v>0.38782680645675699</v>
      </c>
      <c r="YD57" s="19">
        <v>-0.801506480810811</v>
      </c>
      <c r="YE57" s="19">
        <v>-0.77698100513513502</v>
      </c>
      <c r="YF57" s="19">
        <v>0.52339574282162205</v>
      </c>
      <c r="YG57" s="19">
        <v>0.49920784404864899</v>
      </c>
      <c r="YH57" s="19">
        <v>8.2595753578947301E-2</v>
      </c>
      <c r="YI57" s="19">
        <v>5.4243717342105299E-2</v>
      </c>
      <c r="YJ57" s="19">
        <v>6.7683472973684197E-2</v>
      </c>
      <c r="YK57" s="19">
        <v>6.67245131052632E-2</v>
      </c>
      <c r="YL57" s="19">
        <v>0.41982703226315798</v>
      </c>
      <c r="YM57" s="19">
        <v>0.32714285700000001</v>
      </c>
      <c r="YN57" s="19">
        <v>7.0254869473684201E-2</v>
      </c>
      <c r="YO57" s="19">
        <v>0.444068224210526</v>
      </c>
      <c r="YP57" s="19">
        <v>0.22831688597368399</v>
      </c>
      <c r="YQ57" s="19">
        <v>6.5060401315789496E-2</v>
      </c>
      <c r="YR57" s="19">
        <v>4.6318953710526301E-2</v>
      </c>
      <c r="YS57" s="19">
        <v>7.1244736842105305E-2</v>
      </c>
      <c r="YT57" s="19">
        <v>43.81</v>
      </c>
      <c r="YU57" s="19">
        <v>40.241842105263203</v>
      </c>
      <c r="YV57" s="19">
        <v>13.9402631578947</v>
      </c>
      <c r="YW57" s="19">
        <v>30.117105263157899</v>
      </c>
      <c r="YX57" s="19">
        <v>29.113157894736801</v>
      </c>
      <c r="YY57" s="19">
        <v>41.845789473684199</v>
      </c>
      <c r="YZ57" s="19">
        <v>42.164210526315799</v>
      </c>
      <c r="ZA57" s="19">
        <v>-0.293505223684211</v>
      </c>
      <c r="ZB57" s="19">
        <v>-0.29608076578947401</v>
      </c>
      <c r="ZC57" s="19">
        <v>75.259736842105298</v>
      </c>
      <c r="ZD57" s="19">
        <v>75.939736842105305</v>
      </c>
      <c r="ZE57" s="19">
        <v>2253.7568421052601</v>
      </c>
      <c r="ZF57" s="19">
        <v>2269.1441842105301</v>
      </c>
      <c r="ZG57" s="19">
        <v>172</v>
      </c>
      <c r="ZH57" s="19">
        <f t="shared" si="73"/>
        <v>96.740263157894702</v>
      </c>
      <c r="ZI57" s="19">
        <f t="shared" si="74"/>
        <v>96.060263157894695</v>
      </c>
      <c r="ZJ57" s="23">
        <v>-9999</v>
      </c>
      <c r="ZK57" s="19">
        <v>0.72607438397105295</v>
      </c>
      <c r="ZL57" s="19">
        <v>0.72357768180263204</v>
      </c>
      <c r="ZM57" s="19">
        <v>0.52806924141842104</v>
      </c>
      <c r="ZN57" s="19">
        <v>0.66163206642105299</v>
      </c>
      <c r="ZO57" s="19">
        <v>0.810201307273684</v>
      </c>
      <c r="ZP57" s="19">
        <v>0.76821370481052598</v>
      </c>
      <c r="ZQ57" s="19">
        <v>0.66110805553947405</v>
      </c>
      <c r="ZR57" s="19">
        <v>0.71577070875263105</v>
      </c>
      <c r="ZS57" s="19">
        <v>0.32117340074473699</v>
      </c>
      <c r="ZT57" s="19">
        <v>0.119208608265789</v>
      </c>
      <c r="ZU57" s="19">
        <v>0.72292519279210499</v>
      </c>
      <c r="ZV57" s="19">
        <v>0.72061276331842095</v>
      </c>
      <c r="ZW57" s="19">
        <v>0.74400094557105301</v>
      </c>
      <c r="ZX57" s="19">
        <v>0.66855953445789496</v>
      </c>
      <c r="ZY57" s="19">
        <v>-5.6366292289473704E-3</v>
      </c>
      <c r="ZZ57" s="19">
        <v>-6.0113539500000002E-3</v>
      </c>
      <c r="AAA57" s="19">
        <v>5.3256664411552599</v>
      </c>
      <c r="AAB57" s="19">
        <v>5.30988074757368</v>
      </c>
      <c r="AAC57" s="19">
        <v>0.39652285719736802</v>
      </c>
      <c r="AAD57" s="19">
        <v>0.15243461299736799</v>
      </c>
      <c r="AAE57" s="19">
        <v>0.54289056116842105</v>
      </c>
      <c r="AAF57" s="19">
        <v>0.23558830958421001</v>
      </c>
      <c r="AAG57" s="19">
        <v>0.57759712880526304</v>
      </c>
      <c r="AAH57" s="19">
        <v>0.24416202996842101</v>
      </c>
      <c r="AAI57" s="19">
        <v>0.44238100166578997</v>
      </c>
      <c r="AAJ57" s="19">
        <v>0.16239031884473701</v>
      </c>
      <c r="AAK57" s="19">
        <v>-0.79561071607894795</v>
      </c>
      <c r="AAL57" s="19">
        <v>-0.83418951023684196</v>
      </c>
      <c r="AAM57" s="19">
        <v>0.54289056116842105</v>
      </c>
      <c r="AAN57" s="19">
        <v>0.23558830958421001</v>
      </c>
      <c r="AAO57" s="19">
        <v>7.8893298111111093E-2</v>
      </c>
      <c r="AAP57" s="19">
        <v>5.4292069822222198E-2</v>
      </c>
      <c r="AAQ57" s="19">
        <v>6.7523240444444396E-2</v>
      </c>
      <c r="AAR57" s="19">
        <v>6.91567064888889E-2</v>
      </c>
      <c r="AAS57" s="19">
        <v>0.43664255573333299</v>
      </c>
      <c r="AAT57" s="19">
        <v>0.270477405666667</v>
      </c>
      <c r="AAU57" s="19">
        <v>6.9616282977777805E-2</v>
      </c>
      <c r="AAV57" s="19">
        <v>0.417181787977778</v>
      </c>
      <c r="AAW57" s="19">
        <v>0.210477178444444</v>
      </c>
      <c r="AAX57" s="19">
        <v>6.4328888888888894E-2</v>
      </c>
      <c r="AAY57" s="19">
        <v>4.7764417755555601E-2</v>
      </c>
      <c r="AAZ57" s="19">
        <v>6.7475749533333296E-2</v>
      </c>
      <c r="ABA57" s="19">
        <v>42.55</v>
      </c>
      <c r="ABB57" s="19">
        <v>36.582888888888903</v>
      </c>
      <c r="ABC57" s="19">
        <v>30.614888888888899</v>
      </c>
      <c r="ABD57" s="19">
        <v>34.167999999999999</v>
      </c>
      <c r="ABE57" s="19">
        <v>31.6364444444444</v>
      </c>
      <c r="ABF57" s="19">
        <v>40.155111111111097</v>
      </c>
      <c r="ABG57" s="19">
        <v>40.392222222222301</v>
      </c>
      <c r="ABH57" s="19">
        <v>-0.152041914</v>
      </c>
      <c r="ABI57" s="19">
        <v>-0.201405686666667</v>
      </c>
      <c r="ABJ57" s="19">
        <v>78.514666666666699</v>
      </c>
      <c r="ABK57" s="19">
        <v>80.965999999999994</v>
      </c>
      <c r="ABL57" s="19">
        <v>2327.5113777777801</v>
      </c>
      <c r="ABM57" s="19">
        <v>2383.3896444444399</v>
      </c>
      <c r="ABN57" s="19">
        <v>178</v>
      </c>
      <c r="ABO57" s="19">
        <f t="shared" si="75"/>
        <v>99.485333333333301</v>
      </c>
      <c r="ABP57" s="19">
        <f t="shared" si="76"/>
        <v>97.034000000000006</v>
      </c>
      <c r="ABQ57" s="23">
        <v>-9999</v>
      </c>
      <c r="ABR57" s="19">
        <v>0.711421602793333</v>
      </c>
      <c r="ABS57" s="19">
        <v>0.72502194077333304</v>
      </c>
      <c r="ABT57" s="19">
        <v>0.50023438415333299</v>
      </c>
      <c r="ABU57" s="19">
        <v>0.59161664090444399</v>
      </c>
      <c r="ABV57" s="19">
        <v>0.79193451161555595</v>
      </c>
      <c r="ABW57" s="19">
        <v>0.77685955910444404</v>
      </c>
      <c r="ABX57" s="19">
        <v>0.62712562944000005</v>
      </c>
      <c r="ABY57" s="19">
        <v>0.66408586563777805</v>
      </c>
      <c r="ABZ57" s="19">
        <v>0.328790427035556</v>
      </c>
      <c r="ACA57" s="19">
        <v>0.233525262233333</v>
      </c>
      <c r="ACB57" s="19">
        <v>0.71921360498888898</v>
      </c>
      <c r="ACC57" s="19">
        <v>0.73036664468000001</v>
      </c>
      <c r="ACD57" s="19">
        <v>0.73100241588222203</v>
      </c>
      <c r="ACE57" s="19">
        <v>0.69175136522666703</v>
      </c>
      <c r="ACF57" s="19">
        <v>1.6930413191111101E-2</v>
      </c>
      <c r="ACG57" s="19">
        <v>1.24912527444444E-2</v>
      </c>
      <c r="ACH57" s="19">
        <v>5.0002561672644399</v>
      </c>
      <c r="ACI57" s="19">
        <v>5.3213250020311103</v>
      </c>
      <c r="ACJ57" s="19">
        <v>0.41541880362</v>
      </c>
      <c r="ACK57" s="19">
        <v>0.29991261884222198</v>
      </c>
      <c r="ACL57" s="19">
        <v>0.55980004792888904</v>
      </c>
      <c r="ACM57" s="19">
        <v>0.430593587644444</v>
      </c>
      <c r="ACN57" s="19">
        <v>0.59520786094</v>
      </c>
      <c r="ACO57" s="19">
        <v>0.44807589394222203</v>
      </c>
      <c r="ACP57" s="19">
        <v>0.46245086693555498</v>
      </c>
      <c r="ACQ57" s="19">
        <v>0.32158177612</v>
      </c>
      <c r="ACR57" s="19">
        <v>-0.76987678433333395</v>
      </c>
      <c r="ACS57" s="19">
        <v>-0.79784996322222201</v>
      </c>
      <c r="ACT57" s="19">
        <v>0.55980004792888904</v>
      </c>
      <c r="ACU57" s="19">
        <v>0.430593587644444</v>
      </c>
      <c r="ACV57" s="17">
        <v>5.25</v>
      </c>
      <c r="ACW57" s="18">
        <v>0.97</v>
      </c>
      <c r="ACX57" s="17">
        <v>78.5</v>
      </c>
      <c r="ACY57" s="17">
        <v>26.2</v>
      </c>
      <c r="ACZ57" s="17">
        <v>5</v>
      </c>
      <c r="ADA57" s="17">
        <v>12.3</v>
      </c>
    </row>
    <row r="58" spans="1:781" x14ac:dyDescent="0.25">
      <c r="A58" s="19">
        <v>57</v>
      </c>
      <c r="B58" s="19">
        <v>15</v>
      </c>
      <c r="C58" s="19" t="s">
        <v>11</v>
      </c>
      <c r="D58" s="19">
        <v>100</v>
      </c>
      <c r="E58" s="19">
        <v>2</v>
      </c>
      <c r="F58" s="19">
        <v>3</v>
      </c>
      <c r="G58" s="19" t="s">
        <v>14</v>
      </c>
      <c r="H58" s="23">
        <v>-9999</v>
      </c>
      <c r="I58" s="23">
        <v>-9999</v>
      </c>
      <c r="J58" s="23">
        <v>-9999</v>
      </c>
      <c r="K58" s="23">
        <v>-9999</v>
      </c>
      <c r="L58" s="19">
        <v>158</v>
      </c>
      <c r="M58" s="19">
        <f t="shared" si="16"/>
        <v>141.07142857142856</v>
      </c>
      <c r="N58" s="19">
        <v>54.400000000000006</v>
      </c>
      <c r="O58" s="19">
        <v>18.72</v>
      </c>
      <c r="P58" s="19">
        <v>26.880000000000003</v>
      </c>
      <c r="Q58" s="19">
        <v>56.399999999999991</v>
      </c>
      <c r="R58" s="19">
        <v>16.72</v>
      </c>
      <c r="S58" s="19">
        <v>26.880000000000003</v>
      </c>
      <c r="T58" s="19">
        <f t="shared" si="17"/>
        <v>1</v>
      </c>
      <c r="U58" s="19">
        <v>56.399999999999991</v>
      </c>
      <c r="V58" s="19">
        <v>18.72</v>
      </c>
      <c r="W58" s="19">
        <v>24.880000000000003</v>
      </c>
      <c r="X58" s="19">
        <v>56.399999999999991</v>
      </c>
      <c r="Y58" s="19">
        <v>18.72</v>
      </c>
      <c r="Z58" s="19">
        <v>24.880000000000003</v>
      </c>
      <c r="AA58" s="19" t="s">
        <v>96</v>
      </c>
      <c r="AB58" s="19">
        <v>8.6999999999999993</v>
      </c>
      <c r="AC58" s="19">
        <v>7.2</v>
      </c>
      <c r="AD58" s="19">
        <v>1.05</v>
      </c>
      <c r="AE58" s="19" t="s">
        <v>40</v>
      </c>
      <c r="AF58" s="19">
        <v>2</v>
      </c>
      <c r="AG58" s="19">
        <v>1.1000000000000001</v>
      </c>
      <c r="AH58" s="19">
        <v>2.9</v>
      </c>
      <c r="AI58" s="19">
        <v>5</v>
      </c>
      <c r="AJ58" s="19">
        <v>461</v>
      </c>
      <c r="AK58" s="19">
        <v>71</v>
      </c>
      <c r="AL58" s="19">
        <v>0.55000000000000004</v>
      </c>
      <c r="AM58" s="19">
        <v>7.7</v>
      </c>
      <c r="AN58" s="19">
        <v>5.5</v>
      </c>
      <c r="AO58" s="19">
        <v>1.3</v>
      </c>
      <c r="AP58" s="19">
        <v>4244</v>
      </c>
      <c r="AQ58" s="19">
        <v>200</v>
      </c>
      <c r="AR58" s="19">
        <v>293</v>
      </c>
      <c r="AS58" s="19">
        <v>25.3</v>
      </c>
      <c r="AT58" s="19">
        <v>0</v>
      </c>
      <c r="AU58" s="19">
        <v>5</v>
      </c>
      <c r="AV58" s="19">
        <v>83</v>
      </c>
      <c r="AW58" s="19">
        <v>7</v>
      </c>
      <c r="AX58" s="19">
        <v>5</v>
      </c>
      <c r="AY58" s="19">
        <v>69</v>
      </c>
      <c r="AZ58" s="19">
        <v>2.8712920814366458</v>
      </c>
      <c r="BA58" s="19">
        <v>1.2261580381471389</v>
      </c>
      <c r="BB58" s="19">
        <v>2.2016048144433298</v>
      </c>
      <c r="BC58" s="19">
        <v>3.9280525076406634</v>
      </c>
      <c r="BD58" s="19">
        <v>9.8883412131576307</v>
      </c>
      <c r="BE58" s="19">
        <v>13.099695472018373</v>
      </c>
      <c r="BF58" s="19">
        <v>13.686489752756936</v>
      </c>
      <c r="BG58" s="17">
        <f t="shared" si="18"/>
        <v>16.38980047833514</v>
      </c>
      <c r="BH58" s="17">
        <f t="shared" si="19"/>
        <v>25.196219736108461</v>
      </c>
      <c r="BI58" s="17">
        <f t="shared" si="20"/>
        <v>40.908429766671112</v>
      </c>
      <c r="BJ58" s="17">
        <f t="shared" si="21"/>
        <v>80.461794619301628</v>
      </c>
      <c r="BK58" s="17">
        <f t="shared" si="22"/>
        <v>132.86057650737513</v>
      </c>
      <c r="BL58" s="19">
        <f t="shared" si="108"/>
        <v>15.712210030562654</v>
      </c>
      <c r="BM58" s="19">
        <f t="shared" si="109"/>
        <v>39.553364852630523</v>
      </c>
      <c r="BN58" s="19">
        <f t="shared" si="110"/>
        <v>52.398781888073493</v>
      </c>
      <c r="BO58" s="19">
        <f t="shared" si="23"/>
        <v>107.66435677126667</v>
      </c>
      <c r="BP58" s="19">
        <v>0.73533089890450687</v>
      </c>
      <c r="BQ58" s="19">
        <v>0.52982137450802302</v>
      </c>
      <c r="BR58" s="19">
        <v>0.40621865596790369</v>
      </c>
      <c r="BS58" s="19">
        <v>0.19039030011523622</v>
      </c>
      <c r="BT58" s="19">
        <v>0.1760386279046374</v>
      </c>
      <c r="BU58" s="19">
        <v>0.23962857570765317</v>
      </c>
      <c r="BV58" s="19">
        <v>0.45823052520267887</v>
      </c>
      <c r="BW58" s="17">
        <f t="shared" si="24"/>
        <v>5.06060909365012</v>
      </c>
      <c r="BX58" s="17">
        <f t="shared" si="25"/>
        <v>6.685483717521735</v>
      </c>
      <c r="BY58" s="17">
        <f t="shared" si="26"/>
        <v>7.4470449179826801</v>
      </c>
      <c r="BZ58" s="17">
        <f t="shared" si="27"/>
        <v>9.1097137324318425</v>
      </c>
      <c r="CA58" s="19">
        <f t="shared" si="28"/>
        <v>0.76156120046094489</v>
      </c>
      <c r="CB58" s="19">
        <f t="shared" si="29"/>
        <v>0.70415451161854958</v>
      </c>
      <c r="CC58" s="19">
        <f t="shared" si="30"/>
        <v>0.95851430283061267</v>
      </c>
      <c r="CD58" s="19">
        <f t="shared" ref="CD58:CE58" si="146">SUM(CA58:CC58)</f>
        <v>2.424230014910107</v>
      </c>
      <c r="CE58" s="19">
        <f t="shared" si="146"/>
        <v>4.086898829359269</v>
      </c>
      <c r="CF58" s="19">
        <v>1.4924628132175302</v>
      </c>
      <c r="CG58" s="19">
        <v>0</v>
      </c>
      <c r="CH58" s="19">
        <v>0.32706048103049212</v>
      </c>
      <c r="CI58" s="19">
        <v>0.37633599277434893</v>
      </c>
      <c r="CJ58" s="19">
        <v>0.94900354627640982</v>
      </c>
      <c r="CK58" s="19">
        <v>0.90402290191351498</v>
      </c>
      <c r="CL58" s="19">
        <v>1.4254276282884863</v>
      </c>
      <c r="CM58" s="17">
        <f t="shared" si="32"/>
        <v>5.9698512528701206</v>
      </c>
      <c r="CN58" s="17">
        <f t="shared" si="33"/>
        <v>7.2780931769920887</v>
      </c>
      <c r="CO58" s="17">
        <f t="shared" si="34"/>
        <v>8.7834371480894848</v>
      </c>
      <c r="CP58" s="17">
        <f t="shared" si="35"/>
        <v>12.579451333195124</v>
      </c>
      <c r="CQ58" s="17">
        <f t="shared" si="36"/>
        <v>16.195542940849183</v>
      </c>
      <c r="CR58" s="19">
        <f t="shared" si="37"/>
        <v>1.5053439710973957</v>
      </c>
      <c r="CS58" s="19">
        <f t="shared" si="38"/>
        <v>3.7960141851056393</v>
      </c>
      <c r="CT58" s="19">
        <f t="shared" si="39"/>
        <v>3.6160916076540599</v>
      </c>
      <c r="CU58" s="19">
        <f t="shared" si="40"/>
        <v>8.9174497638570944</v>
      </c>
      <c r="CV58" s="21">
        <v>18.2</v>
      </c>
      <c r="CW58" s="19">
        <v>12.4</v>
      </c>
      <c r="CX58" s="21">
        <v>10.4</v>
      </c>
      <c r="CY58" s="19">
        <v>27.8</v>
      </c>
      <c r="CZ58" s="22">
        <v>12.95</v>
      </c>
      <c r="DA58" s="19">
        <v>11.9</v>
      </c>
      <c r="DB58" s="18">
        <v>11.75</v>
      </c>
      <c r="DC58" s="18">
        <v>13.2</v>
      </c>
      <c r="DD58" s="18">
        <v>13.6</v>
      </c>
      <c r="DE58" s="19">
        <v>17.350000000000001</v>
      </c>
      <c r="DF58" s="19">
        <v>13.5</v>
      </c>
      <c r="DG58" s="18">
        <v>14.399999999999999</v>
      </c>
      <c r="DH58" s="19">
        <v>14.45</v>
      </c>
      <c r="DI58" s="18">
        <f t="shared" si="3"/>
        <v>15.875</v>
      </c>
      <c r="DJ58" s="19">
        <v>14.899999999999999</v>
      </c>
      <c r="DK58" s="19">
        <v>12.25</v>
      </c>
      <c r="DL58" s="19">
        <v>12.1</v>
      </c>
      <c r="DM58" s="19">
        <v>10.6</v>
      </c>
      <c r="DN58" s="19">
        <v>10.9</v>
      </c>
      <c r="DO58" s="19">
        <v>10.85</v>
      </c>
      <c r="DP58" s="19">
        <v>11.7</v>
      </c>
      <c r="DQ58" s="19">
        <v>12.25</v>
      </c>
      <c r="DR58" s="19">
        <v>10.75</v>
      </c>
      <c r="DS58" s="21">
        <v>28.3</v>
      </c>
      <c r="DT58" s="21">
        <v>27.1</v>
      </c>
      <c r="DU58" s="21">
        <v>27.7</v>
      </c>
      <c r="DV58" s="21">
        <v>26</v>
      </c>
      <c r="DW58" s="21">
        <v>26.3</v>
      </c>
      <c r="DX58" s="21">
        <v>30.5</v>
      </c>
      <c r="DY58" s="21">
        <v>21.3</v>
      </c>
      <c r="DZ58" s="21">
        <v>29.3</v>
      </c>
      <c r="EA58" s="21">
        <v>22.5</v>
      </c>
      <c r="EB58" s="19">
        <v>26.7</v>
      </c>
      <c r="EC58" s="18">
        <v>18.5</v>
      </c>
      <c r="ED58" s="18">
        <v>21.5</v>
      </c>
      <c r="EE58" s="18">
        <v>37</v>
      </c>
      <c r="EF58" s="18">
        <v>49.5</v>
      </c>
      <c r="EG58" s="18">
        <v>49.5</v>
      </c>
      <c r="EH58" s="18">
        <v>94.5</v>
      </c>
      <c r="EI58" s="18">
        <v>102.5</v>
      </c>
      <c r="EJ58" s="18">
        <v>131</v>
      </c>
      <c r="EK58" s="18">
        <v>130.5</v>
      </c>
      <c r="EL58" s="18">
        <v>139.5</v>
      </c>
      <c r="EM58" s="19">
        <v>9361.6889804325438</v>
      </c>
      <c r="EN58" s="19">
        <v>9272.6926736441492</v>
      </c>
      <c r="EO58" s="19">
        <v>11742.727272727272</v>
      </c>
      <c r="EP58" s="19">
        <v>4539.6975425330811</v>
      </c>
      <c r="EQ58" s="19">
        <v>19027.627627627626</v>
      </c>
      <c r="ER58" s="19">
        <v>9920.7414829659319</v>
      </c>
      <c r="ES58" s="19">
        <v>6008.6792452830186</v>
      </c>
      <c r="ET58" s="19">
        <v>7193.2798395185564</v>
      </c>
      <c r="EU58" s="19">
        <v>1464.9114408808041</v>
      </c>
      <c r="EV58" s="19">
        <v>9.0952608903781709</v>
      </c>
      <c r="EW58" s="19">
        <v>4.3132000000000001</v>
      </c>
      <c r="EX58" s="19">
        <v>5.0784000000000002</v>
      </c>
      <c r="EY58" s="19">
        <v>4.5006000000000004</v>
      </c>
      <c r="EZ58" s="19">
        <v>4.49</v>
      </c>
      <c r="FA58" s="19">
        <v>4.1608999999999998</v>
      </c>
      <c r="FB58" s="19">
        <v>3.75</v>
      </c>
      <c r="FC58" s="19">
        <v>4.2112999999999996</v>
      </c>
      <c r="FD58" s="19">
        <v>4.1871</v>
      </c>
      <c r="FE58" s="19">
        <v>2.8723000000000001</v>
      </c>
      <c r="FF58" s="19">
        <v>2.9571000000000001</v>
      </c>
      <c r="FG58" s="19">
        <v>2.9449999999999998</v>
      </c>
      <c r="FH58" s="21">
        <v>359</v>
      </c>
      <c r="FI58" s="21">
        <v>67.5</v>
      </c>
      <c r="FJ58" s="18">
        <f t="shared" si="41"/>
        <v>291.5</v>
      </c>
      <c r="FK58" s="19">
        <v>11</v>
      </c>
      <c r="FL58" s="19">
        <v>502.1</v>
      </c>
      <c r="FM58" s="18">
        <v>31.5</v>
      </c>
      <c r="FN58" s="18">
        <f t="shared" si="42"/>
        <v>470.6</v>
      </c>
      <c r="FO58" s="19">
        <v>153</v>
      </c>
      <c r="FP58" s="19">
        <v>179.5</v>
      </c>
      <c r="FQ58" s="19">
        <v>31.5</v>
      </c>
      <c r="FR58" s="19">
        <f t="shared" si="43"/>
        <v>148</v>
      </c>
      <c r="FS58" s="19">
        <v>266.60000000000002</v>
      </c>
      <c r="FT58" s="19">
        <v>15.6</v>
      </c>
      <c r="FU58" s="19">
        <f t="shared" si="44"/>
        <v>251.00000000000003</v>
      </c>
      <c r="FV58" s="19">
        <v>123.15</v>
      </c>
      <c r="FW58" s="19">
        <v>125.11999999999999</v>
      </c>
      <c r="FX58" s="18">
        <f t="shared" si="45"/>
        <v>1226.6666666666667</v>
      </c>
      <c r="FY58" s="18">
        <f t="shared" si="46"/>
        <v>1095.2380952380952</v>
      </c>
      <c r="FZ58" s="23">
        <f t="shared" si="112"/>
        <v>2857.8431372549021</v>
      </c>
      <c r="GA58" s="18">
        <f t="shared" si="113"/>
        <v>4613.7254901960787</v>
      </c>
      <c r="GB58" s="18">
        <f t="shared" si="114"/>
        <v>1450.9803921568628</v>
      </c>
      <c r="GC58" s="18">
        <f t="shared" si="115"/>
        <v>2460.7843137254908</v>
      </c>
      <c r="GD58" s="18">
        <f t="shared" si="47"/>
        <v>11383.333333333334</v>
      </c>
      <c r="GE58" s="18">
        <f t="shared" si="48"/>
        <v>1207.3529411764705</v>
      </c>
      <c r="GF58" s="19">
        <v>2.5099999999999998</v>
      </c>
      <c r="GG58" s="19">
        <f t="shared" si="116"/>
        <v>71.731862745098042</v>
      </c>
      <c r="GH58" s="19">
        <v>0.55000000000000004</v>
      </c>
      <c r="GI58" s="19">
        <f t="shared" si="117"/>
        <v>25.375490196078434</v>
      </c>
      <c r="GJ58" s="19">
        <v>0.99</v>
      </c>
      <c r="GK58" s="19">
        <f t="shared" si="118"/>
        <v>14.36470588235294</v>
      </c>
      <c r="GL58" s="19">
        <v>3.15</v>
      </c>
      <c r="GM58" s="19">
        <f t="shared" si="119"/>
        <v>38.031617647058823</v>
      </c>
      <c r="GN58" s="18">
        <f t="shared" si="49"/>
        <v>149.50367647058823</v>
      </c>
      <c r="GO58" s="18">
        <f t="shared" si="50"/>
        <v>133.48542542016804</v>
      </c>
      <c r="GP58" s="21">
        <v>6.5</v>
      </c>
      <c r="GQ58" s="21">
        <v>1.8</v>
      </c>
      <c r="GR58" s="19">
        <f>GQ58*(43560/(GP58*6.667*0.454))</f>
        <v>3985.2971770252561</v>
      </c>
      <c r="GS58" s="18">
        <f>GR58*0.36</f>
        <v>1434.7069837290921</v>
      </c>
      <c r="GT58" s="19">
        <v>19.2</v>
      </c>
      <c r="GU58" s="18">
        <v>6.37</v>
      </c>
      <c r="GV58" s="18">
        <f t="shared" si="51"/>
        <v>5.86</v>
      </c>
      <c r="GW58" s="19">
        <f t="shared" si="52"/>
        <v>4392.3602278035887</v>
      </c>
      <c r="GX58" s="19">
        <v>2.2599999999999998</v>
      </c>
      <c r="GY58" s="19">
        <f t="shared" si="53"/>
        <v>0.38566552901023887</v>
      </c>
      <c r="GZ58" s="19">
        <f t="shared" si="54"/>
        <v>1693.9819308594044</v>
      </c>
      <c r="HA58" s="19">
        <f t="shared" si="55"/>
        <v>1897.2597625625331</v>
      </c>
      <c r="HB58" s="19">
        <v>2.79</v>
      </c>
      <c r="HC58" s="19">
        <f t="shared" si="120"/>
        <v>0.47610921501706482</v>
      </c>
      <c r="HD58" s="19">
        <f t="shared" si="121"/>
        <v>2091.2431801317425</v>
      </c>
      <c r="HE58" s="19">
        <f t="shared" si="56"/>
        <v>2342.1923617475518</v>
      </c>
      <c r="HF58" s="19">
        <v>1138.54</v>
      </c>
      <c r="HG58" s="19">
        <v>2952.1542857142899</v>
      </c>
      <c r="HH58" s="23">
        <v>-9999</v>
      </c>
      <c r="HI58" s="19">
        <v>2.7</v>
      </c>
      <c r="HJ58" s="19">
        <v>4.2699999999999996</v>
      </c>
      <c r="HK58" s="17">
        <f t="shared" si="122"/>
        <v>100.01161384662045</v>
      </c>
      <c r="HL58" s="18">
        <v>18.5</v>
      </c>
      <c r="HM58" s="18">
        <v>21.5</v>
      </c>
      <c r="HN58" s="19">
        <v>28.299028213166235</v>
      </c>
      <c r="HO58" s="19">
        <v>15.133479623824451</v>
      </c>
      <c r="HP58" s="19">
        <v>0.240092326020408</v>
      </c>
      <c r="HQ58" s="19">
        <v>0.20250195244600899</v>
      </c>
      <c r="HR58" s="19">
        <v>0.18144382230150699</v>
      </c>
      <c r="HS58" s="19">
        <v>0.13344833718367299</v>
      </c>
      <c r="HT58" s="19">
        <v>4.7046677321428601E-2</v>
      </c>
      <c r="HU58" s="19">
        <v>0.29336890936180898</v>
      </c>
      <c r="HV58" s="19">
        <v>0.33274218065816302</v>
      </c>
      <c r="HW58" s="19">
        <v>8.8301897403755894E-2</v>
      </c>
      <c r="HX58" s="19">
        <v>0.63474103128061199</v>
      </c>
      <c r="HY58" s="19">
        <v>0.47223317906532702</v>
      </c>
      <c r="HZ58" s="19">
        <v>0.42934690075376902</v>
      </c>
      <c r="IA58" s="19">
        <v>0.33986391670892002</v>
      </c>
      <c r="IB58" s="19">
        <v>0.19443228836734699</v>
      </c>
      <c r="IC58" s="19">
        <v>0.10957866923979601</v>
      </c>
      <c r="ID58" s="19">
        <v>2.2878910790351799</v>
      </c>
      <c r="IE58" s="19">
        <v>0.30384980063679201</v>
      </c>
      <c r="IF58" s="19">
        <v>0.26594312028240702</v>
      </c>
      <c r="IG58" s="19">
        <v>0.27750166780188701</v>
      </c>
      <c r="IH58" s="19">
        <v>0.23632725054245299</v>
      </c>
      <c r="II58" s="19">
        <v>4.01538806698113E-2</v>
      </c>
      <c r="IJ58" s="19">
        <v>0.34032979103773597</v>
      </c>
      <c r="IK58" s="19">
        <v>0.37326650555188701</v>
      </c>
      <c r="IL58" s="19">
        <v>8.3821623638888898E-2</v>
      </c>
      <c r="IM58" s="19">
        <v>0.87740451824170596</v>
      </c>
      <c r="IN58" s="19">
        <v>0.18643118753773599</v>
      </c>
      <c r="IO58" s="19">
        <v>0.18956150015566001</v>
      </c>
      <c r="IP58" s="19">
        <v>0.15194013943981499</v>
      </c>
      <c r="IQ58" s="19">
        <v>0.11682407838207499</v>
      </c>
      <c r="IR58" s="19">
        <v>9.8269576745282999E-2</v>
      </c>
      <c r="IS58" s="19">
        <v>0.44072213799056598</v>
      </c>
      <c r="IT58" s="19">
        <v>38.392924722222197</v>
      </c>
      <c r="IU58" s="19">
        <v>61.541966166666697</v>
      </c>
      <c r="IV58" s="19">
        <v>77</v>
      </c>
      <c r="IW58" s="19">
        <f t="shared" si="57"/>
        <v>15.458033833333303</v>
      </c>
      <c r="IX58" s="19">
        <v>0.20557215742857099</v>
      </c>
      <c r="IY58" s="19">
        <v>0.28216836732142903</v>
      </c>
      <c r="IZ58" s="19">
        <v>0.173979591821429</v>
      </c>
      <c r="JA58" s="19">
        <v>0.26162536435714301</v>
      </c>
      <c r="JB58" s="19">
        <v>0.65429664728571402</v>
      </c>
      <c r="JC58" s="19">
        <v>0.41851676389285702</v>
      </c>
      <c r="JD58" s="19">
        <v>0.23919825071428599</v>
      </c>
      <c r="JE58" s="19">
        <v>0.613771866</v>
      </c>
      <c r="JF58" s="19">
        <v>0.40570335271428598</v>
      </c>
      <c r="JG58" s="19">
        <v>0.20200801746428601</v>
      </c>
      <c r="JH58" s="19">
        <v>0.28295918367857098</v>
      </c>
      <c r="JI58" s="19">
        <v>0.195659620928571</v>
      </c>
      <c r="JJ58" s="19">
        <v>0.43862404396071403</v>
      </c>
      <c r="JK58" s="19">
        <v>0.42637173179285698</v>
      </c>
      <c r="JL58" s="19">
        <v>0.258189958092857</v>
      </c>
      <c r="JM58" s="19">
        <v>0.22983542504642901</v>
      </c>
      <c r="JN58" s="19">
        <v>0.36849342999642898</v>
      </c>
      <c r="JO58" s="19">
        <v>0.395520138467857</v>
      </c>
      <c r="JP58" s="19">
        <v>0.17843463755714301</v>
      </c>
      <c r="JQ58" s="19">
        <v>0.19390042897500001</v>
      </c>
      <c r="JR58" s="19">
        <v>0.20381245429285699</v>
      </c>
      <c r="JS58" s="19">
        <v>0.21837460615714299</v>
      </c>
      <c r="JT58" s="19">
        <v>0.51607343875</v>
      </c>
      <c r="JU58" s="19">
        <v>0.57795717784642897</v>
      </c>
      <c r="JV58" s="19">
        <v>0.50426710597500002</v>
      </c>
      <c r="JW58" s="19">
        <v>0.51962869532857103</v>
      </c>
      <c r="JX58" s="19">
        <v>9.9845810882142894E-2</v>
      </c>
      <c r="JY58" s="19">
        <v>0.200947068178571</v>
      </c>
      <c r="JZ58" s="19">
        <v>1.5732761770964301</v>
      </c>
      <c r="KA58" s="19">
        <v>1.5082265289214301</v>
      </c>
      <c r="KB58" s="19">
        <v>0.55730247102499997</v>
      </c>
      <c r="KC58" s="19">
        <v>0.55148999384642905</v>
      </c>
      <c r="KD58" s="19">
        <v>0.63229184701785701</v>
      </c>
      <c r="KE58" s="19">
        <v>0.62876716710357095</v>
      </c>
      <c r="KF58" s="19">
        <v>0.55648722542499995</v>
      </c>
      <c r="KG58" s="19">
        <v>0.59514421848571397</v>
      </c>
      <c r="KH58" s="19">
        <v>0.466255235546429</v>
      </c>
      <c r="KI58" s="19">
        <v>0.50977812523571397</v>
      </c>
      <c r="KJ58" s="19">
        <v>-0.30144573064285701</v>
      </c>
      <c r="KK58" s="19">
        <v>-0.32249164610714298</v>
      </c>
      <c r="KL58" s="19">
        <v>0.63229184701785701</v>
      </c>
      <c r="KM58" s="19">
        <v>0.62876716710357095</v>
      </c>
      <c r="KN58" s="19">
        <v>0.20045706434883701</v>
      </c>
      <c r="KO58" s="19">
        <v>0.219549121953488</v>
      </c>
      <c r="KP58" s="19">
        <v>0.169132324162791</v>
      </c>
      <c r="KQ58" s="19">
        <v>0.214948465767442</v>
      </c>
      <c r="KR58" s="19">
        <v>0.54119038232558103</v>
      </c>
      <c r="KS58" s="19">
        <v>0.40962545902325598</v>
      </c>
      <c r="KT58" s="19">
        <v>0.223569375418605</v>
      </c>
      <c r="KU58" s="19">
        <v>0.59248015593023295</v>
      </c>
      <c r="KV58" s="19">
        <v>0.43897286816279102</v>
      </c>
      <c r="KW58" s="19">
        <v>0.19390320560465099</v>
      </c>
      <c r="KX58" s="19">
        <v>0.217629714232558</v>
      </c>
      <c r="KY58" s="19">
        <v>0.18137644167441899</v>
      </c>
      <c r="KZ58" s="19">
        <v>41.1</v>
      </c>
      <c r="LA58" s="19">
        <v>36.540697674418603</v>
      </c>
      <c r="LB58" s="19">
        <v>15.6806976744186</v>
      </c>
      <c r="LC58" s="19">
        <v>39.111860465116301</v>
      </c>
      <c r="LD58" s="19">
        <v>37.1072093023256</v>
      </c>
      <c r="LE58" s="19">
        <v>39.378604651162803</v>
      </c>
      <c r="LF58" s="19">
        <v>39.627209302325603</v>
      </c>
      <c r="LG58" s="19">
        <v>-4.7087752325581404E-3</v>
      </c>
      <c r="LH58" s="19">
        <v>-5.81273650465116E-2</v>
      </c>
      <c r="LI58" s="19">
        <v>54.051162790697703</v>
      </c>
      <c r="LJ58" s="19">
        <v>1772.2658372092999</v>
      </c>
      <c r="LK58" s="19">
        <v>83</v>
      </c>
      <c r="LL58" s="19">
        <f t="shared" si="58"/>
        <v>28.948837209302297</v>
      </c>
      <c r="LM58" s="18">
        <v>37</v>
      </c>
      <c r="LN58" s="19">
        <v>0.451479494434884</v>
      </c>
      <c r="LO58" s="19">
        <v>0.42996961619069801</v>
      </c>
      <c r="LP58" s="19">
        <v>0.32524452546279098</v>
      </c>
      <c r="LQ58" s="19">
        <v>0.31094958324186001</v>
      </c>
      <c r="LR58" s="19">
        <v>0.462399664958139</v>
      </c>
      <c r="LS58" s="19">
        <v>0.42141065555116303</v>
      </c>
      <c r="LT58" s="19">
        <v>0.33742507616511602</v>
      </c>
      <c r="LU58" s="19">
        <v>0.30149381036744199</v>
      </c>
      <c r="LV58" s="19">
        <v>0.148363474239535</v>
      </c>
      <c r="LW58" s="19">
        <v>0.13768142880930201</v>
      </c>
      <c r="LX58" s="19">
        <v>0.53080890743720899</v>
      </c>
      <c r="LY58" s="19">
        <v>0.52226709686046502</v>
      </c>
      <c r="LZ58" s="19">
        <v>0.50639161148372103</v>
      </c>
      <c r="MA58" s="19">
        <v>0.45788681369302298</v>
      </c>
      <c r="MB58" s="19">
        <v>0.103877669067442</v>
      </c>
      <c r="MC58" s="19">
        <v>0.119175695186047</v>
      </c>
      <c r="MD58" s="19">
        <v>1.6595493640186001</v>
      </c>
      <c r="ME58" s="19">
        <v>1.52365033130698</v>
      </c>
      <c r="MF58" s="19">
        <v>0.321675383502326</v>
      </c>
      <c r="MG58" s="19">
        <v>0.324900140365116</v>
      </c>
      <c r="MH58" s="19">
        <v>0.40884816726046502</v>
      </c>
      <c r="MI58" s="19">
        <v>0.40344579719302298</v>
      </c>
      <c r="MJ58" s="19">
        <v>0.41511819089534902</v>
      </c>
      <c r="MK58" s="19">
        <v>0.39675817589302298</v>
      </c>
      <c r="ML58" s="19">
        <v>0.328758302930233</v>
      </c>
      <c r="MM58" s="19">
        <v>0.31719357581395302</v>
      </c>
      <c r="MN58" s="19">
        <v>-0.503483259116279</v>
      </c>
      <c r="MO58" s="19">
        <v>-0.46174604632558103</v>
      </c>
      <c r="MP58" s="19">
        <v>0.40884816726046502</v>
      </c>
      <c r="MQ58" s="19">
        <v>0.40344579719302298</v>
      </c>
      <c r="MR58" s="18">
        <v>49.5</v>
      </c>
      <c r="MS58" s="19">
        <v>0.15848685400000001</v>
      </c>
      <c r="MT58" s="19">
        <v>0.13539853700000001</v>
      </c>
      <c r="MU58" s="19">
        <v>0.12796164099999999</v>
      </c>
      <c r="MV58" s="19">
        <v>0.15866717999999999</v>
      </c>
      <c r="MW58" s="19">
        <v>0.52622999699999995</v>
      </c>
      <c r="MX58" s="19">
        <v>0.31912121199999999</v>
      </c>
      <c r="MY58" s="19">
        <v>0.15580381300000001</v>
      </c>
      <c r="MZ58" s="19">
        <v>0.55579907100000003</v>
      </c>
      <c r="NA58" s="19">
        <v>0.37144528300000001</v>
      </c>
      <c r="NB58" s="19">
        <v>0.15052700899999999</v>
      </c>
      <c r="NC58" s="19">
        <v>0.12551095900000001</v>
      </c>
      <c r="ND58" s="19">
        <v>0.13669589300000001</v>
      </c>
      <c r="NE58" s="19">
        <v>37.1</v>
      </c>
      <c r="NF58" s="19">
        <v>35.624545449999999</v>
      </c>
      <c r="NG58" s="19">
        <v>16.307500000000001</v>
      </c>
      <c r="NH58" s="19">
        <v>32.230454549999997</v>
      </c>
      <c r="NI58" s="19">
        <v>30.982954549999999</v>
      </c>
      <c r="NJ58" s="19">
        <v>38.215000000000003</v>
      </c>
      <c r="NK58" s="19">
        <v>38.387727269999999</v>
      </c>
      <c r="NL58" s="19">
        <v>-0.151859625</v>
      </c>
      <c r="NM58" s="19">
        <v>-0.170143721</v>
      </c>
      <c r="NN58" s="19">
        <v>54.597045450000003</v>
      </c>
      <c r="NO58" s="19">
        <v>1784.6437269999999</v>
      </c>
      <c r="NP58" s="19">
        <v>99.9</v>
      </c>
      <c r="NQ58" s="19">
        <f t="shared" si="59"/>
        <v>45.302954550000003</v>
      </c>
      <c r="NR58" s="18">
        <v>49.5</v>
      </c>
      <c r="NS58" s="19">
        <v>0.56077563100000005</v>
      </c>
      <c r="NT58" s="19">
        <v>0.534914691</v>
      </c>
      <c r="NU58" s="19">
        <v>0.40842614199999999</v>
      </c>
      <c r="NV58" s="19">
        <v>0.334501734</v>
      </c>
      <c r="NW58" s="19">
        <v>0.63028342800000003</v>
      </c>
      <c r="NX58" s="19">
        <v>0.58895357599999998</v>
      </c>
      <c r="NY58" s="19">
        <v>0.494451366</v>
      </c>
      <c r="NZ58" s="19">
        <v>0.40299644600000001</v>
      </c>
      <c r="OA58" s="19">
        <v>0.19815327699999999</v>
      </c>
      <c r="OB58" s="19">
        <v>0.243968456</v>
      </c>
      <c r="OC58" s="19">
        <v>0.60404765500000002</v>
      </c>
      <c r="OD58" s="19">
        <v>0.60689397099999998</v>
      </c>
      <c r="OE58" s="19">
        <v>0.57255953400000004</v>
      </c>
      <c r="OF58" s="19">
        <v>0.53501511000000002</v>
      </c>
      <c r="OG58" s="19">
        <v>6.5408124999999998E-2</v>
      </c>
      <c r="OH58" s="19">
        <v>0.107372806</v>
      </c>
      <c r="OI58" s="19">
        <v>2.573144009</v>
      </c>
      <c r="OJ58" s="19">
        <v>2.3182729310000001</v>
      </c>
      <c r="OK58" s="19">
        <v>0.31440755199999998</v>
      </c>
      <c r="OL58" s="19">
        <v>0.41328779700000001</v>
      </c>
      <c r="OM58" s="19">
        <v>0.42747282199999997</v>
      </c>
      <c r="ON58" s="19">
        <v>0.52538401099999998</v>
      </c>
      <c r="OO58" s="19">
        <v>0.459700948</v>
      </c>
      <c r="OP58" s="19">
        <v>0.557895327</v>
      </c>
      <c r="OQ58" s="19">
        <v>0.35300457899999999</v>
      </c>
      <c r="OR58" s="19">
        <v>0.45379380800000002</v>
      </c>
      <c r="OS58" s="19">
        <v>-0.66090735199999995</v>
      </c>
      <c r="OT58" s="19">
        <v>-0.57293885700000002</v>
      </c>
      <c r="OU58" s="19">
        <v>0.42747282199999997</v>
      </c>
      <c r="OV58" s="19">
        <v>0.52538401099999998</v>
      </c>
      <c r="OW58" s="19">
        <v>0.13608305266666701</v>
      </c>
      <c r="OX58" s="19">
        <v>8.4775749305555606E-2</v>
      </c>
      <c r="OY58" s="19">
        <v>0.104016705972222</v>
      </c>
      <c r="OZ58" s="19">
        <v>0.11561629330555601</v>
      </c>
      <c r="PA58" s="19">
        <v>0.49918250738888897</v>
      </c>
      <c r="PB58" s="19">
        <v>0.30902561436111098</v>
      </c>
      <c r="PC58" s="19">
        <v>0.119129926527778</v>
      </c>
      <c r="PD58" s="19">
        <v>0.59219367594444505</v>
      </c>
      <c r="PE58" s="19">
        <v>0.38526331019444399</v>
      </c>
      <c r="PF58" s="19">
        <v>0.12771837516666701</v>
      </c>
      <c r="PG58" s="19">
        <v>7.8492877500000002E-2</v>
      </c>
      <c r="PH58" s="19">
        <v>0.113880479916667</v>
      </c>
      <c r="PI58" s="19">
        <v>34.879166666666698</v>
      </c>
      <c r="PJ58" s="19">
        <v>31.123055555555599</v>
      </c>
      <c r="PK58" s="19">
        <v>12.3297222222222</v>
      </c>
      <c r="PL58" s="19">
        <v>28.1388888888889</v>
      </c>
      <c r="PM58" s="19">
        <v>27.8469444444444</v>
      </c>
      <c r="PN58" s="19">
        <v>34.11</v>
      </c>
      <c r="PO58" s="19">
        <v>34.380000000000003</v>
      </c>
      <c r="PP58" s="19">
        <v>-0.149580081944445</v>
      </c>
      <c r="PQ58" s="19">
        <v>-0.149044008888889</v>
      </c>
      <c r="PR58" s="19">
        <v>55.124166666666703</v>
      </c>
      <c r="PS58" s="19">
        <v>51.405555555555502</v>
      </c>
      <c r="PT58" s="19">
        <v>1796.61341666667</v>
      </c>
      <c r="PU58" s="19">
        <v>1712.1977777777799</v>
      </c>
      <c r="PV58" s="19">
        <v>120.7</v>
      </c>
      <c r="PW58" s="19">
        <f t="shared" si="60"/>
        <v>65.575833333333293</v>
      </c>
      <c r="PX58" s="19">
        <f t="shared" si="61"/>
        <v>69.294444444444508</v>
      </c>
      <c r="PY58" s="19">
        <f t="shared" si="62"/>
        <v>67.435138888888901</v>
      </c>
      <c r="PZ58" s="18">
        <v>49.5</v>
      </c>
      <c r="QA58" s="19">
        <v>0.66422080225000002</v>
      </c>
      <c r="QB58" s="19">
        <v>0.62148278704444504</v>
      </c>
      <c r="QC58" s="19">
        <v>0.52698845102777803</v>
      </c>
      <c r="QD58" s="19">
        <v>0.453851611769444</v>
      </c>
      <c r="QE58" s="19">
        <v>0.76499257776111096</v>
      </c>
      <c r="QF58" s="19">
        <v>0.70702847136111102</v>
      </c>
      <c r="QG58" s="19">
        <f t="shared" si="63"/>
        <v>0.73601052456111105</v>
      </c>
      <c r="QH58" s="19">
        <v>0.66080058621111104</v>
      </c>
      <c r="QI58" s="19">
        <v>0.56782909185833297</v>
      </c>
      <c r="QJ58" s="19">
        <v>0.21139001060555601</v>
      </c>
      <c r="QK58" s="19">
        <v>0.23386254954166699</v>
      </c>
      <c r="QL58" s="19">
        <v>0.67661803981944402</v>
      </c>
      <c r="QM58" s="19">
        <v>0.65287068213055599</v>
      </c>
      <c r="QN58" s="19">
        <v>0.64439896486666604</v>
      </c>
      <c r="QO58" s="19">
        <v>0.56894710984444496</v>
      </c>
      <c r="QP58" s="19">
        <v>2.2985894897222199E-2</v>
      </c>
      <c r="QQ58" s="19">
        <v>5.3215844552777801E-2</v>
      </c>
      <c r="QR58" s="19">
        <v>3.9736776626694401</v>
      </c>
      <c r="QS58" s="19">
        <v>3.3195906262861099</v>
      </c>
      <c r="QT58" s="19">
        <v>0.27627303744444398</v>
      </c>
      <c r="QU58" s="19">
        <v>0.32928973880277801</v>
      </c>
      <c r="QV58" s="19">
        <v>0.402308749408333</v>
      </c>
      <c r="QW58" s="19">
        <v>0.45357839045833298</v>
      </c>
      <c r="QX58" s="19">
        <v>0.43684986046944502</v>
      </c>
      <c r="QY58" s="19">
        <v>0.48975725934166697</v>
      </c>
      <c r="QZ58" s="19">
        <v>0.31814088476944402</v>
      </c>
      <c r="RA58" s="19">
        <v>0.37412539686944402</v>
      </c>
      <c r="RB58" s="19">
        <v>-0.795409094833333</v>
      </c>
      <c r="RC58" s="19">
        <v>-0.723372429166667</v>
      </c>
      <c r="RD58" s="19">
        <v>0.402308749408333</v>
      </c>
      <c r="RE58" s="19">
        <v>0.45357839045833298</v>
      </c>
      <c r="RF58" s="19">
        <v>0.10866834168181801</v>
      </c>
      <c r="RG58" s="19">
        <v>6.4435261704545499E-2</v>
      </c>
      <c r="RH58" s="19">
        <v>8.6270080363636398E-2</v>
      </c>
      <c r="RI58" s="19">
        <v>8.4482601522727296E-2</v>
      </c>
      <c r="RJ58" s="19">
        <v>0.54473940011363597</v>
      </c>
      <c r="RK58" s="19">
        <v>0.314733221863636</v>
      </c>
      <c r="RL58" s="19">
        <v>8.8426260590909106E-2</v>
      </c>
      <c r="RM58" s="19">
        <v>0.56877153456818197</v>
      </c>
      <c r="RN58" s="19">
        <v>0.34238241313636403</v>
      </c>
      <c r="RO58" s="19">
        <v>0.10262291275</v>
      </c>
      <c r="RP58" s="19">
        <v>5.6871358454545398E-2</v>
      </c>
      <c r="RQ58" s="19">
        <v>8.8893954522727303E-2</v>
      </c>
      <c r="RR58" s="19">
        <v>41.57</v>
      </c>
      <c r="RS58" s="19">
        <v>38.2856818181818</v>
      </c>
      <c r="RT58" s="19">
        <v>20.350681818181801</v>
      </c>
      <c r="RU58" s="19">
        <v>27.913409090909099</v>
      </c>
      <c r="RV58" s="19">
        <v>28.285227272727301</v>
      </c>
      <c r="RW58" s="19">
        <v>40.299999999999997</v>
      </c>
      <c r="RX58" s="19">
        <v>40.340454545454499</v>
      </c>
      <c r="RY58" s="19">
        <v>-0.30832732045454597</v>
      </c>
      <c r="RZ58" s="19">
        <v>-0.273734384090909</v>
      </c>
      <c r="SA58" s="19">
        <v>58.8720454545455</v>
      </c>
      <c r="SB58" s="19">
        <v>54.2009090909091</v>
      </c>
      <c r="SC58" s="19">
        <v>1881.71372727273</v>
      </c>
      <c r="SD58" s="19">
        <v>1775.6487954545501</v>
      </c>
      <c r="SE58" s="19">
        <v>142</v>
      </c>
      <c r="SF58" s="19">
        <f t="shared" si="64"/>
        <v>83.1279545454545</v>
      </c>
      <c r="SG58" s="19">
        <f t="shared" si="65"/>
        <v>87.799090909090893</v>
      </c>
      <c r="SH58" s="18">
        <v>94.5</v>
      </c>
      <c r="SI58" s="19">
        <v>0.73045210245454595</v>
      </c>
      <c r="SJ58" s="19">
        <v>0.73052255636363705</v>
      </c>
      <c r="SK58" s="19">
        <v>0.58922824656818196</v>
      </c>
      <c r="SL58" s="19">
        <v>0.57551095743181802</v>
      </c>
      <c r="SM58" s="19">
        <v>0.81729248379545505</v>
      </c>
      <c r="SN58" s="19">
        <v>0.786949057681818</v>
      </c>
      <c r="SO58" s="19">
        <v>0.71425439899999998</v>
      </c>
      <c r="SP58" s="19">
        <v>0.65833409697727296</v>
      </c>
      <c r="SQ58" s="19">
        <v>0.24804695334090901</v>
      </c>
      <c r="SR58" s="19">
        <v>0.26720553925000001</v>
      </c>
      <c r="SS58" s="19">
        <v>0.728939749045455</v>
      </c>
      <c r="ST58" s="19">
        <v>0.72506845181818202</v>
      </c>
      <c r="SU58" s="19">
        <v>0.69375754831818204</v>
      </c>
      <c r="SV58" s="19">
        <v>0.66592254849999999</v>
      </c>
      <c r="SW58" s="19">
        <v>-2.1936323409090901E-3</v>
      </c>
      <c r="SX58" s="19">
        <v>-9.8446524772727306E-3</v>
      </c>
      <c r="SY58" s="19">
        <v>5.4369655880681798</v>
      </c>
      <c r="SZ58" s="19">
        <v>5.4510173995000004</v>
      </c>
      <c r="TA58" s="19">
        <v>0.303467902977273</v>
      </c>
      <c r="TB58" s="19">
        <v>0.33943271079545501</v>
      </c>
      <c r="TC58" s="19">
        <v>0.44169395002272699</v>
      </c>
      <c r="TD58" s="19">
        <v>0.47717364888636299</v>
      </c>
      <c r="TE58" s="19">
        <v>0.47058458415909099</v>
      </c>
      <c r="TF58" s="19">
        <v>0.49753410375000001</v>
      </c>
      <c r="TG58" s="19">
        <v>0.33954902163636402</v>
      </c>
      <c r="TH58" s="19">
        <v>0.365296485477273</v>
      </c>
      <c r="TI58" s="19">
        <v>-0.83310783495454499</v>
      </c>
      <c r="TJ58" s="19">
        <v>-0.79324152443181795</v>
      </c>
      <c r="TK58" s="19">
        <v>0.44169395002272699</v>
      </c>
      <c r="TL58" s="19">
        <v>0.47717364888636299</v>
      </c>
      <c r="TM58" s="19">
        <v>0.11269458539583301</v>
      </c>
      <c r="TN58" s="19">
        <v>4.83099489375E-2</v>
      </c>
      <c r="TO58" s="19">
        <v>9.0975765270833397E-2</v>
      </c>
      <c r="TP58" s="19">
        <v>8.7927135666666698E-2</v>
      </c>
      <c r="TQ58" s="19">
        <v>0.61446544922916702</v>
      </c>
      <c r="TR58" s="19">
        <v>0.32559180639583302</v>
      </c>
      <c r="TS58" s="19">
        <v>9.3289592666666699E-2</v>
      </c>
      <c r="TT58" s="19">
        <v>0.68396774716666697</v>
      </c>
      <c r="TU58" s="19">
        <v>0.380330369625</v>
      </c>
      <c r="TV58" s="19">
        <v>0.10658978937499999</v>
      </c>
      <c r="TW58" s="19">
        <v>4.4527300291666697E-2</v>
      </c>
      <c r="TX58" s="19">
        <v>9.2476391604166694E-2</v>
      </c>
      <c r="TY58" s="19">
        <v>40.96</v>
      </c>
      <c r="TZ58" s="19">
        <v>38.076666666666597</v>
      </c>
      <c r="UA58" s="19">
        <v>27.6591666666667</v>
      </c>
      <c r="UB58" s="19">
        <v>28.847083333333298</v>
      </c>
      <c r="UC58" s="19">
        <v>29.038541666666699</v>
      </c>
      <c r="UD58" s="19">
        <v>41.178333333333399</v>
      </c>
      <c r="UE58" s="19">
        <v>41.448333333333402</v>
      </c>
      <c r="UF58" s="19">
        <v>-0.307593314583333</v>
      </c>
      <c r="UG58" s="19">
        <v>-0.28198053125</v>
      </c>
      <c r="UH58" s="24">
        <v>56.735000000000021</v>
      </c>
      <c r="UI58" s="24">
        <v>51.719583333333333</v>
      </c>
      <c r="UJ58" s="24">
        <v>1833.1918333333333</v>
      </c>
      <c r="UK58" s="24">
        <v>1719.3380624999993</v>
      </c>
      <c r="UL58" s="19">
        <v>158</v>
      </c>
      <c r="UM58" s="19">
        <f t="shared" si="66"/>
        <v>101.26499999999999</v>
      </c>
      <c r="UN58" s="19">
        <f t="shared" si="67"/>
        <v>106.28041666666667</v>
      </c>
      <c r="UO58" s="19">
        <f t="shared" si="68"/>
        <v>103.77270833333333</v>
      </c>
      <c r="UP58" s="18">
        <v>102.5</v>
      </c>
      <c r="UQ58" s="19">
        <v>0.75980164529583405</v>
      </c>
      <c r="UR58" s="19">
        <v>0.74871007153333302</v>
      </c>
      <c r="US58" s="19">
        <v>0.60579971050000003</v>
      </c>
      <c r="UT58" s="19">
        <v>0.573728282897917</v>
      </c>
      <c r="UU58" s="19">
        <v>0.87746870833541701</v>
      </c>
      <c r="UV58" s="19">
        <v>0.85323778286874996</v>
      </c>
      <c r="UW58" s="19">
        <f t="shared" si="69"/>
        <v>0.86535324560208349</v>
      </c>
      <c r="UX58" s="19">
        <v>0.78996995301874995</v>
      </c>
      <c r="UY58" s="19">
        <v>0.74043284059375003</v>
      </c>
      <c r="UZ58" s="19">
        <v>0.28535446674166698</v>
      </c>
      <c r="VA58" s="19">
        <v>0.30666988885833302</v>
      </c>
      <c r="VB58" s="19">
        <v>0.76176302012708297</v>
      </c>
      <c r="VC58" s="19">
        <v>0.74109144938541704</v>
      </c>
      <c r="VD58" s="19">
        <v>0.73019098145625005</v>
      </c>
      <c r="VE58" s="19">
        <v>0.68879817582500003</v>
      </c>
      <c r="VF58" s="19">
        <v>5.9685899375000002E-3</v>
      </c>
      <c r="VG58" s="19">
        <v>-1.5767048720833302E-2</v>
      </c>
      <c r="VH58" s="19">
        <v>6.3350721619124997</v>
      </c>
      <c r="VI58" s="19">
        <v>5.9991432123812496</v>
      </c>
      <c r="VJ58" s="19">
        <v>0.32521833753750001</v>
      </c>
      <c r="VK58" s="19">
        <v>0.35909332788541698</v>
      </c>
      <c r="VL58" s="19">
        <v>0.47489461295416702</v>
      </c>
      <c r="VM58" s="19">
        <v>0.50807121339791705</v>
      </c>
      <c r="VN58" s="19">
        <v>0.51404379652499999</v>
      </c>
      <c r="VO58" s="19">
        <v>0.54621014832708303</v>
      </c>
      <c r="VP58" s="19">
        <v>0.37554764051875</v>
      </c>
      <c r="VQ58" s="19">
        <v>0.40899476948125002</v>
      </c>
      <c r="VR58" s="19">
        <v>-0.88256198608333303</v>
      </c>
      <c r="VS58" s="19">
        <v>-0.85063961695833401</v>
      </c>
      <c r="VT58" s="19">
        <v>0.47489461295416702</v>
      </c>
      <c r="VU58" s="19">
        <v>0.50807121339791705</v>
      </c>
      <c r="VV58" s="19">
        <v>0.85750000000000004</v>
      </c>
      <c r="VW58" s="19">
        <v>0.84950000000000003</v>
      </c>
      <c r="VX58" s="19">
        <v>1.1071</v>
      </c>
      <c r="VY58" s="19">
        <v>8.4875000000000006E-2</v>
      </c>
      <c r="VZ58" s="19">
        <f t="shared" si="70"/>
        <v>0.99067055393586001</v>
      </c>
      <c r="WA58" s="19">
        <v>0.13084316295238099</v>
      </c>
      <c r="WB58" s="19">
        <v>5.8278612738095197E-2</v>
      </c>
      <c r="WC58" s="19">
        <v>0.10870741330952401</v>
      </c>
      <c r="WD58" s="19">
        <v>9.8006755142857102E-2</v>
      </c>
      <c r="WE58" s="19">
        <v>0.77679277245238099</v>
      </c>
      <c r="WF58" s="19">
        <v>0.43975292464285698</v>
      </c>
      <c r="WG58" s="19">
        <v>0.10690547404761901</v>
      </c>
      <c r="WH58" s="19">
        <v>0.81220699519047601</v>
      </c>
      <c r="WI58" s="19">
        <v>0.453776598333333</v>
      </c>
      <c r="WJ58" s="19">
        <v>0.122331029142857</v>
      </c>
      <c r="WK58" s="19">
        <v>5.2995238095238102E-2</v>
      </c>
      <c r="WL58" s="19">
        <v>0.114481600571429</v>
      </c>
      <c r="WM58" s="19">
        <v>42.85</v>
      </c>
      <c r="WN58" s="19">
        <v>38.508809523809497</v>
      </c>
      <c r="WO58" s="19">
        <v>23.495238095238101</v>
      </c>
      <c r="WP58" s="19">
        <v>30.216190476190501</v>
      </c>
      <c r="WQ58" s="19">
        <v>29.377380952380999</v>
      </c>
      <c r="WR58" s="19">
        <v>42.149285714285703</v>
      </c>
      <c r="WS58" s="19">
        <v>42.109285714285697</v>
      </c>
      <c r="WT58" s="19">
        <v>-0.298750478571429</v>
      </c>
      <c r="WU58" s="19">
        <v>-0.289268654761905</v>
      </c>
      <c r="WV58" s="19">
        <v>49.877380952381003</v>
      </c>
      <c r="WW58" s="19">
        <v>43.550476190476203</v>
      </c>
      <c r="WX58" s="19">
        <v>1677.5288333333301</v>
      </c>
      <c r="WY58" s="19">
        <v>1533.8857619047601</v>
      </c>
      <c r="WZ58" s="19">
        <v>164.3</v>
      </c>
      <c r="XA58" s="19">
        <f t="shared" si="71"/>
        <v>114.42261904761901</v>
      </c>
      <c r="XB58" s="19">
        <f t="shared" si="72"/>
        <v>120.74952380952381</v>
      </c>
      <c r="XC58" s="18">
        <v>131</v>
      </c>
      <c r="XD58" s="19">
        <v>0.76736098296190502</v>
      </c>
      <c r="XE58" s="19">
        <v>0.77575960953095202</v>
      </c>
      <c r="XF58" s="19">
        <v>0.61860089575476196</v>
      </c>
      <c r="XG58" s="19">
        <v>0.63517559964285697</v>
      </c>
      <c r="XH58" s="19">
        <v>0.87731047513571403</v>
      </c>
      <c r="XI58" s="19">
        <v>0.86031783702857101</v>
      </c>
      <c r="XJ58" s="19">
        <v>0.79062281612142904</v>
      </c>
      <c r="XK58" s="19">
        <v>0.76569485721904795</v>
      </c>
      <c r="XL58" s="19">
        <v>0.28320823382618998</v>
      </c>
      <c r="XM58" s="19">
        <v>0.27685827846190503</v>
      </c>
      <c r="XN58" s="19">
        <v>0.75251722112142805</v>
      </c>
      <c r="XO58" s="19">
        <v>0.75437195599523799</v>
      </c>
      <c r="XP58" s="19">
        <v>0.73790944720238105</v>
      </c>
      <c r="XQ58" s="19">
        <v>0.71144454917619104</v>
      </c>
      <c r="XR58" s="19">
        <v>-3.3404786914285702E-2</v>
      </c>
      <c r="XS58" s="19">
        <v>-5.09392806833334E-2</v>
      </c>
      <c r="XT58" s="19">
        <v>6.6028939455833298</v>
      </c>
      <c r="XU58" s="19">
        <v>6.9450777497309497</v>
      </c>
      <c r="XV58" s="19">
        <v>0.32282165382618999</v>
      </c>
      <c r="XW58" s="19">
        <v>0.32177588661904799</v>
      </c>
      <c r="XX58" s="19">
        <v>0.47216767759285699</v>
      </c>
      <c r="XY58" s="19">
        <v>0.46797030222142899</v>
      </c>
      <c r="XZ58" s="19">
        <v>0.50817317074285695</v>
      </c>
      <c r="YA58" s="19">
        <v>0.49533132239285699</v>
      </c>
      <c r="YB58" s="19">
        <v>0.36903155674999999</v>
      </c>
      <c r="YC58" s="19">
        <v>0.35675206076190502</v>
      </c>
      <c r="YD58" s="19">
        <v>-0.88296954114285697</v>
      </c>
      <c r="YE58" s="19">
        <v>-0.86716431226190505</v>
      </c>
      <c r="YF58" s="19">
        <v>0.47216767759285699</v>
      </c>
      <c r="YG58" s="19">
        <v>0.46797030222142899</v>
      </c>
      <c r="YH58" s="19">
        <v>0.13265515520000001</v>
      </c>
      <c r="YI58" s="19">
        <v>6.1524024024999999E-2</v>
      </c>
      <c r="YJ58" s="19">
        <v>0.101176176225</v>
      </c>
      <c r="YK58" s="19">
        <v>0.10061515747499999</v>
      </c>
      <c r="YL58" s="19">
        <v>0.71898591550000002</v>
      </c>
      <c r="YM58" s="19">
        <v>0.32714285700000001</v>
      </c>
      <c r="YN58" s="19">
        <v>0.11028051179999999</v>
      </c>
      <c r="YO58" s="19">
        <v>0.81115292419999996</v>
      </c>
      <c r="YP58" s="19">
        <v>0.456429687375</v>
      </c>
      <c r="YQ58" s="19">
        <v>0.12843276044999999</v>
      </c>
      <c r="YR58" s="19">
        <v>5.6648296549999998E-2</v>
      </c>
      <c r="YS58" s="19">
        <v>0.1213475</v>
      </c>
      <c r="YT58" s="19">
        <v>43.876249999999999</v>
      </c>
      <c r="YU58" s="19">
        <v>39.744500000000002</v>
      </c>
      <c r="YV58" s="19">
        <v>16.54</v>
      </c>
      <c r="YW58" s="19">
        <v>28.078749999999999</v>
      </c>
      <c r="YX58" s="19">
        <v>27.535250000000001</v>
      </c>
      <c r="YY58" s="19">
        <v>41.74</v>
      </c>
      <c r="YZ58" s="19">
        <v>42.042749999999998</v>
      </c>
      <c r="ZA58" s="19">
        <v>-0.33907892750000002</v>
      </c>
      <c r="ZB58" s="19">
        <v>-0.32704849749999998</v>
      </c>
      <c r="ZC58" s="19">
        <v>50.89425</v>
      </c>
      <c r="ZD58" s="19">
        <v>44.889249999999997</v>
      </c>
      <c r="ZE58" s="19">
        <v>1700.600625</v>
      </c>
      <c r="ZF58" s="19">
        <v>1564.2916499999999</v>
      </c>
      <c r="ZG58" s="19">
        <v>172</v>
      </c>
      <c r="ZH58" s="19">
        <f t="shared" si="73"/>
        <v>121.10575</v>
      </c>
      <c r="ZI58" s="19">
        <f t="shared" si="74"/>
        <v>127.11075</v>
      </c>
      <c r="ZJ58" s="18">
        <v>130.5</v>
      </c>
      <c r="ZK58" s="19">
        <v>0.76062638775000002</v>
      </c>
      <c r="ZL58" s="19">
        <v>0.75401817699749996</v>
      </c>
      <c r="ZM58" s="19">
        <v>0.61061724657000005</v>
      </c>
      <c r="ZN58" s="19">
        <v>0.530199282095</v>
      </c>
      <c r="ZO58" s="19">
        <v>0.86929631323500001</v>
      </c>
      <c r="ZP58" s="19">
        <v>0.84180863050499999</v>
      </c>
      <c r="ZQ58" s="19">
        <v>0.77886000707000003</v>
      </c>
      <c r="ZR58" s="19">
        <v>0.68388388374999998</v>
      </c>
      <c r="ZS58" s="19">
        <v>0.28009541295500001</v>
      </c>
      <c r="ZT58" s="19">
        <v>0.37233743698999999</v>
      </c>
      <c r="ZU58" s="19">
        <v>0.73960760511500001</v>
      </c>
      <c r="ZV58" s="19">
        <v>0.75266635247000002</v>
      </c>
      <c r="ZW58" s="19">
        <v>0.72638425073000001</v>
      </c>
      <c r="ZX58" s="19">
        <v>0.68764361419749997</v>
      </c>
      <c r="ZY58" s="19">
        <v>-4.7074764912499997E-2</v>
      </c>
      <c r="ZZ58" s="19">
        <v>-1.5273494874999999E-3</v>
      </c>
      <c r="AAA58" s="19">
        <v>6.3608176594124997</v>
      </c>
      <c r="AAB58" s="19">
        <v>6.1661994926424999</v>
      </c>
      <c r="AAC58" s="19">
        <v>0.32224562062250001</v>
      </c>
      <c r="AAD58" s="19">
        <v>0.44206241037249999</v>
      </c>
      <c r="AAE58" s="19">
        <v>0.47043333268749998</v>
      </c>
      <c r="AAF58" s="19">
        <v>0.592332441845</v>
      </c>
      <c r="AAG58" s="19">
        <v>0.50635191577750005</v>
      </c>
      <c r="AAH58" s="19">
        <v>0.62980025241000004</v>
      </c>
      <c r="AAI58" s="19">
        <v>0.36822900270499997</v>
      </c>
      <c r="AAJ58" s="19">
        <v>0.49357197951499998</v>
      </c>
      <c r="AAK58" s="19">
        <v>-0.875585691725</v>
      </c>
      <c r="AAL58" s="19">
        <v>-0.81193529762500005</v>
      </c>
      <c r="AAM58" s="19">
        <v>0.47043333268749998</v>
      </c>
      <c r="AAN58" s="19">
        <v>0.592332441845</v>
      </c>
      <c r="AAO58" s="19">
        <v>0.125364525604651</v>
      </c>
      <c r="AAP58" s="19">
        <v>6.7588518767441805E-2</v>
      </c>
      <c r="AAQ58" s="19">
        <v>0.100342814790698</v>
      </c>
      <c r="AAR58" s="19">
        <v>0.103877513186047</v>
      </c>
      <c r="AAS58" s="19">
        <v>0.70719962990697705</v>
      </c>
      <c r="AAT58" s="19">
        <v>0.41136975625581401</v>
      </c>
      <c r="AAU58" s="19">
        <v>0.11361361362790701</v>
      </c>
      <c r="AAV58" s="19">
        <v>0.75826705927907001</v>
      </c>
      <c r="AAW58" s="19">
        <v>0.42134999516279098</v>
      </c>
      <c r="AAX58" s="19">
        <v>0.13090930232558101</v>
      </c>
      <c r="AAY58" s="19">
        <v>6.7432539488372106E-2</v>
      </c>
      <c r="AAZ58" s="19">
        <v>0.12009505355814</v>
      </c>
      <c r="ABA58" s="19">
        <v>42.6174418604651</v>
      </c>
      <c r="ABB58" s="19">
        <v>38.135813953488402</v>
      </c>
      <c r="ABC58" s="19">
        <v>29.2693023255814</v>
      </c>
      <c r="ABD58" s="19">
        <v>30.422093023255801</v>
      </c>
      <c r="ABE58" s="19">
        <v>30.545116279069799</v>
      </c>
      <c r="ABF58" s="19">
        <v>40.629534883721</v>
      </c>
      <c r="ABG58" s="19">
        <v>40.764418604651098</v>
      </c>
      <c r="ABH58" s="19">
        <v>-0.25668584418604701</v>
      </c>
      <c r="ABI58" s="19">
        <v>-0.23409176046511601</v>
      </c>
      <c r="ABJ58" s="19">
        <v>55.186511627907002</v>
      </c>
      <c r="ABK58" s="19">
        <v>47.9627906976744</v>
      </c>
      <c r="ABL58" s="19">
        <v>1798.04797674419</v>
      </c>
      <c r="ABM58" s="19">
        <v>1634.0574883720899</v>
      </c>
      <c r="ABN58" s="19">
        <v>178</v>
      </c>
      <c r="ABO58" s="19">
        <f t="shared" si="75"/>
        <v>122.81348837209299</v>
      </c>
      <c r="ABP58" s="19">
        <f t="shared" si="76"/>
        <v>130.03720930232561</v>
      </c>
      <c r="ABQ58" s="18">
        <v>139.5</v>
      </c>
      <c r="ABR58" s="19">
        <v>0.73939054368604595</v>
      </c>
      <c r="ABS58" s="19">
        <v>0.74374485900930198</v>
      </c>
      <c r="ABT58" s="19">
        <v>0.57518503822093003</v>
      </c>
      <c r="ABU58" s="19">
        <v>0.59673749690465105</v>
      </c>
      <c r="ABV58" s="19">
        <v>0.83648533035348804</v>
      </c>
      <c r="ABW58" s="19">
        <v>0.82544972004186001</v>
      </c>
      <c r="ABX58" s="19">
        <v>0.72375518843255804</v>
      </c>
      <c r="ABY58" s="19">
        <v>0.71781549433953495</v>
      </c>
      <c r="ABZ58" s="19">
        <v>0.28581454988372101</v>
      </c>
      <c r="ACA58" s="19">
        <v>0.26443849240697698</v>
      </c>
      <c r="ACB58" s="19">
        <v>0.72637765848139602</v>
      </c>
      <c r="ACC58" s="19">
        <v>0.75136275196279101</v>
      </c>
      <c r="ACD58" s="19">
        <v>0.70548015222558103</v>
      </c>
      <c r="ACE58" s="19">
        <v>0.69873378396046504</v>
      </c>
      <c r="ACF58" s="19">
        <v>-2.6985707867441901E-2</v>
      </c>
      <c r="ACG58" s="19">
        <v>1.8022601655814E-2</v>
      </c>
      <c r="ACH58" s="19">
        <v>5.6847151621767402</v>
      </c>
      <c r="ACI58" s="19">
        <v>5.8352943940744204</v>
      </c>
      <c r="ACJ58" s="19">
        <v>0.341776106016279</v>
      </c>
      <c r="ACK58" s="19">
        <v>0.32023522703023299</v>
      </c>
      <c r="ACL58" s="19">
        <v>0.48793940069534902</v>
      </c>
      <c r="ACM58" s="19">
        <v>0.46166216403953497</v>
      </c>
      <c r="ACN58" s="19">
        <v>0.52273032856046497</v>
      </c>
      <c r="ACO58" s="19">
        <v>0.48936408734418602</v>
      </c>
      <c r="ACP58" s="19">
        <v>0.38650106777674398</v>
      </c>
      <c r="ACQ58" s="19">
        <v>0.35528881065116302</v>
      </c>
      <c r="ACR58" s="19">
        <v>-0.83952390179069802</v>
      </c>
      <c r="ACS58" s="19">
        <v>-0.83551251381395297</v>
      </c>
      <c r="ACT58" s="19">
        <v>0.48793940069534902</v>
      </c>
      <c r="ACU58" s="19">
        <v>0.46166216403953497</v>
      </c>
      <c r="ACV58" s="17">
        <v>5.1100000000000003</v>
      </c>
      <c r="ACW58" s="18">
        <v>1.01</v>
      </c>
      <c r="ACX58" s="17">
        <v>77.8</v>
      </c>
      <c r="ACY58" s="17">
        <v>27.3</v>
      </c>
      <c r="ACZ58" s="17">
        <v>5.6</v>
      </c>
      <c r="ADA58" s="17">
        <v>12.5</v>
      </c>
    </row>
    <row r="59" spans="1:781" x14ac:dyDescent="0.25">
      <c r="A59" s="19">
        <v>58</v>
      </c>
      <c r="B59" s="19">
        <v>15</v>
      </c>
      <c r="C59" s="19" t="s">
        <v>11</v>
      </c>
      <c r="D59" s="19">
        <v>100</v>
      </c>
      <c r="E59" s="19">
        <v>2</v>
      </c>
      <c r="F59" s="19">
        <v>3</v>
      </c>
      <c r="G59" s="23">
        <v>-9999</v>
      </c>
      <c r="H59" s="23">
        <v>-9999</v>
      </c>
      <c r="I59" s="23">
        <v>-9999</v>
      </c>
      <c r="J59" s="23">
        <v>-9999</v>
      </c>
      <c r="K59" s="23">
        <v>-9999</v>
      </c>
      <c r="L59" s="19">
        <v>158</v>
      </c>
      <c r="M59" s="19">
        <f t="shared" si="16"/>
        <v>141.07142857142856</v>
      </c>
      <c r="N59" s="19">
        <v>55.120000000000005</v>
      </c>
      <c r="O59" s="19">
        <v>20</v>
      </c>
      <c r="P59" s="19">
        <v>24.880000000000003</v>
      </c>
      <c r="Q59" s="19">
        <v>58.4</v>
      </c>
      <c r="R59" s="19">
        <v>16.72</v>
      </c>
      <c r="S59" s="19">
        <v>24.880000000000003</v>
      </c>
      <c r="T59" s="19">
        <f t="shared" si="17"/>
        <v>1</v>
      </c>
      <c r="U59" s="19">
        <v>64.400000000000006</v>
      </c>
      <c r="V59" s="19">
        <v>18.72</v>
      </c>
      <c r="W59" s="19">
        <v>16.880000000000003</v>
      </c>
      <c r="X59" s="19">
        <v>62.4</v>
      </c>
      <c r="Y59" s="19">
        <v>20.72</v>
      </c>
      <c r="Z59" s="19">
        <v>16.880000000000003</v>
      </c>
      <c r="AA59" s="19" t="s">
        <v>97</v>
      </c>
      <c r="AB59" s="19">
        <v>8.6999999999999993</v>
      </c>
      <c r="AC59" s="19">
        <v>7.2</v>
      </c>
      <c r="AD59" s="19">
        <v>0.95</v>
      </c>
      <c r="AE59" s="19" t="s">
        <v>40</v>
      </c>
      <c r="AF59" s="19">
        <v>2</v>
      </c>
      <c r="AG59" s="19">
        <v>1.1000000000000001</v>
      </c>
      <c r="AH59" s="19">
        <v>3.5</v>
      </c>
      <c r="AI59" s="19">
        <v>6</v>
      </c>
      <c r="AJ59" s="19">
        <v>595</v>
      </c>
      <c r="AK59" s="19">
        <v>59</v>
      </c>
      <c r="AL59" s="19">
        <v>0.85</v>
      </c>
      <c r="AM59" s="19">
        <v>9.4</v>
      </c>
      <c r="AN59" s="19">
        <v>7.3</v>
      </c>
      <c r="AO59" s="19">
        <v>1.36</v>
      </c>
      <c r="AP59" s="19">
        <v>5230</v>
      </c>
      <c r="AQ59" s="19">
        <v>230</v>
      </c>
      <c r="AR59" s="19">
        <v>481</v>
      </c>
      <c r="AS59" s="19">
        <v>31.7</v>
      </c>
      <c r="AT59" s="19">
        <v>0</v>
      </c>
      <c r="AU59" s="19">
        <v>5</v>
      </c>
      <c r="AV59" s="19">
        <v>82</v>
      </c>
      <c r="AW59" s="19">
        <v>6</v>
      </c>
      <c r="AX59" s="19">
        <v>7</v>
      </c>
      <c r="AY59" s="19">
        <v>78</v>
      </c>
      <c r="AZ59" s="19">
        <v>3.8570364854802683</v>
      </c>
      <c r="BA59" s="19">
        <v>1.43256464011181</v>
      </c>
      <c r="BB59" s="19">
        <v>2.0422291450328833</v>
      </c>
      <c r="BC59" s="19">
        <v>3.3802957136456415</v>
      </c>
      <c r="BD59" s="19">
        <v>12.104580381199483</v>
      </c>
      <c r="BE59" s="19">
        <v>13.203365069769784</v>
      </c>
      <c r="BF59" s="19">
        <v>17.317461898595475</v>
      </c>
      <c r="BG59" s="17">
        <f t="shared" si="18"/>
        <v>21.158404502368313</v>
      </c>
      <c r="BH59" s="17">
        <f t="shared" si="19"/>
        <v>29.327321082499846</v>
      </c>
      <c r="BI59" s="17">
        <f t="shared" si="20"/>
        <v>42.848503937082413</v>
      </c>
      <c r="BJ59" s="17">
        <f t="shared" si="21"/>
        <v>91.266825461880345</v>
      </c>
      <c r="BK59" s="17">
        <f t="shared" si="22"/>
        <v>144.08028574095948</v>
      </c>
      <c r="BL59" s="19">
        <f t="shared" si="108"/>
        <v>13.521182854582566</v>
      </c>
      <c r="BM59" s="19">
        <f t="shared" si="109"/>
        <v>48.418321524797932</v>
      </c>
      <c r="BN59" s="19">
        <f t="shared" si="110"/>
        <v>52.813460279079138</v>
      </c>
      <c r="BO59" s="19">
        <f t="shared" si="23"/>
        <v>114.75296465845963</v>
      </c>
      <c r="BP59" s="19">
        <v>1.5785554728220403</v>
      </c>
      <c r="BQ59" s="19">
        <v>0.94838774084057109</v>
      </c>
      <c r="BR59" s="19">
        <v>0.7318399841764327</v>
      </c>
      <c r="BS59" s="19">
        <v>0.3036789963658087</v>
      </c>
      <c r="BT59" s="19">
        <v>0.42909889232611514</v>
      </c>
      <c r="BU59" s="19">
        <v>0.54405319631252835</v>
      </c>
      <c r="BV59" s="19">
        <v>0.52296045422850879</v>
      </c>
      <c r="BW59" s="17">
        <f t="shared" si="24"/>
        <v>10.107772854650445</v>
      </c>
      <c r="BX59" s="17">
        <f t="shared" si="25"/>
        <v>13.035132791356176</v>
      </c>
      <c r="BY59" s="17">
        <f t="shared" si="26"/>
        <v>14.249848776819411</v>
      </c>
      <c r="BZ59" s="17">
        <f t="shared" si="27"/>
        <v>18.142457131373984</v>
      </c>
      <c r="CA59" s="19">
        <f t="shared" si="28"/>
        <v>1.2147159854632348</v>
      </c>
      <c r="CB59" s="19">
        <f t="shared" si="29"/>
        <v>1.7163955693044606</v>
      </c>
      <c r="CC59" s="19">
        <f t="shared" si="30"/>
        <v>2.1762127852501134</v>
      </c>
      <c r="CD59" s="19">
        <f t="shared" ref="CD59:CE59" si="147">SUM(CA59:CC59)</f>
        <v>5.1073243400178088</v>
      </c>
      <c r="CE59" s="19">
        <f t="shared" si="147"/>
        <v>8.999932694572383</v>
      </c>
      <c r="CF59" s="19">
        <v>0.61980347694633409</v>
      </c>
      <c r="CG59" s="19">
        <v>0.2484718978283556</v>
      </c>
      <c r="CH59" s="19">
        <v>0</v>
      </c>
      <c r="CI59" s="19">
        <v>0</v>
      </c>
      <c r="CJ59" s="19">
        <v>0.64370128237364854</v>
      </c>
      <c r="CK59" s="19">
        <v>1.1765292387457</v>
      </c>
      <c r="CL59" s="19">
        <v>2.1257529745606609</v>
      </c>
      <c r="CM59" s="17">
        <f t="shared" si="32"/>
        <v>3.4731014990987585</v>
      </c>
      <c r="CN59" s="17">
        <f t="shared" si="33"/>
        <v>3.4731014990987585</v>
      </c>
      <c r="CO59" s="17">
        <f t="shared" si="34"/>
        <v>3.4731014990987585</v>
      </c>
      <c r="CP59" s="17">
        <f t="shared" si="35"/>
        <v>6.0479066285933527</v>
      </c>
      <c r="CQ59" s="17">
        <f t="shared" si="36"/>
        <v>10.754023583576153</v>
      </c>
      <c r="CR59" s="19">
        <f t="shared" si="37"/>
        <v>0</v>
      </c>
      <c r="CS59" s="19">
        <f t="shared" si="38"/>
        <v>2.5748051294945942</v>
      </c>
      <c r="CT59" s="19">
        <f t="shared" si="39"/>
        <v>4.7061169549828001</v>
      </c>
      <c r="CU59" s="19">
        <f t="shared" si="40"/>
        <v>7.2809220844773943</v>
      </c>
      <c r="CV59" s="25">
        <v>-9999</v>
      </c>
      <c r="CW59" s="23">
        <v>-9999</v>
      </c>
      <c r="CX59" s="25">
        <v>-9999</v>
      </c>
      <c r="CY59" s="23">
        <v>-9999</v>
      </c>
      <c r="CZ59" s="25">
        <v>-9999</v>
      </c>
      <c r="DA59" s="23">
        <v>-9999</v>
      </c>
      <c r="DB59" s="23">
        <v>-9999</v>
      </c>
      <c r="DC59" s="23">
        <v>-9999</v>
      </c>
      <c r="DD59" s="23">
        <v>-9999</v>
      </c>
      <c r="DE59" s="23">
        <v>-9999</v>
      </c>
      <c r="DF59" s="23">
        <v>-9999</v>
      </c>
      <c r="DG59" s="23">
        <v>-9999</v>
      </c>
      <c r="DH59" s="23">
        <v>-9999</v>
      </c>
      <c r="DI59" s="23">
        <v>-9999</v>
      </c>
      <c r="DJ59" s="23">
        <v>-9999</v>
      </c>
      <c r="DK59" s="23">
        <v>-9999</v>
      </c>
      <c r="DL59" s="23">
        <v>-9999</v>
      </c>
      <c r="DM59" s="23">
        <v>-9999</v>
      </c>
      <c r="DN59" s="23">
        <v>-9999</v>
      </c>
      <c r="DO59" s="23">
        <v>-9999</v>
      </c>
      <c r="DP59" s="23">
        <v>-9999</v>
      </c>
      <c r="DQ59" s="23">
        <v>-9999</v>
      </c>
      <c r="DR59" s="23">
        <v>-9999</v>
      </c>
      <c r="DS59" s="25">
        <v>-9999</v>
      </c>
      <c r="DT59" s="25">
        <v>-9999</v>
      </c>
      <c r="DU59" s="25">
        <v>-9999</v>
      </c>
      <c r="DV59" s="25">
        <v>-9999</v>
      </c>
      <c r="DW59" s="25">
        <v>-9999</v>
      </c>
      <c r="DX59" s="25">
        <v>-9999</v>
      </c>
      <c r="DY59" s="25">
        <v>-9999</v>
      </c>
      <c r="DZ59" s="25">
        <v>-9999</v>
      </c>
      <c r="EA59" s="25">
        <v>-9999</v>
      </c>
      <c r="EB59" s="23">
        <v>-9999</v>
      </c>
      <c r="EC59" s="23">
        <v>-9999</v>
      </c>
      <c r="ED59" s="23">
        <v>-9999</v>
      </c>
      <c r="EE59" s="23">
        <v>-9999</v>
      </c>
      <c r="EF59" s="23">
        <v>-9999</v>
      </c>
      <c r="EG59" s="23">
        <v>-9999</v>
      </c>
      <c r="EH59" s="23">
        <v>-9999</v>
      </c>
      <c r="EI59" s="23">
        <v>-9999</v>
      </c>
      <c r="EJ59" s="23">
        <v>-9999</v>
      </c>
      <c r="EK59" s="23">
        <v>-9999</v>
      </c>
      <c r="EL59" s="23">
        <v>-9999</v>
      </c>
      <c r="EM59" s="23">
        <v>-9999</v>
      </c>
      <c r="EN59" s="23">
        <v>-9999</v>
      </c>
      <c r="EO59" s="23">
        <v>-9999</v>
      </c>
      <c r="EP59" s="23">
        <v>-9999</v>
      </c>
      <c r="EQ59" s="23">
        <v>-9999</v>
      </c>
      <c r="ER59" s="23">
        <v>-9999</v>
      </c>
      <c r="ES59" s="23">
        <v>-9999</v>
      </c>
      <c r="ET59" s="23">
        <v>-9999</v>
      </c>
      <c r="EU59" s="23">
        <v>-9999</v>
      </c>
      <c r="EV59" s="23">
        <v>-9999</v>
      </c>
      <c r="EW59" s="23">
        <v>-9999</v>
      </c>
      <c r="EX59" s="23">
        <v>-9999</v>
      </c>
      <c r="EY59" s="23">
        <v>-9999</v>
      </c>
      <c r="EZ59" s="23">
        <v>-9999</v>
      </c>
      <c r="FA59" s="23">
        <v>-9999</v>
      </c>
      <c r="FB59" s="23">
        <v>-9999</v>
      </c>
      <c r="FC59" s="23">
        <v>-9999</v>
      </c>
      <c r="FD59" s="23">
        <v>-9999</v>
      </c>
      <c r="FE59" s="23">
        <v>-9999</v>
      </c>
      <c r="FF59" s="23">
        <v>-9999</v>
      </c>
      <c r="FG59" s="23">
        <v>-9999</v>
      </c>
      <c r="FH59" s="21">
        <v>416.6</v>
      </c>
      <c r="FI59" s="21">
        <v>67.5</v>
      </c>
      <c r="FJ59" s="18">
        <f t="shared" si="41"/>
        <v>349.1</v>
      </c>
      <c r="FK59" s="19">
        <v>11</v>
      </c>
      <c r="FL59" s="19">
        <v>662.5</v>
      </c>
      <c r="FM59" s="18">
        <v>31.5</v>
      </c>
      <c r="FN59" s="18">
        <f t="shared" si="42"/>
        <v>631</v>
      </c>
      <c r="FO59" s="19">
        <v>190</v>
      </c>
      <c r="FP59" s="19">
        <v>201.5</v>
      </c>
      <c r="FQ59" s="19">
        <v>31.5</v>
      </c>
      <c r="FR59" s="19">
        <f t="shared" si="43"/>
        <v>170</v>
      </c>
      <c r="FS59" s="19">
        <v>233</v>
      </c>
      <c r="FT59" s="19">
        <v>15.6</v>
      </c>
      <c r="FU59" s="19">
        <f t="shared" si="44"/>
        <v>217.4</v>
      </c>
      <c r="FV59" s="19">
        <v>112.35</v>
      </c>
      <c r="FW59" s="19">
        <v>99.52</v>
      </c>
      <c r="FX59" s="18">
        <f t="shared" si="45"/>
        <v>975.68627450980387</v>
      </c>
      <c r="FY59" s="18">
        <f t="shared" si="46"/>
        <v>871.14845938375333</v>
      </c>
      <c r="FZ59" s="23">
        <f t="shared" si="112"/>
        <v>3422.5490196078431</v>
      </c>
      <c r="GA59" s="18">
        <f t="shared" si="113"/>
        <v>6186.2745098039213</v>
      </c>
      <c r="GB59" s="18">
        <f t="shared" si="114"/>
        <v>1666.6666666666667</v>
      </c>
      <c r="GC59" s="18">
        <f t="shared" si="115"/>
        <v>2131.372549019608</v>
      </c>
      <c r="GD59" s="18">
        <f t="shared" si="47"/>
        <v>13406.862745098038</v>
      </c>
      <c r="GE59" s="18">
        <f t="shared" si="48"/>
        <v>1101.4705882352941</v>
      </c>
      <c r="GF59" s="19">
        <v>2.5299999999999998</v>
      </c>
      <c r="GG59" s="19">
        <f t="shared" si="116"/>
        <v>86.590490196078434</v>
      </c>
      <c r="GH59" s="19">
        <v>0.65</v>
      </c>
      <c r="GI59" s="19">
        <f t="shared" si="117"/>
        <v>40.21078431372549</v>
      </c>
      <c r="GJ59" s="19">
        <v>1.1100000000000001</v>
      </c>
      <c r="GK59" s="19">
        <f t="shared" si="118"/>
        <v>18.5</v>
      </c>
      <c r="GL59" s="19">
        <v>3.04</v>
      </c>
      <c r="GM59" s="19">
        <f t="shared" si="119"/>
        <v>33.484705882352941</v>
      </c>
      <c r="GN59" s="18">
        <f t="shared" si="49"/>
        <v>178.78598039215689</v>
      </c>
      <c r="GO59" s="18">
        <f t="shared" si="50"/>
        <v>159.63033963585434</v>
      </c>
      <c r="GP59" s="25">
        <v>-9999</v>
      </c>
      <c r="GQ59" s="25">
        <v>-9999</v>
      </c>
      <c r="GR59" s="25">
        <v>-9999</v>
      </c>
      <c r="GS59" s="25">
        <v>-9999</v>
      </c>
      <c r="GT59" s="19">
        <v>19.2</v>
      </c>
      <c r="GU59" s="18">
        <v>5.66</v>
      </c>
      <c r="GV59" s="18">
        <f t="shared" si="51"/>
        <v>5.15</v>
      </c>
      <c r="GW59" s="19">
        <f t="shared" si="52"/>
        <v>3860.1800636840408</v>
      </c>
      <c r="GX59" s="19">
        <v>2</v>
      </c>
      <c r="GY59" s="19">
        <f t="shared" si="53"/>
        <v>0.38834951456310679</v>
      </c>
      <c r="GZ59" s="19">
        <f t="shared" si="54"/>
        <v>1499.0990538578799</v>
      </c>
      <c r="HA59" s="19">
        <f t="shared" si="55"/>
        <v>1678.9909403208255</v>
      </c>
      <c r="HB59" s="19">
        <v>2.5299999999999998</v>
      </c>
      <c r="HC59" s="19">
        <f t="shared" si="120"/>
        <v>0.49126213592233003</v>
      </c>
      <c r="HD59" s="19">
        <f t="shared" si="121"/>
        <v>1896.3603031302177</v>
      </c>
      <c r="HE59" s="19">
        <f t="shared" si="56"/>
        <v>2123.923539505844</v>
      </c>
      <c r="HF59" s="23">
        <v>-9999</v>
      </c>
      <c r="HG59" s="19">
        <v>4519.7749999999996</v>
      </c>
      <c r="HH59" s="19">
        <f>HG59*GY59</f>
        <v>1755.2524271844659</v>
      </c>
      <c r="HI59" s="19">
        <v>2.9</v>
      </c>
      <c r="HJ59" s="19">
        <v>3.85</v>
      </c>
      <c r="HK59" s="17">
        <f t="shared" si="122"/>
        <v>81.771056270974995</v>
      </c>
      <c r="HL59" s="23">
        <v>-9999</v>
      </c>
      <c r="HM59" s="23">
        <v>-9999</v>
      </c>
      <c r="HN59" s="19">
        <v>28.46448275862069</v>
      </c>
      <c r="HO59" s="19">
        <v>14.596520376175556</v>
      </c>
      <c r="HP59" s="19">
        <v>0.23573985638265299</v>
      </c>
      <c r="HQ59" s="19">
        <v>0.196993758497674</v>
      </c>
      <c r="HR59" s="19">
        <v>0.17301797802538099</v>
      </c>
      <c r="HS59" s="19">
        <v>0.12163430071938799</v>
      </c>
      <c r="HT59" s="19">
        <v>5.02971983877551E-2</v>
      </c>
      <c r="HU59" s="19">
        <v>0.28747309331979698</v>
      </c>
      <c r="HV59" s="19">
        <v>0.32980205747959201</v>
      </c>
      <c r="HW59" s="19">
        <v>8.5453120381395395E-2</v>
      </c>
      <c r="HX59" s="19">
        <v>0.61870456637244897</v>
      </c>
      <c r="HY59" s="19">
        <v>0.45462698856852801</v>
      </c>
      <c r="HZ59" s="19">
        <v>0.44034643901015202</v>
      </c>
      <c r="IA59" s="19">
        <v>0.375857478697674</v>
      </c>
      <c r="IB59" s="19">
        <v>0.21376969394897999</v>
      </c>
      <c r="IC59" s="19">
        <v>0.115482349061224</v>
      </c>
      <c r="ID59" s="19">
        <v>1.4820543998020299</v>
      </c>
      <c r="IE59" s="19">
        <v>0.29752405349038502</v>
      </c>
      <c r="IF59" s="19">
        <v>0.25912294653554502</v>
      </c>
      <c r="IG59" s="19">
        <v>0.26753235240191398</v>
      </c>
      <c r="IH59" s="19">
        <v>0.225332471293269</v>
      </c>
      <c r="II59" s="19">
        <v>4.1122474673076899E-2</v>
      </c>
      <c r="IJ59" s="19">
        <v>0.331043116287081</v>
      </c>
      <c r="IK59" s="19">
        <v>0.36335400592307698</v>
      </c>
      <c r="IL59" s="19">
        <v>7.8989089587677697E-2</v>
      </c>
      <c r="IM59" s="19">
        <v>0.85122798301923097</v>
      </c>
      <c r="IN59" s="19">
        <v>0.214304156779904</v>
      </c>
      <c r="IO59" s="19">
        <v>0.213790045416268</v>
      </c>
      <c r="IP59" s="19">
        <v>0.1555668267109</v>
      </c>
      <c r="IQ59" s="19">
        <v>0.123717369966346</v>
      </c>
      <c r="IR59" s="19">
        <v>9.9045703490384607E-2</v>
      </c>
      <c r="IS59" s="19">
        <v>0.444852707076555</v>
      </c>
      <c r="IT59" s="19">
        <v>38.468196018867999</v>
      </c>
      <c r="IU59" s="19">
        <v>61.264668698113198</v>
      </c>
      <c r="IV59" s="19">
        <v>77</v>
      </c>
      <c r="IW59" s="19">
        <f t="shared" si="57"/>
        <v>15.735331301886802</v>
      </c>
      <c r="IX59" s="19">
        <v>0.215036443214286</v>
      </c>
      <c r="IY59" s="19">
        <v>0.29391034985714298</v>
      </c>
      <c r="IZ59" s="19">
        <v>0.18267492707142899</v>
      </c>
      <c r="JA59" s="19">
        <v>0.27109693882142899</v>
      </c>
      <c r="JB59" s="19">
        <v>0.66083819239285702</v>
      </c>
      <c r="JC59" s="19">
        <v>0.43124635557142899</v>
      </c>
      <c r="JD59" s="19">
        <v>0.261308309035714</v>
      </c>
      <c r="JE59" s="19">
        <v>0.66415816314285703</v>
      </c>
      <c r="JF59" s="19">
        <v>0.44124635564285702</v>
      </c>
      <c r="JG59" s="19">
        <v>0.22880102042857101</v>
      </c>
      <c r="JH59" s="19">
        <v>0.31756924196428599</v>
      </c>
      <c r="JI59" s="19">
        <v>0.219679300214286</v>
      </c>
      <c r="JJ59" s="19">
        <v>0.43509025176428601</v>
      </c>
      <c r="JK59" s="19">
        <v>0.41698333339285698</v>
      </c>
      <c r="JL59" s="19">
        <v>0.25643100713928602</v>
      </c>
      <c r="JM59" s="19">
        <v>0.22733733847500001</v>
      </c>
      <c r="JN59" s="19">
        <v>0.35364092834999999</v>
      </c>
      <c r="JO59" s="19">
        <v>0.38319868323928602</v>
      </c>
      <c r="JP59" s="19">
        <v>0.164433090971429</v>
      </c>
      <c r="JQ59" s="19">
        <v>0.18909257300357099</v>
      </c>
      <c r="JR59" s="19">
        <v>0.201487445335714</v>
      </c>
      <c r="JS59" s="19">
        <v>0.20956265799642901</v>
      </c>
      <c r="JT59" s="19">
        <v>0.50264609734999999</v>
      </c>
      <c r="JU59" s="19">
        <v>0.56557184475</v>
      </c>
      <c r="JV59" s="19">
        <v>0.48726355987857101</v>
      </c>
      <c r="JW59" s="19">
        <v>0.50758177907500002</v>
      </c>
      <c r="JX59" s="19">
        <v>8.6403160235714302E-2</v>
      </c>
      <c r="JY59" s="19">
        <v>0.19492725746428599</v>
      </c>
      <c r="JZ59" s="19">
        <v>1.5512146777357101</v>
      </c>
      <c r="KA59" s="19">
        <v>1.4391379716785699</v>
      </c>
      <c r="KB59" s="19">
        <v>0.57814525397857197</v>
      </c>
      <c r="KC59" s="19">
        <v>0.54684930772857199</v>
      </c>
      <c r="KD59" s="19">
        <v>0.64892944223214299</v>
      </c>
      <c r="KE59" s="19">
        <v>0.62372393986071395</v>
      </c>
      <c r="KF59" s="19">
        <v>0.55374875639285703</v>
      </c>
      <c r="KG59" s="19">
        <v>0.58563024183928603</v>
      </c>
      <c r="KH59" s="19">
        <v>0.4638612701</v>
      </c>
      <c r="KI59" s="19">
        <v>0.50094728885714301</v>
      </c>
      <c r="KJ59" s="19">
        <v>-0.27948794874999999</v>
      </c>
      <c r="KK59" s="19">
        <v>-0.31644860403571401</v>
      </c>
      <c r="KL59" s="19">
        <v>0.64892944223214299</v>
      </c>
      <c r="KM59" s="19">
        <v>0.62372393986071395</v>
      </c>
      <c r="KN59" s="19">
        <v>0.20639890118604601</v>
      </c>
      <c r="KO59" s="19">
        <v>0.23036307541860501</v>
      </c>
      <c r="KP59" s="19">
        <v>0.17428728320930201</v>
      </c>
      <c r="KQ59" s="19">
        <v>0.22129680323255799</v>
      </c>
      <c r="KR59" s="19">
        <v>0.53883523851162796</v>
      </c>
      <c r="KS59" s="19">
        <v>0.40565483479069803</v>
      </c>
      <c r="KT59" s="19">
        <v>0.24096420167441901</v>
      </c>
      <c r="KU59" s="19">
        <v>0.61864642804651204</v>
      </c>
      <c r="KV59" s="19">
        <v>0.46401162806976698</v>
      </c>
      <c r="KW59" s="19">
        <v>0.21317023644186001</v>
      </c>
      <c r="KX59" s="19">
        <v>0.24427165069767401</v>
      </c>
      <c r="KY59" s="19">
        <v>0.20086972965116301</v>
      </c>
      <c r="KZ59" s="19">
        <v>41.140697674418597</v>
      </c>
      <c r="LA59" s="19">
        <v>36.004186046511599</v>
      </c>
      <c r="LB59" s="19">
        <v>12.6339534883721</v>
      </c>
      <c r="LC59" s="19">
        <v>41.642325581395298</v>
      </c>
      <c r="LD59" s="19">
        <v>40.084186046511597</v>
      </c>
      <c r="LE59" s="19">
        <v>39.201860465116297</v>
      </c>
      <c r="LF59" s="19">
        <v>39.476046511627899</v>
      </c>
      <c r="LG59" s="19">
        <v>6.7513394279069799E-2</v>
      </c>
      <c r="LH59" s="19">
        <v>1.7024021E-2</v>
      </c>
      <c r="LI59" s="19">
        <v>58.563720930232599</v>
      </c>
      <c r="LJ59" s="19">
        <v>1874.6877906976699</v>
      </c>
      <c r="LK59" s="19">
        <v>83</v>
      </c>
      <c r="LL59" s="19">
        <f t="shared" si="58"/>
        <v>24.436279069767401</v>
      </c>
      <c r="LM59" s="23">
        <v>-9999</v>
      </c>
      <c r="LN59" s="19">
        <v>0.43885275780465099</v>
      </c>
      <c r="LO59" s="19">
        <v>0.41634223106511598</v>
      </c>
      <c r="LP59" s="19">
        <v>0.31664201543023301</v>
      </c>
      <c r="LQ59" s="19">
        <v>0.29345590754883699</v>
      </c>
      <c r="LR59" s="19">
        <v>0.433673428697674</v>
      </c>
      <c r="LS59" s="19">
        <v>0.39981978741162799</v>
      </c>
      <c r="LT59" s="19">
        <v>0.31112487720465098</v>
      </c>
      <c r="LU59" s="19">
        <v>0.27531262070465101</v>
      </c>
      <c r="LV59" s="19">
        <v>0.14240405925581401</v>
      </c>
      <c r="LW59" s="19">
        <v>0.14013777964186</v>
      </c>
      <c r="LX59" s="19">
        <v>0.50909860829999998</v>
      </c>
      <c r="LY59" s="19">
        <v>0.51000423495581404</v>
      </c>
      <c r="LZ59" s="19">
        <v>0.48670232822325599</v>
      </c>
      <c r="MA59" s="19">
        <v>0.444713134427907</v>
      </c>
      <c r="MB59" s="19">
        <v>9.0456028202325595E-2</v>
      </c>
      <c r="MC59" s="19">
        <v>0.118871778660465</v>
      </c>
      <c r="MD59" s="19">
        <v>1.5781859961651199</v>
      </c>
      <c r="ME59" s="19">
        <v>1.4383909296907</v>
      </c>
      <c r="MF59" s="19">
        <v>0.32982773108604602</v>
      </c>
      <c r="MG59" s="19">
        <v>0.34665753870697702</v>
      </c>
      <c r="MH59" s="19">
        <v>0.41296020442325598</v>
      </c>
      <c r="MI59" s="19">
        <v>0.42270789763255801</v>
      </c>
      <c r="MJ59" s="19">
        <v>0.40775749115813897</v>
      </c>
      <c r="MK59" s="19">
        <v>0.409897144881395</v>
      </c>
      <c r="ML59" s="19">
        <v>0.32391849336976702</v>
      </c>
      <c r="MM59" s="19">
        <v>0.33195098801860501</v>
      </c>
      <c r="MN59" s="19">
        <v>-0.47259531953488398</v>
      </c>
      <c r="MO59" s="19">
        <v>-0.430361332186047</v>
      </c>
      <c r="MP59" s="19">
        <v>0.41296020442325598</v>
      </c>
      <c r="MQ59" s="19">
        <v>0.42270789763255801</v>
      </c>
      <c r="MR59" s="23">
        <v>-9999</v>
      </c>
      <c r="MS59" s="19">
        <v>0.164846303</v>
      </c>
      <c r="MT59" s="19">
        <v>0.14259224200000001</v>
      </c>
      <c r="MU59" s="19">
        <v>0.133593293</v>
      </c>
      <c r="MV59" s="19">
        <v>0.16723086600000001</v>
      </c>
      <c r="MW59" s="19">
        <v>0.53378407800000005</v>
      </c>
      <c r="MX59" s="19">
        <v>0.336038163</v>
      </c>
      <c r="MY59" s="19">
        <v>0.16185445500000001</v>
      </c>
      <c r="MZ59" s="19">
        <v>0.584449777</v>
      </c>
      <c r="NA59" s="19">
        <v>0.39067813200000001</v>
      </c>
      <c r="NB59" s="19">
        <v>0.15569839699999999</v>
      </c>
      <c r="NC59" s="19">
        <v>0.131268779</v>
      </c>
      <c r="ND59" s="19">
        <v>0.144464644</v>
      </c>
      <c r="NE59" s="19">
        <v>37.14</v>
      </c>
      <c r="NF59" s="19">
        <v>35.416976740000003</v>
      </c>
      <c r="NG59" s="19">
        <v>15.92627907</v>
      </c>
      <c r="NH59" s="19">
        <v>30.396976739999999</v>
      </c>
      <c r="NI59" s="19">
        <v>29.685116279999999</v>
      </c>
      <c r="NJ59" s="19">
        <v>38.141162790000003</v>
      </c>
      <c r="NK59" s="19">
        <v>38.309069770000001</v>
      </c>
      <c r="NL59" s="19">
        <v>-0.19524303500000001</v>
      </c>
      <c r="NM59" s="19">
        <v>-0.19749507899999999</v>
      </c>
      <c r="NN59" s="19">
        <v>53.570232560000001</v>
      </c>
      <c r="NO59" s="19">
        <v>1761.336395</v>
      </c>
      <c r="NP59" s="19">
        <v>99.9</v>
      </c>
      <c r="NQ59" s="19">
        <f t="shared" si="59"/>
        <v>46.329767440000005</v>
      </c>
      <c r="NR59" s="23">
        <v>-9999</v>
      </c>
      <c r="NS59" s="19">
        <v>0.56476133399999995</v>
      </c>
      <c r="NT59" s="19">
        <v>0.52137873999999995</v>
      </c>
      <c r="NU59" s="19">
        <v>0.41368651699999998</v>
      </c>
      <c r="NV59" s="19">
        <v>0.33454967499999999</v>
      </c>
      <c r="NW59" s="19">
        <v>0.63179140099999997</v>
      </c>
      <c r="NX59" s="19">
        <v>0.57687659400000002</v>
      </c>
      <c r="NY59" s="19">
        <v>0.49704599999999999</v>
      </c>
      <c r="NZ59" s="19">
        <v>0.40363121699999999</v>
      </c>
      <c r="OA59" s="19">
        <v>0.19789890299999999</v>
      </c>
      <c r="OB59" s="19">
        <v>0.226401032</v>
      </c>
      <c r="OC59" s="19">
        <v>0.60218934899999998</v>
      </c>
      <c r="OD59" s="19">
        <v>0.59820240400000002</v>
      </c>
      <c r="OE59" s="19">
        <v>0.57794263199999996</v>
      </c>
      <c r="OF59" s="19">
        <v>0.52657036400000001</v>
      </c>
      <c r="OG59" s="19">
        <v>5.6740751999999998E-2</v>
      </c>
      <c r="OH59" s="19">
        <v>0.111859958</v>
      </c>
      <c r="OI59" s="19">
        <v>2.6219882970000001</v>
      </c>
      <c r="OJ59" s="19">
        <v>2.1969120590000002</v>
      </c>
      <c r="OK59" s="19">
        <v>0.31332141899999999</v>
      </c>
      <c r="OL59" s="19">
        <v>0.39109256100000001</v>
      </c>
      <c r="OM59" s="19">
        <v>0.42636991099999999</v>
      </c>
      <c r="ON59" s="19">
        <v>0.50135332700000002</v>
      </c>
      <c r="OO59" s="19">
        <v>0.45688604799999999</v>
      </c>
      <c r="OP59" s="19">
        <v>0.53506965900000003</v>
      </c>
      <c r="OQ59" s="19">
        <v>0.349896441</v>
      </c>
      <c r="OR59" s="19">
        <v>0.43262486</v>
      </c>
      <c r="OS59" s="19">
        <v>-0.66261157699999995</v>
      </c>
      <c r="OT59" s="19">
        <v>-0.57415627000000002</v>
      </c>
      <c r="OU59" s="19">
        <v>0.42636991099999999</v>
      </c>
      <c r="OV59" s="19">
        <v>0.50135332700000002</v>
      </c>
      <c r="OW59" s="19">
        <v>0.1361616162</v>
      </c>
      <c r="OX59" s="19">
        <v>8.6957403628571406E-2</v>
      </c>
      <c r="OY59" s="19">
        <v>0.103445293285714</v>
      </c>
      <c r="OZ59" s="19">
        <v>0.116836222971429</v>
      </c>
      <c r="PA59" s="19">
        <v>0.51277567637142896</v>
      </c>
      <c r="PB59" s="19">
        <v>0.308310339657143</v>
      </c>
      <c r="PC59" s="19">
        <v>0.12337245920000001</v>
      </c>
      <c r="PD59" s="19">
        <v>0.61803783177142801</v>
      </c>
      <c r="PE59" s="19">
        <v>0.40316666665714301</v>
      </c>
      <c r="PF59" s="19">
        <v>0.13280477162857099</v>
      </c>
      <c r="PG59" s="19">
        <v>7.6996337028571393E-2</v>
      </c>
      <c r="PH59" s="19">
        <v>0.117278362428571</v>
      </c>
      <c r="PI59" s="19">
        <v>34.880000000000003</v>
      </c>
      <c r="PJ59" s="19">
        <v>31.151142857142901</v>
      </c>
      <c r="PK59" s="19">
        <v>16.630857142857099</v>
      </c>
      <c r="PL59" s="19">
        <v>28.9368571428571</v>
      </c>
      <c r="PM59" s="19">
        <v>27.8028571428571</v>
      </c>
      <c r="PN59" s="19">
        <v>34.108857142857097</v>
      </c>
      <c r="PO59" s="19">
        <v>34.374285714285698</v>
      </c>
      <c r="PP59" s="19">
        <v>-0.129980100571429</v>
      </c>
      <c r="PQ59" s="19">
        <v>-0.15005219</v>
      </c>
      <c r="PR59" s="19">
        <v>55.238</v>
      </c>
      <c r="PS59" s="19">
        <v>51.885428571428598</v>
      </c>
      <c r="PT59" s="19">
        <v>1799.1999142857101</v>
      </c>
      <c r="PU59" s="19">
        <v>1723.1135714285699</v>
      </c>
      <c r="PV59" s="19">
        <v>120.7</v>
      </c>
      <c r="PW59" s="19">
        <f t="shared" si="60"/>
        <v>65.462000000000003</v>
      </c>
      <c r="PX59" s="19">
        <f t="shared" si="61"/>
        <v>68.814571428571412</v>
      </c>
      <c r="PY59" s="19">
        <f t="shared" si="62"/>
        <v>67.138285714285701</v>
      </c>
      <c r="PZ59" s="23">
        <v>-9999</v>
      </c>
      <c r="QA59" s="19">
        <v>0.66624784354285704</v>
      </c>
      <c r="QB59" s="19">
        <v>0.62638801781714304</v>
      </c>
      <c r="QC59" s="19">
        <v>0.53079983620000004</v>
      </c>
      <c r="QD59" s="19">
        <v>0.448576999154286</v>
      </c>
      <c r="QE59" s="19">
        <v>0.77737448033714296</v>
      </c>
      <c r="QF59" s="19">
        <v>0.70780627970857102</v>
      </c>
      <c r="QG59" s="19">
        <f t="shared" si="63"/>
        <v>0.74259038002285704</v>
      </c>
      <c r="QH59" s="19">
        <v>0.67858430043142903</v>
      </c>
      <c r="QI59" s="19">
        <v>0.55792810063142895</v>
      </c>
      <c r="QJ59" s="19">
        <v>0.209945877537143</v>
      </c>
      <c r="QK59" s="19">
        <v>0.24757253621714301</v>
      </c>
      <c r="QL59" s="19">
        <v>0.68026992762571403</v>
      </c>
      <c r="QM59" s="19">
        <v>0.66177580492857102</v>
      </c>
      <c r="QN59" s="19">
        <v>0.64542774719428597</v>
      </c>
      <c r="QO59" s="19">
        <v>0.57763555741999995</v>
      </c>
      <c r="QP59" s="19">
        <v>2.5746898485714299E-2</v>
      </c>
      <c r="QQ59" s="19">
        <v>6.0989784774285703E-2</v>
      </c>
      <c r="QR59" s="19">
        <v>4.01183536892571</v>
      </c>
      <c r="QS59" s="19">
        <v>3.3971417920314302</v>
      </c>
      <c r="QT59" s="19">
        <v>0.27008928405142901</v>
      </c>
      <c r="QU59" s="19">
        <v>0.34910542070285699</v>
      </c>
      <c r="QV59" s="19">
        <v>0.39650537716000001</v>
      </c>
      <c r="QW59" s="19">
        <v>0.47475665428000002</v>
      </c>
      <c r="QX59" s="19">
        <v>0.43354468902285698</v>
      </c>
      <c r="QY59" s="19">
        <v>0.50995517939142898</v>
      </c>
      <c r="QZ59" s="19">
        <v>0.31490802831428599</v>
      </c>
      <c r="RA59" s="19">
        <v>0.39310214853999997</v>
      </c>
      <c r="RB59" s="19">
        <v>-0.80803601380000001</v>
      </c>
      <c r="RC59" s="19">
        <v>-0.71501009111428604</v>
      </c>
      <c r="RD59" s="19">
        <v>0.39650537716000001</v>
      </c>
      <c r="RE59" s="19">
        <v>0.47475665428000002</v>
      </c>
      <c r="RF59" s="19">
        <v>0.109793411444444</v>
      </c>
      <c r="RG59" s="19">
        <v>6.3620650888888894E-2</v>
      </c>
      <c r="RH59" s="19">
        <v>8.6240517644444403E-2</v>
      </c>
      <c r="RI59" s="19">
        <v>8.4892006222222205E-2</v>
      </c>
      <c r="RJ59" s="19">
        <v>0.55401222000000006</v>
      </c>
      <c r="RK59" s="19">
        <v>0.32090206771111102</v>
      </c>
      <c r="RL59" s="19">
        <v>9.0797437600000003E-2</v>
      </c>
      <c r="RM59" s="19">
        <v>0.58283122773333296</v>
      </c>
      <c r="RN59" s="19">
        <v>0.35287434680000002</v>
      </c>
      <c r="RO59" s="19">
        <v>0.104333333311111</v>
      </c>
      <c r="RP59" s="19">
        <v>5.8390414799999998E-2</v>
      </c>
      <c r="RQ59" s="19">
        <v>9.1987072311111098E-2</v>
      </c>
      <c r="RR59" s="19">
        <v>41.57</v>
      </c>
      <c r="RS59" s="19">
        <v>38.187111111111101</v>
      </c>
      <c r="RT59" s="19">
        <v>19.467555555555599</v>
      </c>
      <c r="RU59" s="19">
        <v>27.033555555555601</v>
      </c>
      <c r="RV59" s="19">
        <v>27.001999999999999</v>
      </c>
      <c r="RW59" s="19">
        <v>40.228444444444499</v>
      </c>
      <c r="RX59" s="19">
        <v>40.270000000000003</v>
      </c>
      <c r="RY59" s="19">
        <v>-0.32717297333333301</v>
      </c>
      <c r="RZ59" s="19">
        <v>-0.29965458222222202</v>
      </c>
      <c r="SA59" s="19">
        <v>57.349555555555597</v>
      </c>
      <c r="SB59" s="19">
        <v>53.267111111111099</v>
      </c>
      <c r="SC59" s="19">
        <v>1847.1264222222201</v>
      </c>
      <c r="SD59" s="19">
        <v>1754.4725333333299</v>
      </c>
      <c r="SE59" s="19">
        <v>142</v>
      </c>
      <c r="SF59" s="19">
        <f t="shared" si="64"/>
        <v>84.650444444444403</v>
      </c>
      <c r="SG59" s="19">
        <f t="shared" si="65"/>
        <v>88.732888888888908</v>
      </c>
      <c r="SH59" s="23">
        <v>-9999</v>
      </c>
      <c r="SI59" s="19">
        <v>0.72976564928888898</v>
      </c>
      <c r="SJ59" s="19">
        <v>0.73321686902222205</v>
      </c>
      <c r="SK59" s="19">
        <v>0.59033691666666699</v>
      </c>
      <c r="SL59" s="19">
        <v>0.58080041388888903</v>
      </c>
      <c r="SM59" s="19">
        <v>0.81743463599999999</v>
      </c>
      <c r="SN59" s="19">
        <v>0.793011187555556</v>
      </c>
      <c r="SO59" s="19">
        <v>0.71575529582222197</v>
      </c>
      <c r="SP59" s="19">
        <v>0.66811848195555501</v>
      </c>
      <c r="SQ59" s="19">
        <v>0.24536124284444499</v>
      </c>
      <c r="SR59" s="19">
        <v>0.26573892199999999</v>
      </c>
      <c r="SS59" s="19">
        <v>0.726826993333333</v>
      </c>
      <c r="ST59" s="19">
        <v>0.72971236111111104</v>
      </c>
      <c r="SU59" s="19">
        <v>0.69569832320000002</v>
      </c>
      <c r="SV59" s="19">
        <v>0.66792234131111095</v>
      </c>
      <c r="SW59" s="19">
        <v>-6.1030775111111102E-3</v>
      </c>
      <c r="SX59" s="19">
        <v>-7.2565679999999997E-3</v>
      </c>
      <c r="SY59" s="19">
        <v>5.4278836534888901</v>
      </c>
      <c r="SZ59" s="19">
        <v>5.5401251325555503</v>
      </c>
      <c r="TA59" s="19">
        <v>0.300134375577778</v>
      </c>
      <c r="TB59" s="19">
        <v>0.33476873082222203</v>
      </c>
      <c r="TC59" s="19">
        <v>0.43780158226666699</v>
      </c>
      <c r="TD59" s="19">
        <v>0.47292579213333302</v>
      </c>
      <c r="TE59" s="19">
        <v>0.46667381077777798</v>
      </c>
      <c r="TF59" s="19">
        <v>0.49422840035555599</v>
      </c>
      <c r="TG59" s="19">
        <v>0.336070247822222</v>
      </c>
      <c r="TH59" s="19">
        <v>0.36173282248888899</v>
      </c>
      <c r="TI59" s="19">
        <v>-0.83418026624444397</v>
      </c>
      <c r="TJ59" s="19">
        <v>-0.80068954940000003</v>
      </c>
      <c r="TK59" s="19">
        <v>0.43780158226666699</v>
      </c>
      <c r="TL59" s="19">
        <v>0.47292579213333302</v>
      </c>
      <c r="TM59" s="19">
        <v>0.115992264880952</v>
      </c>
      <c r="TN59" s="19">
        <v>4.88848396428571E-2</v>
      </c>
      <c r="TO59" s="19">
        <v>9.2930029190476202E-2</v>
      </c>
      <c r="TP59" s="19">
        <v>8.9844460380952396E-2</v>
      </c>
      <c r="TQ59" s="19">
        <v>0.62755242019047597</v>
      </c>
      <c r="TR59" s="19">
        <v>0.33579664573809498</v>
      </c>
      <c r="TS59" s="19">
        <v>9.2990485452380894E-2</v>
      </c>
      <c r="TT59" s="19">
        <v>0.685145944380952</v>
      </c>
      <c r="TU59" s="19">
        <v>0.38259862516666698</v>
      </c>
      <c r="TV59" s="19">
        <v>0.10811853804761901</v>
      </c>
      <c r="TW59" s="19">
        <v>4.3796042190476198E-2</v>
      </c>
      <c r="TX59" s="19">
        <v>9.3254757166666702E-2</v>
      </c>
      <c r="TY59" s="19">
        <v>41</v>
      </c>
      <c r="TZ59" s="19">
        <v>37.7916666666667</v>
      </c>
      <c r="UA59" s="19">
        <v>27.1359523809524</v>
      </c>
      <c r="UB59" s="19">
        <v>27.629047619047601</v>
      </c>
      <c r="UC59" s="19">
        <v>27.051904761904801</v>
      </c>
      <c r="UD59" s="19">
        <v>41.017619047619</v>
      </c>
      <c r="UE59" s="19">
        <v>41.285714285714299</v>
      </c>
      <c r="UF59" s="19">
        <v>-0.332187333333333</v>
      </c>
      <c r="UG59" s="19">
        <v>-0.32080430952381001</v>
      </c>
      <c r="UH59" s="24">
        <v>54.701190476190483</v>
      </c>
      <c r="UI59" s="24">
        <v>51.311190476190468</v>
      </c>
      <c r="UJ59" s="24">
        <v>1787.0085714285717</v>
      </c>
      <c r="UK59" s="24">
        <v>1710.0566666666662</v>
      </c>
      <c r="UL59" s="19">
        <v>158</v>
      </c>
      <c r="UM59" s="19">
        <f t="shared" si="66"/>
        <v>103.29880952380952</v>
      </c>
      <c r="UN59" s="19">
        <f t="shared" si="67"/>
        <v>106.68880952380954</v>
      </c>
      <c r="UO59" s="19">
        <f t="shared" si="68"/>
        <v>104.99380952380953</v>
      </c>
      <c r="UP59" s="23">
        <v>-9999</v>
      </c>
      <c r="UQ59" s="19">
        <v>0.76091738144523802</v>
      </c>
      <c r="UR59" s="19">
        <v>0.74881589808333304</v>
      </c>
      <c r="US59" s="19">
        <v>0.60893187191190501</v>
      </c>
      <c r="UT59" s="19">
        <v>0.57685426661666706</v>
      </c>
      <c r="UU59" s="19">
        <v>0.879714131702381</v>
      </c>
      <c r="UV59" s="19">
        <v>0.85492241677142899</v>
      </c>
      <c r="UW59" s="19">
        <f t="shared" si="69"/>
        <v>0.867318274236905</v>
      </c>
      <c r="UX59" s="19">
        <v>0.79443344572619001</v>
      </c>
      <c r="UY59" s="19">
        <v>0.74517005317857099</v>
      </c>
      <c r="UZ59" s="19">
        <v>0.28331619069761899</v>
      </c>
      <c r="VA59" s="19">
        <v>0.30230605638333302</v>
      </c>
      <c r="VB59" s="19">
        <v>0.76030363149761904</v>
      </c>
      <c r="VC59" s="19">
        <v>0.74130755080476196</v>
      </c>
      <c r="VD59" s="19">
        <v>0.72722068789285699</v>
      </c>
      <c r="VE59" s="19">
        <v>0.687011328890476</v>
      </c>
      <c r="VF59" s="19">
        <v>-1.1251347476190501E-3</v>
      </c>
      <c r="VG59" s="19">
        <v>-1.64248760642857E-2</v>
      </c>
      <c r="VH59" s="19">
        <v>6.3772286828976199</v>
      </c>
      <c r="VI59" s="19">
        <v>5.9977973948452403</v>
      </c>
      <c r="VJ59" s="19">
        <v>0.322040133742857</v>
      </c>
      <c r="VK59" s="19">
        <v>0.35334247874285701</v>
      </c>
      <c r="VL59" s="19">
        <v>0.471529393111905</v>
      </c>
      <c r="VM59" s="19">
        <v>0.501871561838095</v>
      </c>
      <c r="VN59" s="19">
        <v>0.51065643925714299</v>
      </c>
      <c r="VO59" s="19">
        <v>0.54011850004523798</v>
      </c>
      <c r="VP59" s="19">
        <v>0.37225271384047598</v>
      </c>
      <c r="VQ59" s="19">
        <v>0.403258441054762</v>
      </c>
      <c r="VR59" s="19">
        <v>-0.88538372697619105</v>
      </c>
      <c r="VS59" s="19">
        <v>-0.85376850295238105</v>
      </c>
      <c r="VT59" s="19">
        <v>0.471529393111905</v>
      </c>
      <c r="VU59" s="19">
        <v>0.501871561838095</v>
      </c>
      <c r="VV59" s="19">
        <v>0.86650000000000005</v>
      </c>
      <c r="VW59" s="19">
        <v>0.87250000000000005</v>
      </c>
      <c r="VX59" s="19">
        <v>1.2307250000000001</v>
      </c>
      <c r="VY59" s="19">
        <v>8.8099999999999998E-2</v>
      </c>
      <c r="VZ59" s="19">
        <f t="shared" si="70"/>
        <v>1.0069244085401039</v>
      </c>
      <c r="WA59" s="19">
        <v>0.14432551811904801</v>
      </c>
      <c r="WB59" s="19">
        <v>5.9815652499999997E-2</v>
      </c>
      <c r="WC59" s="19">
        <v>0.114753618857143</v>
      </c>
      <c r="WD59" s="19">
        <v>0.103603539357143</v>
      </c>
      <c r="WE59" s="19">
        <v>0.83267221909523803</v>
      </c>
      <c r="WF59" s="19">
        <v>0.474530362428571</v>
      </c>
      <c r="WG59" s="19">
        <v>0.111679248047619</v>
      </c>
      <c r="WH59" s="19">
        <v>0.85850406054761896</v>
      </c>
      <c r="WI59" s="19">
        <v>0.48078038233333298</v>
      </c>
      <c r="WJ59" s="19">
        <v>0.13222446238095201</v>
      </c>
      <c r="WK59" s="19">
        <v>5.2909523809523802E-2</v>
      </c>
      <c r="WL59" s="19">
        <v>0.121969590928571</v>
      </c>
      <c r="WM59" s="19">
        <v>42.85</v>
      </c>
      <c r="WN59" s="19">
        <v>38.1821428571429</v>
      </c>
      <c r="WO59" s="19">
        <v>19.290238095238099</v>
      </c>
      <c r="WP59" s="19">
        <v>29.294761904761899</v>
      </c>
      <c r="WQ59" s="19">
        <v>28.232619047619</v>
      </c>
      <c r="WR59" s="19">
        <v>42.026666666666699</v>
      </c>
      <c r="WS59" s="19">
        <v>41.97</v>
      </c>
      <c r="WT59" s="19">
        <v>-0.31758516190476199</v>
      </c>
      <c r="WU59" s="19">
        <v>-0.31067534761904803</v>
      </c>
      <c r="WV59" s="19">
        <v>45.026904761904802</v>
      </c>
      <c r="WW59" s="19">
        <v>41.682380952380903</v>
      </c>
      <c r="WX59" s="19">
        <v>1567.42195238095</v>
      </c>
      <c r="WY59" s="19">
        <v>1491.5017619047601</v>
      </c>
      <c r="WZ59" s="19">
        <v>164.3</v>
      </c>
      <c r="XA59" s="19">
        <f t="shared" si="71"/>
        <v>119.27309523809521</v>
      </c>
      <c r="XB59" s="19">
        <f t="shared" si="72"/>
        <v>122.61761904761912</v>
      </c>
      <c r="XC59" s="23">
        <v>-9999</v>
      </c>
      <c r="XD59" s="19">
        <v>0.76977518292380898</v>
      </c>
      <c r="XE59" s="19">
        <v>0.77837750319999999</v>
      </c>
      <c r="XF59" s="19">
        <v>0.62298275294761896</v>
      </c>
      <c r="XG59" s="19">
        <v>0.64157662758809497</v>
      </c>
      <c r="XH59" s="19">
        <v>0.88385198427380995</v>
      </c>
      <c r="XI59" s="19">
        <v>0.86547589010952397</v>
      </c>
      <c r="XJ59" s="19">
        <v>0.80162939427380997</v>
      </c>
      <c r="XK59" s="19">
        <v>0.77562128831428601</v>
      </c>
      <c r="XL59" s="19">
        <v>0.28211327604999997</v>
      </c>
      <c r="XM59" s="19">
        <v>0.273346652535714</v>
      </c>
      <c r="XN59" s="19">
        <v>0.75126663508809499</v>
      </c>
      <c r="XO59" s="19">
        <v>0.75720371660238095</v>
      </c>
      <c r="XP59" s="19">
        <v>0.73308337838333304</v>
      </c>
      <c r="XQ59" s="19">
        <v>0.70399359750476198</v>
      </c>
      <c r="XR59" s="19">
        <v>-4.3478612909523803E-2</v>
      </c>
      <c r="XS59" s="19">
        <v>-5.1429136273809503E-2</v>
      </c>
      <c r="XT59" s="19">
        <v>6.6965333582</v>
      </c>
      <c r="XU59" s="19">
        <v>7.0495460500428599</v>
      </c>
      <c r="XV59" s="19">
        <v>0.319171120283333</v>
      </c>
      <c r="XW59" s="19">
        <v>0.31568520857142901</v>
      </c>
      <c r="XX59" s="19">
        <v>0.46881033793571403</v>
      </c>
      <c r="XY59" s="19">
        <v>0.46173843578809498</v>
      </c>
      <c r="XZ59" s="19">
        <v>0.50566256106666696</v>
      </c>
      <c r="YA59" s="19">
        <v>0.48933580487142903</v>
      </c>
      <c r="YB59" s="19">
        <v>0.366422205447619</v>
      </c>
      <c r="YC59" s="19">
        <v>0.350844959642857</v>
      </c>
      <c r="YD59" s="19">
        <v>-0.88986291804761897</v>
      </c>
      <c r="YE59" s="19">
        <v>-0.87356696785714305</v>
      </c>
      <c r="YF59" s="19">
        <v>0.46881033793571403</v>
      </c>
      <c r="YG59" s="19">
        <v>0.46173843578809498</v>
      </c>
      <c r="YH59" s="19">
        <v>0.14514264262500001</v>
      </c>
      <c r="YI59" s="19">
        <v>6.4181681675000005E-2</v>
      </c>
      <c r="YJ59" s="19">
        <v>0.111378878875</v>
      </c>
      <c r="YK59" s="19">
        <v>0.108752460675</v>
      </c>
      <c r="YL59" s="19">
        <v>0.79333802819999999</v>
      </c>
      <c r="YM59" s="19">
        <v>0.32714285700000001</v>
      </c>
      <c r="YN59" s="19">
        <v>0.120068897725</v>
      </c>
      <c r="YO59" s="19">
        <v>0.870500958775</v>
      </c>
      <c r="YP59" s="19">
        <v>0.49524479172500002</v>
      </c>
      <c r="YQ59" s="19">
        <v>0.14447168855</v>
      </c>
      <c r="YR59" s="19">
        <v>5.9431362699999997E-2</v>
      </c>
      <c r="YS59" s="19">
        <v>0.13159750000000001</v>
      </c>
      <c r="YT59" s="19">
        <v>43.92</v>
      </c>
      <c r="YU59" s="19">
        <v>39.714750000000002</v>
      </c>
      <c r="YV59" s="19">
        <v>15.682499999999999</v>
      </c>
      <c r="YW59" s="19">
        <v>28.060500000000001</v>
      </c>
      <c r="YX59" s="19">
        <v>27.779499999999999</v>
      </c>
      <c r="YY59" s="19">
        <v>41.71</v>
      </c>
      <c r="YZ59" s="19">
        <v>41.986750000000001</v>
      </c>
      <c r="ZA59" s="19">
        <v>-0.33890115749999999</v>
      </c>
      <c r="ZB59" s="19">
        <v>-0.32072426749999999</v>
      </c>
      <c r="ZC59" s="19">
        <v>44.731250000000003</v>
      </c>
      <c r="ZD59" s="19">
        <v>37.773000000000003</v>
      </c>
      <c r="ZE59" s="19">
        <v>1560.7054499999999</v>
      </c>
      <c r="ZF59" s="19">
        <v>1402.7427499999999</v>
      </c>
      <c r="ZG59" s="19">
        <v>172</v>
      </c>
      <c r="ZH59" s="19">
        <f t="shared" si="73"/>
        <v>127.26875</v>
      </c>
      <c r="ZI59" s="19">
        <f t="shared" si="74"/>
        <v>134.227</v>
      </c>
      <c r="ZJ59" s="23">
        <v>-9999</v>
      </c>
      <c r="ZK59" s="19">
        <v>0.75769984867749995</v>
      </c>
      <c r="ZL59" s="19">
        <v>0.75833711083499999</v>
      </c>
      <c r="ZM59" s="19">
        <v>0.60962780411999995</v>
      </c>
      <c r="ZN59" s="19">
        <v>0.5020347609925</v>
      </c>
      <c r="ZO59" s="19">
        <v>0.87208360162249998</v>
      </c>
      <c r="ZP59" s="19">
        <v>0.84919971077</v>
      </c>
      <c r="ZQ59" s="19">
        <v>0.78530314454000005</v>
      </c>
      <c r="ZR59" s="19">
        <v>0.67219628041500001</v>
      </c>
      <c r="ZS59" s="19">
        <v>0.27523044352499998</v>
      </c>
      <c r="ZT59" s="19">
        <v>0.41235216385500001</v>
      </c>
      <c r="ZU59" s="19">
        <v>0.73754218624000001</v>
      </c>
      <c r="ZV59" s="19">
        <v>0.75270661118000004</v>
      </c>
      <c r="ZW59" s="19">
        <v>0.71564619167499999</v>
      </c>
      <c r="ZX59" s="19">
        <v>0.68934391410999996</v>
      </c>
      <c r="ZY59" s="19">
        <v>-4.5049527244999998E-2</v>
      </c>
      <c r="ZZ59" s="19">
        <v>-1.2417459952499999E-2</v>
      </c>
      <c r="AAA59" s="19">
        <v>6.2614331986299998</v>
      </c>
      <c r="AAB59" s="19">
        <v>6.3068462881725003</v>
      </c>
      <c r="AAC59" s="19">
        <v>0.31562201638999998</v>
      </c>
      <c r="AAD59" s="19">
        <v>0.48492658908500003</v>
      </c>
      <c r="AAE59" s="19">
        <v>0.46312064971</v>
      </c>
      <c r="AAF59" s="19">
        <v>0.63354763666750002</v>
      </c>
      <c r="AAG59" s="19">
        <v>0.50039735934999996</v>
      </c>
      <c r="AAH59" s="19">
        <v>0.67480135320250001</v>
      </c>
      <c r="AAI59" s="19">
        <v>0.36315479887500002</v>
      </c>
      <c r="AAJ59" s="19">
        <v>0.54342667517749998</v>
      </c>
      <c r="AAK59" s="19">
        <v>-0.87967781862500005</v>
      </c>
      <c r="AAL59" s="19">
        <v>-0.80381145325000003</v>
      </c>
      <c r="AAM59" s="19">
        <v>0.46312064971</v>
      </c>
      <c r="AAN59" s="19">
        <v>0.63354763666750002</v>
      </c>
      <c r="AAO59" s="19">
        <v>0.14098349565909099</v>
      </c>
      <c r="AAP59" s="19">
        <v>7.2345072227272697E-2</v>
      </c>
      <c r="AAQ59" s="19">
        <v>0.113068181863636</v>
      </c>
      <c r="AAR59" s="19">
        <v>0.115254889545455</v>
      </c>
      <c r="AAS59" s="19">
        <v>0.77786248563636395</v>
      </c>
      <c r="AAT59" s="19">
        <v>0.45239886911363603</v>
      </c>
      <c r="AAU59" s="19">
        <v>0.123933024</v>
      </c>
      <c r="AAV59" s="19">
        <v>0.83332049309090905</v>
      </c>
      <c r="AAW59" s="19">
        <v>0.46705016968181801</v>
      </c>
      <c r="AAX59" s="19">
        <v>0.14875909090909101</v>
      </c>
      <c r="AAY59" s="19">
        <v>7.1975769795454503E-2</v>
      </c>
      <c r="AAZ59" s="19">
        <v>0.133791035340909</v>
      </c>
      <c r="ABA59" s="19">
        <v>42.65</v>
      </c>
      <c r="ABB59" s="19">
        <v>38.101590909090902</v>
      </c>
      <c r="ABC59" s="19">
        <v>31.8445454545455</v>
      </c>
      <c r="ABD59" s="19">
        <v>30.720681818181799</v>
      </c>
      <c r="ABE59" s="19">
        <v>30.647045454545498</v>
      </c>
      <c r="ABF59" s="19">
        <v>40.669772727272701</v>
      </c>
      <c r="ABG59" s="19">
        <v>40.7559090909091</v>
      </c>
      <c r="ABH59" s="19">
        <v>-0.25050575000000003</v>
      </c>
      <c r="ABI59" s="19">
        <v>-0.23164220909090899</v>
      </c>
      <c r="ABJ59" s="19">
        <v>46.431136363636398</v>
      </c>
      <c r="ABK59" s="19">
        <v>41.445681818181797</v>
      </c>
      <c r="ABL59" s="19">
        <v>1599.2802727272699</v>
      </c>
      <c r="ABM59" s="19">
        <v>1486.1019545454501</v>
      </c>
      <c r="ABN59" s="19">
        <v>178</v>
      </c>
      <c r="ABO59" s="19">
        <f t="shared" si="75"/>
        <v>131.5688636363636</v>
      </c>
      <c r="ABP59" s="19">
        <f t="shared" si="76"/>
        <v>136.55431818181819</v>
      </c>
      <c r="ABQ59" s="23">
        <v>-9999</v>
      </c>
      <c r="ABR59" s="19">
        <v>0.74111944246363604</v>
      </c>
      <c r="ABS59" s="19">
        <v>0.741920332820455</v>
      </c>
      <c r="ABT59" s="19">
        <v>0.58067307000454504</v>
      </c>
      <c r="ABU59" s="19">
        <v>0.59421285916136302</v>
      </c>
      <c r="ABV59" s="19">
        <v>0.84061365564090895</v>
      </c>
      <c r="ABW59" s="19">
        <v>0.82888329722272702</v>
      </c>
      <c r="ABX59" s="19">
        <v>0.73231029167727302</v>
      </c>
      <c r="ABY59" s="19">
        <v>0.72327994758181802</v>
      </c>
      <c r="ABZ59" s="19">
        <v>0.28189636994545503</v>
      </c>
      <c r="ACA59" s="19">
        <v>0.26420776509545502</v>
      </c>
      <c r="ACB59" s="19">
        <v>0.72304138085454595</v>
      </c>
      <c r="ACC59" s="19">
        <v>0.74528916766136399</v>
      </c>
      <c r="ACD59" s="19">
        <v>0.696964637238636</v>
      </c>
      <c r="ACE59" s="19">
        <v>0.69233170275</v>
      </c>
      <c r="ACF59" s="19">
        <v>-3.8512572790909097E-2</v>
      </c>
      <c r="ACG59" s="19">
        <v>8.5942661568181797E-3</v>
      </c>
      <c r="ACH59" s="19">
        <v>5.7430848652159101</v>
      </c>
      <c r="ACI59" s="19">
        <v>5.7734221557636403</v>
      </c>
      <c r="ACJ59" s="19">
        <v>0.33539453419772702</v>
      </c>
      <c r="ACK59" s="19">
        <v>0.318655842070455</v>
      </c>
      <c r="ACL59" s="19">
        <v>0.48139542987045503</v>
      </c>
      <c r="ACM59" s="19">
        <v>0.46049908138863599</v>
      </c>
      <c r="ACN59" s="19">
        <v>0.516429077920454</v>
      </c>
      <c r="ACO59" s="19">
        <v>0.48998948839772699</v>
      </c>
      <c r="ACP59" s="19">
        <v>0.38028501689999999</v>
      </c>
      <c r="ACQ59" s="19">
        <v>0.35597933329090897</v>
      </c>
      <c r="ACR59" s="19">
        <v>-0.84530600072727302</v>
      </c>
      <c r="ACS59" s="19">
        <v>-0.83917191190909102</v>
      </c>
      <c r="ACT59" s="19">
        <v>0.48139542987045503</v>
      </c>
      <c r="ACU59" s="19">
        <v>0.46049908138863599</v>
      </c>
      <c r="ACV59" s="17">
        <v>4.99</v>
      </c>
      <c r="ACW59" s="18">
        <v>1.04</v>
      </c>
      <c r="ACX59" s="17">
        <v>78.2</v>
      </c>
      <c r="ACY59" s="17">
        <v>28.9</v>
      </c>
      <c r="ACZ59" s="17">
        <v>5.3</v>
      </c>
      <c r="ADA59" s="17">
        <v>12.6</v>
      </c>
    </row>
    <row r="60" spans="1:781" x14ac:dyDescent="0.25">
      <c r="A60" s="19">
        <v>59</v>
      </c>
      <c r="B60" s="19">
        <v>15</v>
      </c>
      <c r="C60" s="19" t="s">
        <v>11</v>
      </c>
      <c r="D60" s="19">
        <v>100</v>
      </c>
      <c r="E60" s="19">
        <v>2</v>
      </c>
      <c r="F60" s="19">
        <v>3</v>
      </c>
      <c r="G60" s="19" t="s">
        <v>14</v>
      </c>
      <c r="H60" s="23">
        <v>-9999</v>
      </c>
      <c r="I60" s="23">
        <v>-9999</v>
      </c>
      <c r="J60" s="23">
        <v>-9999</v>
      </c>
      <c r="K60" s="23">
        <v>-9999</v>
      </c>
      <c r="L60" s="19">
        <v>158</v>
      </c>
      <c r="M60" s="19">
        <f t="shared" si="16"/>
        <v>141.07142857142856</v>
      </c>
      <c r="N60" s="19">
        <v>51.679999999999993</v>
      </c>
      <c r="O60" s="19">
        <v>20.72</v>
      </c>
      <c r="P60" s="19">
        <v>27.6</v>
      </c>
      <c r="Q60" s="19">
        <v>55.679999999999993</v>
      </c>
      <c r="R60" s="19">
        <v>16.72</v>
      </c>
      <c r="S60" s="19">
        <v>27.6</v>
      </c>
      <c r="T60" s="19">
        <f t="shared" si="17"/>
        <v>1</v>
      </c>
      <c r="U60" s="19">
        <v>43.679999999999993</v>
      </c>
      <c r="V60" s="19">
        <v>18.72</v>
      </c>
      <c r="W60" s="19">
        <v>37.6</v>
      </c>
      <c r="X60" s="19">
        <v>49.679999999999993</v>
      </c>
      <c r="Y60" s="19">
        <v>18.72</v>
      </c>
      <c r="Z60" s="19">
        <v>31.6</v>
      </c>
      <c r="AA60" s="19" t="s">
        <v>98</v>
      </c>
      <c r="AB60" s="19">
        <v>8.8000000000000007</v>
      </c>
      <c r="AC60" s="19">
        <v>7.2</v>
      </c>
      <c r="AD60" s="19">
        <v>0.8</v>
      </c>
      <c r="AE60" s="19" t="s">
        <v>40</v>
      </c>
      <c r="AF60" s="19">
        <v>2</v>
      </c>
      <c r="AG60" s="19">
        <v>1.1000000000000001</v>
      </c>
      <c r="AH60" s="19">
        <v>3.9</v>
      </c>
      <c r="AI60" s="19">
        <v>7</v>
      </c>
      <c r="AJ60" s="19">
        <v>421</v>
      </c>
      <c r="AK60" s="19">
        <v>41</v>
      </c>
      <c r="AL60" s="19">
        <v>0.63</v>
      </c>
      <c r="AM60" s="19">
        <v>9.1</v>
      </c>
      <c r="AN60" s="19">
        <v>6.8</v>
      </c>
      <c r="AO60" s="19">
        <v>1.33</v>
      </c>
      <c r="AP60" s="19">
        <v>5271</v>
      </c>
      <c r="AQ60" s="19">
        <v>201</v>
      </c>
      <c r="AR60" s="19">
        <v>375</v>
      </c>
      <c r="AS60" s="19">
        <v>30.7</v>
      </c>
      <c r="AT60" s="19">
        <v>0</v>
      </c>
      <c r="AU60" s="19">
        <v>4</v>
      </c>
      <c r="AV60" s="19">
        <v>86</v>
      </c>
      <c r="AW60" s="19">
        <v>5</v>
      </c>
      <c r="AX60" s="19">
        <v>5</v>
      </c>
      <c r="AY60" s="19">
        <v>69</v>
      </c>
      <c r="AZ60" s="19">
        <v>4.0630472854640987</v>
      </c>
      <c r="BA60" s="19">
        <v>1.9446110777844432</v>
      </c>
      <c r="BB60" s="19">
        <v>1.7050852542627133</v>
      </c>
      <c r="BC60" s="19">
        <v>2.3831070889894419</v>
      </c>
      <c r="BD60" s="19">
        <v>1.7565051084604155</v>
      </c>
      <c r="BE60" s="19">
        <v>4.6406281457620295</v>
      </c>
      <c r="BF60" s="23">
        <v>-9999</v>
      </c>
      <c r="BG60" s="17">
        <f t="shared" si="18"/>
        <v>24.030633452994167</v>
      </c>
      <c r="BH60" s="17">
        <f t="shared" si="19"/>
        <v>30.850974470045021</v>
      </c>
      <c r="BI60" s="17">
        <f t="shared" si="20"/>
        <v>40.383402826002786</v>
      </c>
      <c r="BJ60" s="17">
        <f t="shared" si="21"/>
        <v>47.409423259844445</v>
      </c>
      <c r="BK60" s="17">
        <f t="shared" si="22"/>
        <v>65.971935842892563</v>
      </c>
      <c r="BL60" s="19">
        <f t="shared" si="108"/>
        <v>9.5324283559577676</v>
      </c>
      <c r="BM60" s="19">
        <f t="shared" si="109"/>
        <v>7.0260204338416621</v>
      </c>
      <c r="BN60" s="19">
        <f t="shared" si="110"/>
        <v>18.562512583048118</v>
      </c>
      <c r="BO60" s="19">
        <f t="shared" si="23"/>
        <v>35.120961372847546</v>
      </c>
      <c r="BP60" s="19">
        <v>1.816362271703778</v>
      </c>
      <c r="BQ60" s="19">
        <v>0.9498100379924016</v>
      </c>
      <c r="BR60" s="19">
        <v>1.0300515025751287</v>
      </c>
      <c r="BS60" s="19">
        <v>0.65862242332830567</v>
      </c>
      <c r="BT60" s="19">
        <v>0.4730987971211435</v>
      </c>
      <c r="BU60" s="19">
        <v>1.0116770686531105</v>
      </c>
      <c r="BV60" s="23">
        <v>-9999</v>
      </c>
      <c r="BW60" s="17">
        <f t="shared" si="24"/>
        <v>11.064689238784718</v>
      </c>
      <c r="BX60" s="17">
        <f t="shared" si="25"/>
        <v>15.184895249085233</v>
      </c>
      <c r="BY60" s="17">
        <f t="shared" si="26"/>
        <v>17.819384942398457</v>
      </c>
      <c r="BZ60" s="17">
        <f t="shared" si="27"/>
        <v>23.75848840549547</v>
      </c>
      <c r="CA60" s="19">
        <f t="shared" si="28"/>
        <v>2.6344896933132227</v>
      </c>
      <c r="CB60" s="19">
        <f t="shared" si="29"/>
        <v>1.892395188484574</v>
      </c>
      <c r="CC60" s="19">
        <f t="shared" si="30"/>
        <v>4.0467082746124419</v>
      </c>
      <c r="CD60" s="19">
        <f t="shared" ref="CD60:CE60" si="148">SUM(CA60:CC60)</f>
        <v>8.5735931564102383</v>
      </c>
      <c r="CE60" s="19">
        <f t="shared" si="148"/>
        <v>14.512696619507254</v>
      </c>
      <c r="CF60" s="19">
        <v>1.3950948267302155</v>
      </c>
      <c r="CG60" s="19">
        <v>0</v>
      </c>
      <c r="CH60" s="19">
        <v>0.99795419390249984</v>
      </c>
      <c r="CI60" s="19">
        <v>1.1477045908183634</v>
      </c>
      <c r="CJ60" s="19">
        <v>0.70380353399221318</v>
      </c>
      <c r="CK60" s="19">
        <v>0.72072980192530611</v>
      </c>
      <c r="CL60" s="19">
        <v>1.919347620705087</v>
      </c>
      <c r="CM60" s="17">
        <f t="shared" si="32"/>
        <v>5.5803793069208618</v>
      </c>
      <c r="CN60" s="17">
        <f t="shared" si="33"/>
        <v>9.5721960825308621</v>
      </c>
      <c r="CO60" s="17">
        <f t="shared" si="34"/>
        <v>14.163014445804315</v>
      </c>
      <c r="CP60" s="17">
        <f t="shared" si="35"/>
        <v>16.978228581773166</v>
      </c>
      <c r="CQ60" s="17">
        <f t="shared" si="36"/>
        <v>19.861147789474391</v>
      </c>
      <c r="CR60" s="19">
        <f t="shared" si="37"/>
        <v>4.5908183632734536</v>
      </c>
      <c r="CS60" s="19">
        <f t="shared" si="38"/>
        <v>2.8152141359688527</v>
      </c>
      <c r="CT60" s="19">
        <f t="shared" si="39"/>
        <v>2.8829192077012245</v>
      </c>
      <c r="CU60" s="19">
        <f t="shared" si="40"/>
        <v>10.28895170694353</v>
      </c>
      <c r="CV60" s="21">
        <v>15.5</v>
      </c>
      <c r="CW60" s="19">
        <v>18.2</v>
      </c>
      <c r="CX60" s="21">
        <v>13.1</v>
      </c>
      <c r="CY60" s="19">
        <v>27.9</v>
      </c>
      <c r="CZ60" s="22">
        <v>15.8</v>
      </c>
      <c r="DA60" s="19">
        <v>18</v>
      </c>
      <c r="DB60" s="18">
        <v>15.3</v>
      </c>
      <c r="DC60" s="18">
        <v>18.350000000000001</v>
      </c>
      <c r="DD60" s="18">
        <v>13.350000000000001</v>
      </c>
      <c r="DE60" s="19">
        <v>16.45</v>
      </c>
      <c r="DF60" s="19">
        <v>11.75</v>
      </c>
      <c r="DG60" s="18">
        <v>13.1</v>
      </c>
      <c r="DH60" s="19">
        <v>16.95</v>
      </c>
      <c r="DI60" s="18">
        <f t="shared" si="3"/>
        <v>14.774999999999999</v>
      </c>
      <c r="DJ60" s="19">
        <v>14.85</v>
      </c>
      <c r="DK60" s="19">
        <v>13.8</v>
      </c>
      <c r="DL60" s="19">
        <v>13</v>
      </c>
      <c r="DM60" s="19">
        <v>11.7</v>
      </c>
      <c r="DN60" s="19">
        <v>8.4499999999999993</v>
      </c>
      <c r="DO60" s="19">
        <v>11.65</v>
      </c>
      <c r="DP60" s="19">
        <v>10.399999999999999</v>
      </c>
      <c r="DQ60" s="19">
        <v>12.85</v>
      </c>
      <c r="DR60" s="19">
        <v>10.3</v>
      </c>
      <c r="DS60" s="21">
        <v>28.1</v>
      </c>
      <c r="DT60" s="21">
        <v>27.6</v>
      </c>
      <c r="DU60" s="21">
        <v>26.8</v>
      </c>
      <c r="DV60" s="21">
        <v>24.4</v>
      </c>
      <c r="DW60" s="21">
        <v>26.1</v>
      </c>
      <c r="DX60" s="21">
        <v>29.8</v>
      </c>
      <c r="DY60" s="21">
        <v>20.6</v>
      </c>
      <c r="DZ60" s="21">
        <v>26.6</v>
      </c>
      <c r="EA60" s="21">
        <v>22.8</v>
      </c>
      <c r="EB60" s="19">
        <v>26.6</v>
      </c>
      <c r="EC60" s="18">
        <v>16.5</v>
      </c>
      <c r="ED60" s="18">
        <v>20</v>
      </c>
      <c r="EE60" s="18">
        <v>30</v>
      </c>
      <c r="EF60" s="18">
        <v>54</v>
      </c>
      <c r="EG60" s="18">
        <v>54</v>
      </c>
      <c r="EH60" s="18">
        <v>97.5</v>
      </c>
      <c r="EI60" s="18">
        <v>108</v>
      </c>
      <c r="EJ60" s="18">
        <v>133.5</v>
      </c>
      <c r="EK60" s="18">
        <v>142.5</v>
      </c>
      <c r="EL60" s="18">
        <v>146</v>
      </c>
      <c r="EM60" s="19">
        <v>11589.665970772443</v>
      </c>
      <c r="EN60" s="19">
        <v>9125.531914893616</v>
      </c>
      <c r="EO60" s="19">
        <v>10283.762376237622</v>
      </c>
      <c r="EP60" s="19">
        <v>3636.9836695485105</v>
      </c>
      <c r="EQ60" s="19">
        <v>24351.72735760971</v>
      </c>
      <c r="ER60" s="19">
        <v>11031.699999999999</v>
      </c>
      <c r="ES60" s="19">
        <v>7848.6904989485756</v>
      </c>
      <c r="ET60" s="19">
        <v>9622.7188081936692</v>
      </c>
      <c r="EU60" s="19">
        <v>1781.6692975532756</v>
      </c>
      <c r="EV60" s="19">
        <v>5.4262036306235197</v>
      </c>
      <c r="EW60" s="19">
        <v>4.4569000000000001</v>
      </c>
      <c r="EX60" s="19">
        <v>4.8949999999999996</v>
      </c>
      <c r="EY60" s="19">
        <v>4.5072000000000001</v>
      </c>
      <c r="EZ60" s="19">
        <v>4.6100000000000003</v>
      </c>
      <c r="FA60" s="19">
        <v>3.9375</v>
      </c>
      <c r="FB60" s="19">
        <v>3.786</v>
      </c>
      <c r="FC60" s="19">
        <v>4.3311999999999999</v>
      </c>
      <c r="FD60" s="19">
        <v>3.976</v>
      </c>
      <c r="FE60" s="19">
        <v>2.9422999999999999</v>
      </c>
      <c r="FF60" s="19">
        <v>2.8992</v>
      </c>
      <c r="FG60" s="19">
        <v>2.9260000000000002</v>
      </c>
      <c r="FH60" s="21">
        <v>345.9</v>
      </c>
      <c r="FI60" s="21">
        <v>67.5</v>
      </c>
      <c r="FJ60" s="18">
        <f t="shared" si="41"/>
        <v>278.39999999999998</v>
      </c>
      <c r="FK60" s="19">
        <v>13</v>
      </c>
      <c r="FL60" s="19">
        <v>522.70000000000005</v>
      </c>
      <c r="FM60" s="18">
        <v>31.5</v>
      </c>
      <c r="FN60" s="18">
        <f t="shared" si="42"/>
        <v>491.20000000000005</v>
      </c>
      <c r="FO60" s="19">
        <v>151</v>
      </c>
      <c r="FP60" s="19">
        <v>169.9</v>
      </c>
      <c r="FQ60" s="19">
        <v>31.5</v>
      </c>
      <c r="FR60" s="19">
        <f t="shared" si="43"/>
        <v>138.4</v>
      </c>
      <c r="FS60" s="19">
        <v>168.9</v>
      </c>
      <c r="FT60" s="19">
        <v>15.6</v>
      </c>
      <c r="FU60" s="19">
        <f t="shared" si="44"/>
        <v>153.30000000000001</v>
      </c>
      <c r="FV60" s="19">
        <v>81.050000000000011</v>
      </c>
      <c r="FW60" s="19">
        <v>70.92</v>
      </c>
      <c r="FX60" s="18">
        <f t="shared" si="45"/>
        <v>695.29411764705878</v>
      </c>
      <c r="FY60" s="18">
        <f t="shared" si="46"/>
        <v>620.79831932773095</v>
      </c>
      <c r="FZ60" s="23">
        <f t="shared" si="112"/>
        <v>2729.4117647058824</v>
      </c>
      <c r="GA60" s="18">
        <f t="shared" si="113"/>
        <v>4815.6862745098042</v>
      </c>
      <c r="GB60" s="18">
        <f t="shared" si="114"/>
        <v>1356.8627450980391</v>
      </c>
      <c r="GC60" s="18">
        <f t="shared" si="115"/>
        <v>1502.9411764705883</v>
      </c>
      <c r="GD60" s="18">
        <f t="shared" si="47"/>
        <v>10404.901960784315</v>
      </c>
      <c r="GE60" s="18">
        <f t="shared" si="48"/>
        <v>794.60784313725503</v>
      </c>
      <c r="GF60" s="19">
        <v>2.5299999999999998</v>
      </c>
      <c r="GG60" s="19">
        <f t="shared" si="116"/>
        <v>69.054117647058831</v>
      </c>
      <c r="GH60" s="19">
        <v>0.57999999999999996</v>
      </c>
      <c r="GI60" s="19">
        <f t="shared" si="117"/>
        <v>27.930980392156862</v>
      </c>
      <c r="GJ60" s="19">
        <v>1.1599999999999999</v>
      </c>
      <c r="GK60" s="19">
        <f t="shared" si="118"/>
        <v>15.739607843137252</v>
      </c>
      <c r="GL60" s="19">
        <v>3.24</v>
      </c>
      <c r="GM60" s="19">
        <f t="shared" si="119"/>
        <v>25.745294117647067</v>
      </c>
      <c r="GN60" s="18">
        <f t="shared" si="49"/>
        <v>138.47000000000003</v>
      </c>
      <c r="GO60" s="18">
        <f t="shared" si="50"/>
        <v>123.63392857142858</v>
      </c>
      <c r="GP60" s="25">
        <v>-9999</v>
      </c>
      <c r="GQ60" s="25">
        <v>-9999</v>
      </c>
      <c r="GR60" s="25">
        <v>-9999</v>
      </c>
      <c r="GS60" s="25">
        <v>-9999</v>
      </c>
      <c r="GT60" s="19">
        <v>19.2</v>
      </c>
      <c r="GU60" s="18">
        <v>5.7</v>
      </c>
      <c r="GV60" s="18">
        <f t="shared" si="51"/>
        <v>5.19</v>
      </c>
      <c r="GW60" s="19">
        <f t="shared" si="52"/>
        <v>3890.1620447611986</v>
      </c>
      <c r="GX60" s="19">
        <v>2.04</v>
      </c>
      <c r="GY60" s="19">
        <f t="shared" si="53"/>
        <v>0.39306358381502887</v>
      </c>
      <c r="GZ60" s="19">
        <f t="shared" si="54"/>
        <v>1529.0810349350375</v>
      </c>
      <c r="HA60" s="19">
        <f t="shared" si="55"/>
        <v>1712.5707591272421</v>
      </c>
      <c r="HB60" s="19">
        <v>2.52</v>
      </c>
      <c r="HC60" s="19">
        <f t="shared" si="120"/>
        <v>0.48554913294797686</v>
      </c>
      <c r="HD60" s="19">
        <f t="shared" si="121"/>
        <v>1888.8648078609287</v>
      </c>
      <c r="HE60" s="19">
        <f t="shared" si="56"/>
        <v>2115.5285848042404</v>
      </c>
      <c r="HF60" s="23">
        <v>-9999</v>
      </c>
      <c r="HG60" s="19">
        <v>4190.6428571428596</v>
      </c>
      <c r="HH60" s="19">
        <f>HG60*GY60</f>
        <v>1647.1890999174245</v>
      </c>
      <c r="HI60" s="19">
        <v>2.8</v>
      </c>
      <c r="HJ60" s="19">
        <v>4.0199999999999996</v>
      </c>
      <c r="HK60" s="17">
        <f t="shared" si="122"/>
        <v>85.044249109130448</v>
      </c>
      <c r="HL60" s="18">
        <v>16.5</v>
      </c>
      <c r="HM60" s="18">
        <v>20</v>
      </c>
      <c r="HN60" s="19">
        <v>28.692257053291531</v>
      </c>
      <c r="HO60" s="19">
        <v>13.569686520376177</v>
      </c>
      <c r="HP60" s="19">
        <v>0.22977483765217399</v>
      </c>
      <c r="HQ60" s="19">
        <v>0.19407286682352901</v>
      </c>
      <c r="HR60" s="19">
        <v>0.170649103952381</v>
      </c>
      <c r="HS60" s="19">
        <v>0.12518181721256</v>
      </c>
      <c r="HT60" s="19">
        <v>4.4422481840579703E-2</v>
      </c>
      <c r="HU60" s="19">
        <v>0.28257198035238101</v>
      </c>
      <c r="HV60" s="19">
        <v>0.32055859728985497</v>
      </c>
      <c r="HW60" s="19">
        <v>8.6866084135746605E-2</v>
      </c>
      <c r="HX60" s="19">
        <v>0.59920987987922703</v>
      </c>
      <c r="HY60" s="19">
        <v>0.48859894409523802</v>
      </c>
      <c r="HZ60" s="19">
        <v>0.44583302921904799</v>
      </c>
      <c r="IA60" s="19">
        <v>0.31484189480543001</v>
      </c>
      <c r="IB60" s="19">
        <v>0.194656822347826</v>
      </c>
      <c r="IC60" s="19">
        <v>0.10242811301449301</v>
      </c>
      <c r="ID60" s="19">
        <v>1.8604507433095201</v>
      </c>
      <c r="IE60" s="19">
        <v>0.29140225748584903</v>
      </c>
      <c r="IF60" s="19">
        <v>0.25490562096261699</v>
      </c>
      <c r="IG60" s="19">
        <v>0.26524303041588798</v>
      </c>
      <c r="IH60" s="19">
        <v>0.22498749759434</v>
      </c>
      <c r="II60" s="19">
        <v>3.8712556726415097E-2</v>
      </c>
      <c r="IJ60" s="19">
        <v>0.32940939495327098</v>
      </c>
      <c r="IK60" s="19">
        <v>0.36074158566981102</v>
      </c>
      <c r="IL60" s="19">
        <v>8.2042172060747598E-2</v>
      </c>
      <c r="IM60" s="19">
        <v>0.82716756787735901</v>
      </c>
      <c r="IN60" s="19">
        <v>0.21620438884579399</v>
      </c>
      <c r="IO60" s="19">
        <v>0.210347784813084</v>
      </c>
      <c r="IP60" s="19">
        <v>0.13932497411682199</v>
      </c>
      <c r="IQ60" s="19">
        <v>0.117982783863208</v>
      </c>
      <c r="IR60" s="19">
        <v>9.3776069240566098E-2</v>
      </c>
      <c r="IS60" s="19">
        <v>0.40898508640654202</v>
      </c>
      <c r="IT60" s="19">
        <v>37.964247240909103</v>
      </c>
      <c r="IU60" s="19">
        <v>63.0056220681818</v>
      </c>
      <c r="IV60" s="19">
        <v>77</v>
      </c>
      <c r="IW60" s="19">
        <f t="shared" si="57"/>
        <v>13.9943779318182</v>
      </c>
      <c r="IX60" s="19">
        <v>0.221969009777778</v>
      </c>
      <c r="IY60" s="19">
        <v>0.31078987148148102</v>
      </c>
      <c r="IZ60" s="19">
        <v>0.190049130814815</v>
      </c>
      <c r="JA60" s="19">
        <v>0.28359410440740701</v>
      </c>
      <c r="JB60" s="19">
        <v>0.667142857222222</v>
      </c>
      <c r="JC60" s="19">
        <v>0.44083900225925898</v>
      </c>
      <c r="JD60" s="19">
        <v>0.260275888037037</v>
      </c>
      <c r="JE60" s="19">
        <v>0.62739229025925902</v>
      </c>
      <c r="JF60" s="19">
        <v>0.42364701429629598</v>
      </c>
      <c r="JG60" s="19">
        <v>0.211579743037037</v>
      </c>
      <c r="JH60" s="19">
        <v>0.29658730155555602</v>
      </c>
      <c r="JI60" s="19">
        <v>0.20477324262963001</v>
      </c>
      <c r="JJ60" s="19">
        <v>0.41593735689259298</v>
      </c>
      <c r="JK60" s="19">
        <v>0.401983837759259</v>
      </c>
      <c r="JL60" s="19">
        <v>0.242236419125926</v>
      </c>
      <c r="JM60" s="19">
        <v>0.216655781348148</v>
      </c>
      <c r="JN60" s="19">
        <v>0.35812274808148198</v>
      </c>
      <c r="JO60" s="19">
        <v>0.36320881365185198</v>
      </c>
      <c r="JP60" s="19">
        <v>0.176699417322222</v>
      </c>
      <c r="JQ60" s="19">
        <v>0.17290719261481499</v>
      </c>
      <c r="JR60" s="19">
        <v>0.19390024943333301</v>
      </c>
      <c r="JS60" s="19">
        <v>0.20319306590370401</v>
      </c>
      <c r="JT60" s="19">
        <v>0.50746649880740702</v>
      </c>
      <c r="JU60" s="19">
        <v>0.55513153901851897</v>
      </c>
      <c r="JV60" s="19">
        <v>0.49519493726296299</v>
      </c>
      <c r="JW60" s="19">
        <v>0.499137829085185</v>
      </c>
      <c r="JX60" s="19">
        <v>0.114372310440741</v>
      </c>
      <c r="JY60" s="19">
        <v>0.19743272254444499</v>
      </c>
      <c r="JZ60" s="19">
        <v>1.44539052040741</v>
      </c>
      <c r="KA60" s="19">
        <v>1.3564144987925899</v>
      </c>
      <c r="KB60" s="19">
        <v>0.54690454618148099</v>
      </c>
      <c r="KC60" s="19">
        <v>0.55874219957036997</v>
      </c>
      <c r="KD60" s="19">
        <v>0.61994957265555595</v>
      </c>
      <c r="KE60" s="19">
        <v>0.63115366890740798</v>
      </c>
      <c r="KF60" s="19">
        <v>0.55705026302222205</v>
      </c>
      <c r="KG60" s="19">
        <v>0.58509958699999998</v>
      </c>
      <c r="KH60" s="19">
        <v>0.47113208456296302</v>
      </c>
      <c r="KI60" s="19">
        <v>0.50331511591481504</v>
      </c>
      <c r="KJ60" s="19">
        <v>-0.298105969851852</v>
      </c>
      <c r="KK60" s="19">
        <v>-0.293284322888889</v>
      </c>
      <c r="KL60" s="19">
        <v>0.61994957265555595</v>
      </c>
      <c r="KM60" s="19">
        <v>0.63115366890740798</v>
      </c>
      <c r="KN60" s="19">
        <v>0.21074823007142901</v>
      </c>
      <c r="KO60" s="19">
        <v>0.24037657921428601</v>
      </c>
      <c r="KP60" s="19">
        <v>0.18142661580952399</v>
      </c>
      <c r="KQ60" s="19">
        <v>0.231247258309524</v>
      </c>
      <c r="KR60" s="19">
        <v>0.553460452023809</v>
      </c>
      <c r="KS60" s="19">
        <v>0.41135338340476202</v>
      </c>
      <c r="KT60" s="19">
        <v>0.231252006380952</v>
      </c>
      <c r="KU60" s="19">
        <v>0.60391360145238104</v>
      </c>
      <c r="KV60" s="19">
        <v>0.45116213152381002</v>
      </c>
      <c r="KW60" s="19">
        <v>0.201336501261905</v>
      </c>
      <c r="KX60" s="19">
        <v>0.22606875059523801</v>
      </c>
      <c r="KY60" s="19">
        <v>0.188233159095238</v>
      </c>
      <c r="KZ60" s="19">
        <v>41.15</v>
      </c>
      <c r="LA60" s="19">
        <v>35.893333333333402</v>
      </c>
      <c r="LB60" s="19">
        <v>12.368095238095201</v>
      </c>
      <c r="LC60" s="19">
        <v>38.758333333333297</v>
      </c>
      <c r="LD60" s="19">
        <v>38.9776190476191</v>
      </c>
      <c r="LE60" s="19">
        <v>39.112380952380903</v>
      </c>
      <c r="LF60" s="19">
        <v>39.379523809523803</v>
      </c>
      <c r="LG60" s="19">
        <v>-7.2232673095238096E-3</v>
      </c>
      <c r="LH60" s="19">
        <v>-7.2635747380952404E-3</v>
      </c>
      <c r="LI60" s="19">
        <v>54.043333333333301</v>
      </c>
      <c r="LJ60" s="19">
        <v>1772.0808571428599</v>
      </c>
      <c r="LK60" s="19">
        <v>83</v>
      </c>
      <c r="LL60" s="19">
        <f t="shared" si="58"/>
        <v>28.956666666666699</v>
      </c>
      <c r="LM60" s="18">
        <v>30</v>
      </c>
      <c r="LN60" s="19">
        <v>0.44596526218333299</v>
      </c>
      <c r="LO60" s="19">
        <v>0.40862450901904801</v>
      </c>
      <c r="LP60" s="19">
        <v>0.32263385054285698</v>
      </c>
      <c r="LQ60" s="19">
        <v>0.27956921029285697</v>
      </c>
      <c r="LR60" s="19">
        <v>0.45603620521904698</v>
      </c>
      <c r="LS60" s="19">
        <v>0.39272186910238099</v>
      </c>
      <c r="LT60" s="19">
        <v>0.33360878509285702</v>
      </c>
      <c r="LU60" s="19">
        <v>0.26204247406666697</v>
      </c>
      <c r="LV60" s="19">
        <v>0.14454743053095201</v>
      </c>
      <c r="LW60" s="19">
        <v>0.14610250256190499</v>
      </c>
      <c r="LX60" s="19">
        <v>0.52440970584523805</v>
      </c>
      <c r="LY60" s="19">
        <v>0.50428913163571398</v>
      </c>
      <c r="LZ60" s="19">
        <v>0.49963065296190501</v>
      </c>
      <c r="MA60" s="19">
        <v>0.44646678588809502</v>
      </c>
      <c r="MB60" s="19">
        <v>0.101982354195238</v>
      </c>
      <c r="MC60" s="19">
        <v>0.120714525707143</v>
      </c>
      <c r="MD60" s="19">
        <v>1.6251559917119001</v>
      </c>
      <c r="ME60" s="19">
        <v>1.3982416304</v>
      </c>
      <c r="MF60" s="19">
        <v>0.31938426493571398</v>
      </c>
      <c r="MG60" s="19">
        <v>0.37085304785000001</v>
      </c>
      <c r="MH60" s="19">
        <v>0.40466029415952398</v>
      </c>
      <c r="MI60" s="19">
        <v>0.448301898004762</v>
      </c>
      <c r="MJ60" s="19">
        <v>0.40880045118809499</v>
      </c>
      <c r="MK60" s="19">
        <v>0.43395809558333298</v>
      </c>
      <c r="ML60" s="19">
        <v>0.32379475675952402</v>
      </c>
      <c r="MM60" s="19">
        <v>0.354357572533333</v>
      </c>
      <c r="MN60" s="19">
        <v>-0.49849956200000001</v>
      </c>
      <c r="MO60" s="19">
        <v>-0.41343098514285698</v>
      </c>
      <c r="MP60" s="19">
        <v>0.40466029415952398</v>
      </c>
      <c r="MQ60" s="19">
        <v>0.448301898004762</v>
      </c>
      <c r="MR60" s="18">
        <v>54</v>
      </c>
      <c r="MS60" s="19">
        <v>0.15503481299999999</v>
      </c>
      <c r="MT60" s="19">
        <v>0.14723393200000001</v>
      </c>
      <c r="MU60" s="19">
        <v>0.124206656</v>
      </c>
      <c r="MV60" s="19">
        <v>0.16039555799999999</v>
      </c>
      <c r="MW60" s="19">
        <v>0.465107569</v>
      </c>
      <c r="MX60" s="19">
        <v>0.30322242100000002</v>
      </c>
      <c r="MY60" s="19">
        <v>0.16284617900000001</v>
      </c>
      <c r="MZ60" s="19">
        <v>0.54188737600000003</v>
      </c>
      <c r="NA60" s="19">
        <v>0.37012409600000001</v>
      </c>
      <c r="NB60" s="19">
        <v>0.15374115299999999</v>
      </c>
      <c r="NC60" s="19">
        <v>0.13946391</v>
      </c>
      <c r="ND60" s="19">
        <v>0.14322276</v>
      </c>
      <c r="NE60" s="19">
        <v>37.16209302</v>
      </c>
      <c r="NF60" s="19">
        <v>35.33116279</v>
      </c>
      <c r="NG60" s="19">
        <v>14.16</v>
      </c>
      <c r="NH60" s="19">
        <v>36.095116279999999</v>
      </c>
      <c r="NI60" s="19">
        <v>35.19488372</v>
      </c>
      <c r="NJ60" s="19">
        <v>38.032558139999999</v>
      </c>
      <c r="NK60" s="19">
        <v>38.191395350000001</v>
      </c>
      <c r="NL60" s="19">
        <v>-4.8567497000000001E-2</v>
      </c>
      <c r="NM60" s="19">
        <v>-6.9150418000000005E-2</v>
      </c>
      <c r="NN60" s="19">
        <v>61.931395350000003</v>
      </c>
      <c r="NO60" s="19">
        <v>1951.1363719999999</v>
      </c>
      <c r="NP60" s="19">
        <v>99.9</v>
      </c>
      <c r="NQ60" s="19">
        <f t="shared" si="59"/>
        <v>37.968604650000003</v>
      </c>
      <c r="NR60" s="18">
        <v>54</v>
      </c>
      <c r="NS60" s="19">
        <v>0.53703221499999998</v>
      </c>
      <c r="NT60" s="19">
        <v>0.484246283</v>
      </c>
      <c r="NU60" s="19">
        <v>0.38851559099999999</v>
      </c>
      <c r="NV60" s="19">
        <v>0.30613904800000002</v>
      </c>
      <c r="NW60" s="19">
        <v>0.59032465000000001</v>
      </c>
      <c r="NX60" s="19">
        <v>0.51646208400000004</v>
      </c>
      <c r="NY60" s="19">
        <v>0.45299621499999998</v>
      </c>
      <c r="NZ60" s="19">
        <v>0.34472054099999999</v>
      </c>
      <c r="OA60" s="19">
        <v>0.188037223</v>
      </c>
      <c r="OB60" s="19">
        <v>0.20912874100000001</v>
      </c>
      <c r="OC60" s="19">
        <v>0.58123123200000004</v>
      </c>
      <c r="OD60" s="19">
        <v>0.57574359100000005</v>
      </c>
      <c r="OE60" s="19">
        <v>0.55729241200000001</v>
      </c>
      <c r="OF60" s="19">
        <v>0.49728517999999999</v>
      </c>
      <c r="OG60" s="19">
        <v>6.4156569999999996E-2</v>
      </c>
      <c r="OH60" s="19">
        <v>0.127376138</v>
      </c>
      <c r="OI60" s="19">
        <v>2.3359350339999998</v>
      </c>
      <c r="OJ60" s="19">
        <v>1.9035351330000001</v>
      </c>
      <c r="OK60" s="19">
        <v>0.31895719900000002</v>
      </c>
      <c r="OL60" s="19">
        <v>0.40054974700000001</v>
      </c>
      <c r="OM60" s="19">
        <v>0.42643231700000001</v>
      </c>
      <c r="ON60" s="19">
        <v>0.499355416</v>
      </c>
      <c r="OO60" s="19">
        <v>0.45269373400000001</v>
      </c>
      <c r="OP60" s="19">
        <v>0.52175467900000005</v>
      </c>
      <c r="OQ60" s="19">
        <v>0.35016119200000001</v>
      </c>
      <c r="OR60" s="19">
        <v>0.42788712699999998</v>
      </c>
      <c r="OS60" s="19">
        <v>-0.62251802999999994</v>
      </c>
      <c r="OT60" s="19">
        <v>-0.51165223999999998</v>
      </c>
      <c r="OU60" s="19">
        <v>0.42643231700000001</v>
      </c>
      <c r="OV60" s="19">
        <v>0.499355416</v>
      </c>
      <c r="OW60" s="19">
        <v>0.13828002249999999</v>
      </c>
      <c r="OX60" s="19">
        <v>8.7629592111111099E-2</v>
      </c>
      <c r="OY60" s="19">
        <v>0.10690380083333299</v>
      </c>
      <c r="OZ60" s="19">
        <v>0.119046027</v>
      </c>
      <c r="PA60" s="19">
        <v>0.50696990269444397</v>
      </c>
      <c r="PB60" s="19">
        <v>0.31181781469444497</v>
      </c>
      <c r="PC60" s="19">
        <v>0.122589623694444</v>
      </c>
      <c r="PD60" s="19">
        <v>0.60912659208333297</v>
      </c>
      <c r="PE60" s="19">
        <v>0.39784722227777802</v>
      </c>
      <c r="PF60" s="19">
        <v>0.13079882325</v>
      </c>
      <c r="PG60" s="19">
        <v>7.9179487222222206E-2</v>
      </c>
      <c r="PH60" s="19">
        <v>0.115046529888889</v>
      </c>
      <c r="PI60" s="19">
        <v>34.880000000000003</v>
      </c>
      <c r="PJ60" s="19">
        <v>31.171666666666699</v>
      </c>
      <c r="PK60" s="19">
        <v>21.124166666666699</v>
      </c>
      <c r="PL60" s="19">
        <v>27.341666666666701</v>
      </c>
      <c r="PM60" s="19">
        <v>26.829722222222198</v>
      </c>
      <c r="PN60" s="19">
        <v>34.067222222222199</v>
      </c>
      <c r="PO60" s="19">
        <v>34.3327777777778</v>
      </c>
      <c r="PP60" s="19">
        <v>-0.16852094166666701</v>
      </c>
      <c r="PQ60" s="19">
        <v>-0.17099434166666699</v>
      </c>
      <c r="PR60" s="19">
        <v>54.467777777777798</v>
      </c>
      <c r="PS60" s="19">
        <v>50.745277777777801</v>
      </c>
      <c r="PT60" s="19">
        <v>1781.7276388888899</v>
      </c>
      <c r="PU60" s="19">
        <v>1697.2360000000001</v>
      </c>
      <c r="PV60" s="19">
        <v>120.7</v>
      </c>
      <c r="PW60" s="19">
        <f t="shared" si="60"/>
        <v>66.232222222222205</v>
      </c>
      <c r="PX60" s="19">
        <f t="shared" si="61"/>
        <v>69.954722222222202</v>
      </c>
      <c r="PY60" s="19">
        <f t="shared" si="62"/>
        <v>68.093472222222204</v>
      </c>
      <c r="PZ60" s="18">
        <v>54</v>
      </c>
      <c r="QA60" s="19">
        <v>0.66389225926111095</v>
      </c>
      <c r="QB60" s="19">
        <v>0.61748316442777795</v>
      </c>
      <c r="QC60" s="19">
        <v>0.52827857498888897</v>
      </c>
      <c r="QD60" s="19">
        <v>0.44571242921944398</v>
      </c>
      <c r="QE60" s="19">
        <v>0.76924951119722196</v>
      </c>
      <c r="QF60" s="19">
        <v>0.70329936210277799</v>
      </c>
      <c r="QG60" s="19">
        <f t="shared" si="63"/>
        <v>0.73627443665000003</v>
      </c>
      <c r="QH60" s="19">
        <v>0.66759054204166701</v>
      </c>
      <c r="QI60" s="19">
        <v>0.55958621664722197</v>
      </c>
      <c r="QJ60" s="19">
        <v>0.209303388975</v>
      </c>
      <c r="QK60" s="19">
        <v>0.23727622111388899</v>
      </c>
      <c r="QL60" s="19">
        <v>0.68116484610555605</v>
      </c>
      <c r="QM60" s="19">
        <v>0.64949763256111104</v>
      </c>
      <c r="QN60" s="19">
        <v>0.64530799548888895</v>
      </c>
      <c r="QO60" s="19">
        <v>0.56879160183888899</v>
      </c>
      <c r="QP60" s="19">
        <v>3.2071233908333302E-2</v>
      </c>
      <c r="QQ60" s="19">
        <v>5.3796832966666701E-2</v>
      </c>
      <c r="QR60" s="19">
        <v>3.9718057788944399</v>
      </c>
      <c r="QS60" s="19">
        <v>3.26051845058333</v>
      </c>
      <c r="QT60" s="19">
        <v>0.27206181703611099</v>
      </c>
      <c r="QU60" s="19">
        <v>0.33678600882222198</v>
      </c>
      <c r="QV60" s="19">
        <v>0.39784632526944502</v>
      </c>
      <c r="QW60" s="19">
        <v>0.46208831847777798</v>
      </c>
      <c r="QX60" s="19">
        <v>0.43343683634166702</v>
      </c>
      <c r="QY60" s="19">
        <v>0.49956443362500003</v>
      </c>
      <c r="QZ60" s="19">
        <v>0.31507022751388902</v>
      </c>
      <c r="RA60" s="19">
        <v>0.38322170755000001</v>
      </c>
      <c r="RB60" s="19">
        <v>-0.80047077911111097</v>
      </c>
      <c r="RC60" s="19">
        <v>-0.71697981744444395</v>
      </c>
      <c r="RD60" s="19">
        <v>0.39784632526944502</v>
      </c>
      <c r="RE60" s="19">
        <v>0.46208831847777798</v>
      </c>
      <c r="RF60" s="19">
        <v>0.11409090911363599</v>
      </c>
      <c r="RG60" s="19">
        <v>6.64531680681818E-2</v>
      </c>
      <c r="RH60" s="19">
        <v>9.0149233295454503E-2</v>
      </c>
      <c r="RI60" s="19">
        <v>8.9246675272727297E-2</v>
      </c>
      <c r="RJ60" s="19">
        <v>0.56261340497727297</v>
      </c>
      <c r="RK60" s="19">
        <v>0.335787321045455</v>
      </c>
      <c r="RL60" s="19">
        <v>9.20273812045454E-2</v>
      </c>
      <c r="RM60" s="19">
        <v>0.57929366556818196</v>
      </c>
      <c r="RN60" s="19">
        <v>0.356462632477273</v>
      </c>
      <c r="RO60" s="19">
        <v>0.105788497227273</v>
      </c>
      <c r="RP60" s="19">
        <v>5.7248219636363597E-2</v>
      </c>
      <c r="RQ60" s="19">
        <v>9.2372572250000007E-2</v>
      </c>
      <c r="RR60" s="19">
        <v>41.57</v>
      </c>
      <c r="RS60" s="19">
        <v>38.082500000000003</v>
      </c>
      <c r="RT60" s="19">
        <v>16.401590909090899</v>
      </c>
      <c r="RU60" s="19">
        <v>27.829772727272701</v>
      </c>
      <c r="RV60" s="19">
        <v>28.4620454545455</v>
      </c>
      <c r="RW60" s="19">
        <v>40.086818181818202</v>
      </c>
      <c r="RX60" s="19">
        <v>40.170454545454596</v>
      </c>
      <c r="RY60" s="19">
        <v>-0.30514892500000002</v>
      </c>
      <c r="RZ60" s="19">
        <v>-0.26623092500000001</v>
      </c>
      <c r="SA60" s="19">
        <v>56.164090909090902</v>
      </c>
      <c r="SB60" s="19">
        <v>53.472272727272703</v>
      </c>
      <c r="SC60" s="19">
        <v>1820.21865909091</v>
      </c>
      <c r="SD60" s="19">
        <v>1759.12638636364</v>
      </c>
      <c r="SE60" s="19">
        <v>142</v>
      </c>
      <c r="SF60" s="19">
        <f t="shared" si="64"/>
        <v>85.835909090909098</v>
      </c>
      <c r="SG60" s="19">
        <f t="shared" si="65"/>
        <v>88.527727272727304</v>
      </c>
      <c r="SH60" s="18">
        <v>97.5</v>
      </c>
      <c r="SI60" s="19">
        <v>0.72509199265909097</v>
      </c>
      <c r="SJ60" s="19">
        <v>0.72520477990909105</v>
      </c>
      <c r="SK60" s="19">
        <v>0.58896610820454498</v>
      </c>
      <c r="SL60" s="19">
        <v>0.57974664559090905</v>
      </c>
      <c r="SM60" s="19">
        <v>0.81956288611363604</v>
      </c>
      <c r="SN60" s="19">
        <v>0.78764850170454503</v>
      </c>
      <c r="SO60" s="19">
        <v>0.72271883902272704</v>
      </c>
      <c r="SP60" s="19">
        <v>0.66923050704545495</v>
      </c>
      <c r="SQ60" s="19">
        <v>0.23782706879545501</v>
      </c>
      <c r="SR60" s="19">
        <v>0.25108807879545503</v>
      </c>
      <c r="SS60" s="19">
        <v>0.72415208852272706</v>
      </c>
      <c r="ST60" s="19">
        <v>0.72247089025</v>
      </c>
      <c r="SU60" s="19">
        <v>0.69025930577272698</v>
      </c>
      <c r="SV60" s="19">
        <v>0.66117622809090904</v>
      </c>
      <c r="SW60" s="19">
        <v>-1.0369802727272701E-3</v>
      </c>
      <c r="SX60" s="19">
        <v>-5.6014989318181798E-3</v>
      </c>
      <c r="SY60" s="19">
        <v>5.2995349772272702</v>
      </c>
      <c r="SZ60" s="19">
        <v>5.3230629021818201</v>
      </c>
      <c r="TA60" s="19">
        <v>0.29017025709090899</v>
      </c>
      <c r="TB60" s="19">
        <v>0.31832138118181802</v>
      </c>
      <c r="TC60" s="19">
        <v>0.42630877563636399</v>
      </c>
      <c r="TD60" s="19">
        <v>0.45360584365909101</v>
      </c>
      <c r="TE60" s="19">
        <v>0.45681759118181797</v>
      </c>
      <c r="TF60" s="19">
        <v>0.47544477465909102</v>
      </c>
      <c r="TG60" s="19">
        <v>0.32793739986363601</v>
      </c>
      <c r="TH60" s="19">
        <v>0.345727168431818</v>
      </c>
      <c r="TI60" s="19">
        <v>-0.83888646320454496</v>
      </c>
      <c r="TJ60" s="19">
        <v>-0.80147364511363695</v>
      </c>
      <c r="TK60" s="19">
        <v>0.42630877563636399</v>
      </c>
      <c r="TL60" s="19">
        <v>0.45360584365909101</v>
      </c>
      <c r="TM60" s="19">
        <v>0.115815277926829</v>
      </c>
      <c r="TN60" s="19">
        <v>4.9325535073170702E-2</v>
      </c>
      <c r="TO60" s="19">
        <v>9.5836237000000005E-2</v>
      </c>
      <c r="TP60" s="19">
        <v>9.1462188975609801E-2</v>
      </c>
      <c r="TQ60" s="19">
        <v>0.64525494326829302</v>
      </c>
      <c r="TR60" s="19">
        <v>0.34764534434146299</v>
      </c>
      <c r="TS60" s="19">
        <v>9.5095131487804893E-2</v>
      </c>
      <c r="TT60" s="19">
        <v>0.69659782453658503</v>
      </c>
      <c r="TU60" s="19">
        <v>0.389274415756098</v>
      </c>
      <c r="TV60" s="19">
        <v>0.108530369634146</v>
      </c>
      <c r="TW60" s="19">
        <v>4.3261239487804901E-2</v>
      </c>
      <c r="TX60" s="19">
        <v>9.2578674292682905E-2</v>
      </c>
      <c r="TY60" s="19">
        <v>41</v>
      </c>
      <c r="TZ60" s="19">
        <v>37.6456097560975</v>
      </c>
      <c r="UA60" s="19">
        <v>31.148048780487802</v>
      </c>
      <c r="UB60" s="19">
        <v>28.561463414634101</v>
      </c>
      <c r="UC60" s="19">
        <v>27.997560975609801</v>
      </c>
      <c r="UD60" s="19">
        <v>40.813170731707302</v>
      </c>
      <c r="UE60" s="19">
        <v>41.088780487804897</v>
      </c>
      <c r="UF60" s="19">
        <v>-0.30552298536585398</v>
      </c>
      <c r="UG60" s="19">
        <v>-0.296414102439024</v>
      </c>
      <c r="UH60" s="24">
        <v>54.760487804878046</v>
      </c>
      <c r="UI60" s="24">
        <v>50.595609756097573</v>
      </c>
      <c r="UJ60" s="24">
        <v>1788.3632682926832</v>
      </c>
      <c r="UK60" s="24">
        <v>1693.8353414634148</v>
      </c>
      <c r="UL60" s="19">
        <v>158</v>
      </c>
      <c r="UM60" s="19">
        <f t="shared" si="66"/>
        <v>103.23951219512196</v>
      </c>
      <c r="UN60" s="19">
        <f t="shared" si="67"/>
        <v>107.40439024390243</v>
      </c>
      <c r="UO60" s="19">
        <f t="shared" si="68"/>
        <v>105.32195121951219</v>
      </c>
      <c r="UP60" s="18">
        <v>108</v>
      </c>
      <c r="UQ60" s="19">
        <v>0.75942567102195102</v>
      </c>
      <c r="UR60" s="19">
        <v>0.75091056909999998</v>
      </c>
      <c r="US60" s="19">
        <v>0.60684032660731702</v>
      </c>
      <c r="UT60" s="19">
        <v>0.582698022426829</v>
      </c>
      <c r="UU60" s="19">
        <v>0.88244747450975602</v>
      </c>
      <c r="UV60" s="19">
        <v>0.85723372236829298</v>
      </c>
      <c r="UW60" s="19">
        <f t="shared" si="69"/>
        <v>0.8698405984390245</v>
      </c>
      <c r="UX60" s="19">
        <v>0.79901399319024402</v>
      </c>
      <c r="UY60" s="19">
        <v>0.75101480288048805</v>
      </c>
      <c r="UZ60" s="19">
        <v>0.28307437108536598</v>
      </c>
      <c r="VA60" s="19">
        <v>0.299026576387805</v>
      </c>
      <c r="VB60" s="19">
        <v>0.76458454031463396</v>
      </c>
      <c r="VC60" s="19">
        <v>0.74033500468048796</v>
      </c>
      <c r="VD60" s="19">
        <v>0.72943493218292699</v>
      </c>
      <c r="VE60" s="19">
        <v>0.69449420087073199</v>
      </c>
      <c r="VF60" s="19">
        <v>1.44408676121951E-2</v>
      </c>
      <c r="VG60" s="19">
        <v>-2.27992470707317E-2</v>
      </c>
      <c r="VH60" s="19">
        <v>6.3302195624341504</v>
      </c>
      <c r="VI60" s="19">
        <v>6.0644180333756097</v>
      </c>
      <c r="VJ60" s="19">
        <v>0.32082877701219498</v>
      </c>
      <c r="VK60" s="19">
        <v>0.34843675888780501</v>
      </c>
      <c r="VL60" s="19">
        <v>0.470510916146342</v>
      </c>
      <c r="VM60" s="19">
        <v>0.496939101987805</v>
      </c>
      <c r="VN60" s="19">
        <v>0.51097802050243901</v>
      </c>
      <c r="VO60" s="19">
        <v>0.534703094307317</v>
      </c>
      <c r="VP60" s="19">
        <v>0.37275737187560998</v>
      </c>
      <c r="VQ60" s="19">
        <v>0.39758646723414598</v>
      </c>
      <c r="VR60" s="19">
        <v>-0.88813553426829295</v>
      </c>
      <c r="VS60" s="19">
        <v>-0.85761501100000004</v>
      </c>
      <c r="VT60" s="19">
        <v>0.470510916146342</v>
      </c>
      <c r="VU60" s="19">
        <v>0.496939101987805</v>
      </c>
      <c r="VV60" s="19">
        <v>0.86699999999999999</v>
      </c>
      <c r="VW60" s="19">
        <v>0.871</v>
      </c>
      <c r="VX60" s="19">
        <v>1.21376</v>
      </c>
      <c r="VY60" s="19">
        <v>8.6679999999999993E-2</v>
      </c>
      <c r="VZ60" s="19">
        <f t="shared" si="70"/>
        <v>1.0046136101499423</v>
      </c>
      <c r="WA60" s="19">
        <v>0.14495898259523801</v>
      </c>
      <c r="WB60" s="19">
        <v>5.8368597714285701E-2</v>
      </c>
      <c r="WC60" s="19">
        <v>0.11626699809523799</v>
      </c>
      <c r="WD60" s="19">
        <v>0.10577042002381</v>
      </c>
      <c r="WE60" s="19">
        <v>0.86390927902380998</v>
      </c>
      <c r="WF60" s="19">
        <v>0.495318188428571</v>
      </c>
      <c r="WG60" s="19">
        <v>0.112873284833333</v>
      </c>
      <c r="WH60" s="19">
        <v>0.87991186783333397</v>
      </c>
      <c r="WI60" s="19">
        <v>0.49297754190476201</v>
      </c>
      <c r="WJ60" s="19">
        <v>0.13110119047619001</v>
      </c>
      <c r="WK60" s="19">
        <v>5.1819047619047598E-2</v>
      </c>
      <c r="WL60" s="19">
        <v>0.11997574749999999</v>
      </c>
      <c r="WM60" s="19">
        <v>42.85</v>
      </c>
      <c r="WN60" s="19">
        <v>38.100238095238097</v>
      </c>
      <c r="WO60" s="19">
        <v>19.7497619047619</v>
      </c>
      <c r="WP60" s="19">
        <v>28.245952380952399</v>
      </c>
      <c r="WQ60" s="19">
        <v>28.648809523809501</v>
      </c>
      <c r="WR60" s="19">
        <v>41.886666666666699</v>
      </c>
      <c r="WS60" s="19">
        <v>41.824285714285701</v>
      </c>
      <c r="WT60" s="19">
        <v>-0.338821269047619</v>
      </c>
      <c r="WU60" s="19">
        <v>-0.29858810952380999</v>
      </c>
      <c r="WV60" s="19">
        <v>43.205952380952397</v>
      </c>
      <c r="WW60" s="19">
        <v>40.744047619047599</v>
      </c>
      <c r="WX60" s="19">
        <v>1526.0675000000001</v>
      </c>
      <c r="WY60" s="19">
        <v>1470.1850238095201</v>
      </c>
      <c r="WZ60" s="19">
        <v>164.3</v>
      </c>
      <c r="XA60" s="19">
        <f t="shared" si="71"/>
        <v>121.09404761904761</v>
      </c>
      <c r="XB60" s="19">
        <f t="shared" si="72"/>
        <v>123.55595238095242</v>
      </c>
      <c r="XC60" s="18">
        <v>133.5</v>
      </c>
      <c r="XD60" s="19">
        <v>0.77242023020476203</v>
      </c>
      <c r="XE60" s="19">
        <v>0.78140539247857199</v>
      </c>
      <c r="XF60" s="19">
        <v>0.62703751945476205</v>
      </c>
      <c r="XG60" s="19">
        <v>0.64773083574285695</v>
      </c>
      <c r="XH60" s="19">
        <v>0.88834014225714297</v>
      </c>
      <c r="XI60" s="19">
        <v>0.87286526537142795</v>
      </c>
      <c r="XJ60" s="19">
        <v>0.80904460466904804</v>
      </c>
      <c r="XK60" s="19">
        <v>0.78865617219047601</v>
      </c>
      <c r="XL60" s="19">
        <v>0.28189857247142902</v>
      </c>
      <c r="XM60" s="19">
        <v>0.27067307819999997</v>
      </c>
      <c r="XN60" s="19">
        <v>0.75944467124761905</v>
      </c>
      <c r="XO60" s="19">
        <v>0.76186140101190503</v>
      </c>
      <c r="XP60" s="19">
        <v>0.73977393063809505</v>
      </c>
      <c r="XQ60" s="19">
        <v>0.71168117825476196</v>
      </c>
      <c r="XR60" s="19">
        <v>-2.9999782597619099E-2</v>
      </c>
      <c r="XS60" s="19">
        <v>-4.7243524735714297E-2</v>
      </c>
      <c r="XT60" s="19">
        <v>6.7961506644333296</v>
      </c>
      <c r="XU60" s="19">
        <v>7.17436532508572</v>
      </c>
      <c r="XV60" s="19">
        <v>0.31736753040714299</v>
      </c>
      <c r="XW60" s="19">
        <v>0.309921529207143</v>
      </c>
      <c r="XX60" s="19">
        <v>0.46736450099523802</v>
      </c>
      <c r="XY60" s="19">
        <v>0.456109049757143</v>
      </c>
      <c r="XZ60" s="19">
        <v>0.50448708232381001</v>
      </c>
      <c r="YA60" s="19">
        <v>0.484570260983333</v>
      </c>
      <c r="YB60" s="19">
        <v>0.364961961835714</v>
      </c>
      <c r="YC60" s="19">
        <v>0.34613475832857099</v>
      </c>
      <c r="YD60" s="19">
        <v>-0.89435838559523795</v>
      </c>
      <c r="YE60" s="19">
        <v>-0.88176123014285701</v>
      </c>
      <c r="YF60" s="19">
        <v>0.46736450099523802</v>
      </c>
      <c r="YG60" s="19">
        <v>0.456109049757143</v>
      </c>
      <c r="YH60" s="19">
        <v>0.14194694699999999</v>
      </c>
      <c r="YI60" s="19">
        <v>6.2297297275000003E-2</v>
      </c>
      <c r="YJ60" s="19">
        <v>0.109439439525</v>
      </c>
      <c r="YK60" s="19">
        <v>0.108383366175</v>
      </c>
      <c r="YL60" s="19">
        <v>0.82223004690000001</v>
      </c>
      <c r="YM60" s="19">
        <v>0.32714285700000001</v>
      </c>
      <c r="YN60" s="19">
        <v>0.11723917325</v>
      </c>
      <c r="YO60" s="19">
        <v>0.86924017264999998</v>
      </c>
      <c r="YP60" s="19">
        <v>0.48979687502500002</v>
      </c>
      <c r="YQ60" s="19">
        <v>0.13732558142500001</v>
      </c>
      <c r="YR60" s="19">
        <v>5.809869745E-2</v>
      </c>
      <c r="YS60" s="19">
        <v>0.12646250000000001</v>
      </c>
      <c r="YT60" s="19">
        <v>43.92</v>
      </c>
      <c r="YU60" s="19">
        <v>39.912999999999997</v>
      </c>
      <c r="YV60" s="19">
        <v>14.0085</v>
      </c>
      <c r="YW60" s="19">
        <v>27.388750000000002</v>
      </c>
      <c r="YX60" s="19">
        <v>27.01925</v>
      </c>
      <c r="YY60" s="19">
        <v>41.71</v>
      </c>
      <c r="YZ60" s="19">
        <v>41.960250000000002</v>
      </c>
      <c r="ZA60" s="19">
        <v>-0.35450432250000002</v>
      </c>
      <c r="ZB60" s="19">
        <v>-0.33609038000000002</v>
      </c>
      <c r="ZC60" s="19">
        <v>46.114750000000001</v>
      </c>
      <c r="ZD60" s="19">
        <v>42.165500000000002</v>
      </c>
      <c r="ZE60" s="19">
        <v>1592.1272750000001</v>
      </c>
      <c r="ZF60" s="19">
        <v>1502.4384749999999</v>
      </c>
      <c r="ZG60" s="19">
        <v>172</v>
      </c>
      <c r="ZH60" s="19">
        <f t="shared" si="73"/>
        <v>125.88525</v>
      </c>
      <c r="ZI60" s="19">
        <f t="shared" si="74"/>
        <v>129.83449999999999</v>
      </c>
      <c r="ZJ60" s="18">
        <v>142.5</v>
      </c>
      <c r="ZK60" s="19">
        <v>0.76220144614999996</v>
      </c>
      <c r="ZL60" s="19">
        <v>0.76641273732000004</v>
      </c>
      <c r="ZM60" s="19">
        <v>0.61342977943749999</v>
      </c>
      <c r="ZN60" s="19">
        <v>0.50271107603749998</v>
      </c>
      <c r="ZO60" s="19">
        <v>0.87433848680000004</v>
      </c>
      <c r="ZP60" s="19">
        <v>0.85841350965999996</v>
      </c>
      <c r="ZQ60" s="19">
        <v>0.78720449570749995</v>
      </c>
      <c r="ZR60" s="19">
        <v>0.68019391695249998</v>
      </c>
      <c r="ZS60" s="19">
        <v>0.27949669104750002</v>
      </c>
      <c r="ZT60" s="19">
        <v>0.42898784693999997</v>
      </c>
      <c r="ZU60" s="19">
        <v>0.74533577048249999</v>
      </c>
      <c r="ZV60" s="19">
        <v>0.7640987708725</v>
      </c>
      <c r="ZW60" s="19">
        <v>0.72659580103249999</v>
      </c>
      <c r="ZX60" s="19">
        <v>0.70448407585749995</v>
      </c>
      <c r="ZY60" s="19">
        <v>-3.7801744667499998E-2</v>
      </c>
      <c r="ZZ60" s="19">
        <v>-4.9437462224999999E-3</v>
      </c>
      <c r="AAA60" s="19">
        <v>6.4222119999274998</v>
      </c>
      <c r="AAB60" s="19">
        <v>6.6057277725025001</v>
      </c>
      <c r="AAC60" s="19">
        <v>0.319717188235</v>
      </c>
      <c r="AAD60" s="19">
        <v>0.49937783530250002</v>
      </c>
      <c r="AAE60" s="19">
        <v>0.46815972113749998</v>
      </c>
      <c r="AAF60" s="19">
        <v>0.64897101419000003</v>
      </c>
      <c r="AAG60" s="19">
        <v>0.50484195120749997</v>
      </c>
      <c r="AAH60" s="19">
        <v>0.6909675730125</v>
      </c>
      <c r="AAI60" s="19">
        <v>0.36664466053</v>
      </c>
      <c r="AAJ60" s="19">
        <v>0.55942681897250002</v>
      </c>
      <c r="AAK60" s="19">
        <v>-0.88081856780000001</v>
      </c>
      <c r="AAL60" s="19">
        <v>-0.80957158032499998</v>
      </c>
      <c r="AAM60" s="19">
        <v>0.46815972113749998</v>
      </c>
      <c r="AAN60" s="19">
        <v>0.64897101419000003</v>
      </c>
      <c r="AAO60" s="19">
        <v>0.14852357594117599</v>
      </c>
      <c r="AAP60" s="19">
        <v>7.4957310352941203E-2</v>
      </c>
      <c r="AAQ60" s="19">
        <v>0.11649871111764699</v>
      </c>
      <c r="AAR60" s="19">
        <v>0.122193578647059</v>
      </c>
      <c r="AAS60" s="19">
        <v>0.82803957023529395</v>
      </c>
      <c r="AAT60" s="19">
        <v>0.50033211382352905</v>
      </c>
      <c r="AAU60" s="19">
        <v>0.119914031764706</v>
      </c>
      <c r="AAV60" s="19">
        <v>0.84184505305882296</v>
      </c>
      <c r="AAW60" s="19">
        <v>0.46559067617647099</v>
      </c>
      <c r="AAX60" s="19">
        <v>0.13925882352941199</v>
      </c>
      <c r="AAY60" s="19">
        <v>6.79830248235294E-2</v>
      </c>
      <c r="AAZ60" s="19">
        <v>0.111723856058824</v>
      </c>
      <c r="ABA60" s="19">
        <v>42.611764705882401</v>
      </c>
      <c r="ABB60" s="19">
        <v>37.838235294117602</v>
      </c>
      <c r="ABC60" s="19">
        <v>29.675882352941201</v>
      </c>
      <c r="ABD60" s="19">
        <v>29.574117647058799</v>
      </c>
      <c r="ABE60" s="19">
        <v>29.661764705882302</v>
      </c>
      <c r="ABF60" s="19">
        <v>40.694117647058803</v>
      </c>
      <c r="ABG60" s="19">
        <v>40.75</v>
      </c>
      <c r="ABH60" s="19">
        <v>-0.27855775294117602</v>
      </c>
      <c r="ABI60" s="19">
        <v>-0.25302061764705902</v>
      </c>
      <c r="ABJ60" s="19">
        <v>45.487058823529402</v>
      </c>
      <c r="ABK60" s="19">
        <v>44.204705882352897</v>
      </c>
      <c r="ABL60" s="19">
        <v>1577.846</v>
      </c>
      <c r="ABM60" s="19">
        <v>1548.74588235294</v>
      </c>
      <c r="ABN60" s="19">
        <v>178</v>
      </c>
      <c r="ABO60" s="19">
        <f t="shared" si="75"/>
        <v>132.5129411764706</v>
      </c>
      <c r="ABP60" s="19">
        <f t="shared" si="76"/>
        <v>133.7952941176471</v>
      </c>
      <c r="ABQ60" s="18">
        <v>146</v>
      </c>
      <c r="ABR60" s="19">
        <v>0.75092690884705904</v>
      </c>
      <c r="ABS60" s="19">
        <v>0.74299397905294096</v>
      </c>
      <c r="ABT60" s="19">
        <v>0.59048445824705897</v>
      </c>
      <c r="ABU60" s="19">
        <v>0.60772130815294101</v>
      </c>
      <c r="ABV60" s="19">
        <v>0.85028414732352997</v>
      </c>
      <c r="ABW60" s="19">
        <v>0.83364642756470597</v>
      </c>
      <c r="ABX60" s="19">
        <v>0.74446447128235305</v>
      </c>
      <c r="ABY60" s="19">
        <v>0.738997640558824</v>
      </c>
      <c r="ABZ60" s="19">
        <v>0.288421693258824</v>
      </c>
      <c r="ACA60" s="19">
        <v>0.24678857488235301</v>
      </c>
      <c r="ACB60" s="19">
        <v>0.77542233073529399</v>
      </c>
      <c r="ACC60" s="19">
        <v>0.75300286367646996</v>
      </c>
      <c r="ACD60" s="19">
        <v>0.715470310176471</v>
      </c>
      <c r="ACE60" s="19">
        <v>0.69543738564705904</v>
      </c>
      <c r="ACF60" s="19">
        <v>-0.51126659506470595</v>
      </c>
      <c r="ACG60" s="19">
        <v>2.3256819252941201E-2</v>
      </c>
      <c r="ACH60" s="19">
        <v>6.0412615204235296</v>
      </c>
      <c r="ACI60" s="19">
        <v>5.8036123211352901</v>
      </c>
      <c r="ACJ60" s="19">
        <v>0.33938984961176499</v>
      </c>
      <c r="ACK60" s="19">
        <v>0.295897664794118</v>
      </c>
      <c r="ACL60" s="19">
        <v>0.487078662935294</v>
      </c>
      <c r="ACM60" s="19">
        <v>0.43454803052352903</v>
      </c>
      <c r="ACN60" s="19">
        <v>0.52170135709999998</v>
      </c>
      <c r="ACO60" s="19">
        <v>0.46336049837647098</v>
      </c>
      <c r="ACP60" s="19">
        <v>0.38397020430588202</v>
      </c>
      <c r="ACQ60" s="19">
        <v>0.33184242803529401</v>
      </c>
      <c r="ACR60" s="19">
        <v>-0.85317052823529405</v>
      </c>
      <c r="ACS60" s="19">
        <v>-0.84975836652941195</v>
      </c>
      <c r="ACT60" s="19">
        <v>0.487078662935294</v>
      </c>
      <c r="ACU60" s="19">
        <v>0.43454803052352903</v>
      </c>
      <c r="ACV60" s="17">
        <v>4.9000000000000004</v>
      </c>
      <c r="ACW60" s="18">
        <v>1.04</v>
      </c>
      <c r="ACX60" s="17">
        <v>79</v>
      </c>
      <c r="ACY60" s="17">
        <v>28.6</v>
      </c>
      <c r="ACZ60" s="17">
        <v>4.9000000000000004</v>
      </c>
      <c r="ADA60" s="17">
        <v>12.2</v>
      </c>
    </row>
    <row r="61" spans="1:781" x14ac:dyDescent="0.25">
      <c r="A61" s="19">
        <v>60</v>
      </c>
      <c r="B61" s="19">
        <v>15</v>
      </c>
      <c r="C61" s="19" t="s">
        <v>11</v>
      </c>
      <c r="D61" s="19">
        <v>100</v>
      </c>
      <c r="E61" s="19">
        <v>2</v>
      </c>
      <c r="F61" s="19">
        <v>3</v>
      </c>
      <c r="G61" s="23">
        <v>-9999</v>
      </c>
      <c r="H61" s="23">
        <v>-9999</v>
      </c>
      <c r="I61" s="23">
        <v>-9999</v>
      </c>
      <c r="J61" s="23">
        <v>-9999</v>
      </c>
      <c r="K61" s="23">
        <v>-9999</v>
      </c>
      <c r="L61" s="19">
        <v>158</v>
      </c>
      <c r="M61" s="19">
        <f t="shared" si="16"/>
        <v>141.07142857142856</v>
      </c>
      <c r="N61" s="19">
        <v>54.400000000000006</v>
      </c>
      <c r="O61" s="19">
        <v>24</v>
      </c>
      <c r="P61" s="19">
        <v>21.6</v>
      </c>
      <c r="Q61" s="19">
        <v>52.400000000000006</v>
      </c>
      <c r="R61" s="19">
        <v>22.72</v>
      </c>
      <c r="S61" s="19">
        <v>24.880000000000003</v>
      </c>
      <c r="T61" s="19">
        <f t="shared" si="17"/>
        <v>1.1518518518518519</v>
      </c>
      <c r="U61" s="19">
        <v>50.4</v>
      </c>
      <c r="V61" s="19">
        <v>24.72</v>
      </c>
      <c r="W61" s="19">
        <v>24.880000000000003</v>
      </c>
      <c r="X61" s="19">
        <v>48.4</v>
      </c>
      <c r="Y61" s="19">
        <v>20.72</v>
      </c>
      <c r="Z61" s="19">
        <v>30.880000000000003</v>
      </c>
      <c r="AA61" s="19" t="s">
        <v>99</v>
      </c>
      <c r="AB61" s="19">
        <v>8.6999999999999993</v>
      </c>
      <c r="AC61" s="19">
        <v>7.2</v>
      </c>
      <c r="AD61" s="19">
        <v>1.1499999999999999</v>
      </c>
      <c r="AE61" s="19" t="s">
        <v>40</v>
      </c>
      <c r="AF61" s="19">
        <v>2</v>
      </c>
      <c r="AG61" s="19">
        <v>1</v>
      </c>
      <c r="AH61" s="19">
        <v>4.5</v>
      </c>
      <c r="AI61" s="19">
        <v>8</v>
      </c>
      <c r="AJ61" s="19">
        <v>457</v>
      </c>
      <c r="AK61" s="19">
        <v>76</v>
      </c>
      <c r="AL61" s="19">
        <v>0.84</v>
      </c>
      <c r="AM61" s="19">
        <v>8.6999999999999993</v>
      </c>
      <c r="AN61" s="19">
        <v>7.9</v>
      </c>
      <c r="AO61" s="19">
        <v>1.35</v>
      </c>
      <c r="AP61" s="19">
        <v>5153</v>
      </c>
      <c r="AQ61" s="19">
        <v>192</v>
      </c>
      <c r="AR61" s="19">
        <v>393</v>
      </c>
      <c r="AS61" s="19">
        <v>30.2</v>
      </c>
      <c r="AT61" s="19">
        <v>0</v>
      </c>
      <c r="AU61" s="19">
        <v>4</v>
      </c>
      <c r="AV61" s="19">
        <v>85</v>
      </c>
      <c r="AW61" s="19">
        <v>5</v>
      </c>
      <c r="AX61" s="19">
        <v>6</v>
      </c>
      <c r="AY61" s="19">
        <v>78</v>
      </c>
      <c r="AZ61" s="19">
        <v>4.3942753477121546</v>
      </c>
      <c r="BA61" s="19">
        <v>1.4738319631040706</v>
      </c>
      <c r="BB61" s="19">
        <v>1.8284106891701828</v>
      </c>
      <c r="BC61" s="19">
        <v>2.7120167815403056</v>
      </c>
      <c r="BD61" s="19">
        <v>4.2399276600020093</v>
      </c>
      <c r="BE61" s="19">
        <v>3.5618788153978098</v>
      </c>
      <c r="BF61" s="19">
        <v>3.2449564823665544</v>
      </c>
      <c r="BG61" s="17">
        <f t="shared" si="18"/>
        <v>23.472429243264902</v>
      </c>
      <c r="BH61" s="17">
        <f t="shared" si="19"/>
        <v>30.786071999945634</v>
      </c>
      <c r="BI61" s="17">
        <f t="shared" si="20"/>
        <v>41.634139126106859</v>
      </c>
      <c r="BJ61" s="17">
        <f t="shared" si="21"/>
        <v>58.5938497661149</v>
      </c>
      <c r="BK61" s="17">
        <f t="shared" si="22"/>
        <v>72.841365027706132</v>
      </c>
      <c r="BL61" s="19">
        <f t="shared" si="108"/>
        <v>10.848067126161222</v>
      </c>
      <c r="BM61" s="19">
        <f t="shared" si="109"/>
        <v>16.959710640008037</v>
      </c>
      <c r="BN61" s="19">
        <f t="shared" si="110"/>
        <v>14.247515261591239</v>
      </c>
      <c r="BO61" s="19">
        <f t="shared" si="23"/>
        <v>42.055293027760499</v>
      </c>
      <c r="BP61" s="19">
        <v>2.539810522072163</v>
      </c>
      <c r="BQ61" s="19">
        <v>0.87226789653098058</v>
      </c>
      <c r="BR61" s="19">
        <v>0.74341973076150292</v>
      </c>
      <c r="BS61" s="19">
        <v>0.37458795325142341</v>
      </c>
      <c r="BT61" s="19">
        <v>0.38179443383904349</v>
      </c>
      <c r="BU61" s="19">
        <v>0.46919933403965486</v>
      </c>
      <c r="BV61" s="19">
        <v>0.49303214770840675</v>
      </c>
      <c r="BW61" s="17">
        <f t="shared" si="24"/>
        <v>13.648313674412574</v>
      </c>
      <c r="BX61" s="17">
        <f t="shared" si="25"/>
        <v>16.621992597458586</v>
      </c>
      <c r="BY61" s="17">
        <f t="shared" si="26"/>
        <v>18.120344410464281</v>
      </c>
      <c r="BZ61" s="17">
        <f t="shared" si="27"/>
        <v>21.524319481979074</v>
      </c>
      <c r="CA61" s="19">
        <f t="shared" si="28"/>
        <v>1.4983518130056936</v>
      </c>
      <c r="CB61" s="19">
        <f t="shared" si="29"/>
        <v>1.527177735356174</v>
      </c>
      <c r="CC61" s="19">
        <f t="shared" si="30"/>
        <v>1.8767973361586194</v>
      </c>
      <c r="CD61" s="19">
        <f t="shared" ref="CD61:CE61" si="149">SUM(CA61:CC61)</f>
        <v>4.9023268845204875</v>
      </c>
      <c r="CE61" s="19">
        <f t="shared" si="149"/>
        <v>8.3063019560352807</v>
      </c>
      <c r="CF61" s="19">
        <v>0.73018080667593876</v>
      </c>
      <c r="CG61" s="19">
        <v>1.1846931694259939</v>
      </c>
      <c r="CH61" s="19">
        <v>1.5144654088050313</v>
      </c>
      <c r="CI61" s="19">
        <v>1.832720770835403</v>
      </c>
      <c r="CJ61" s="19">
        <v>1.4141210809722711</v>
      </c>
      <c r="CK61" s="19">
        <v>1.4331210191082802</v>
      </c>
      <c r="CL61" s="19">
        <v>2.5841077374148984</v>
      </c>
      <c r="CM61" s="17">
        <f t="shared" si="32"/>
        <v>7.6594959044077306</v>
      </c>
      <c r="CN61" s="17">
        <f t="shared" si="33"/>
        <v>13.717357539627855</v>
      </c>
      <c r="CO61" s="17">
        <f t="shared" si="34"/>
        <v>21.048240622969466</v>
      </c>
      <c r="CP61" s="17">
        <f t="shared" si="35"/>
        <v>26.704724946858551</v>
      </c>
      <c r="CQ61" s="17">
        <f t="shared" si="36"/>
        <v>32.437209023291672</v>
      </c>
      <c r="CR61" s="19">
        <f t="shared" si="37"/>
        <v>7.3308830833416119</v>
      </c>
      <c r="CS61" s="19">
        <f t="shared" si="38"/>
        <v>5.6564843238890843</v>
      </c>
      <c r="CT61" s="19">
        <f t="shared" si="39"/>
        <v>5.7324840764331206</v>
      </c>
      <c r="CU61" s="19">
        <f t="shared" si="40"/>
        <v>18.719851483663817</v>
      </c>
      <c r="CV61" s="23">
        <v>-9999</v>
      </c>
      <c r="CW61" s="23">
        <v>-9999</v>
      </c>
      <c r="CX61" s="23">
        <v>-9999</v>
      </c>
      <c r="CY61" s="23">
        <v>-9999</v>
      </c>
      <c r="CZ61" s="23">
        <v>-9999</v>
      </c>
      <c r="DA61" s="23">
        <v>-9999</v>
      </c>
      <c r="DB61" s="23">
        <v>-9999</v>
      </c>
      <c r="DC61" s="23">
        <v>-9999</v>
      </c>
      <c r="DD61" s="23">
        <v>-9999</v>
      </c>
      <c r="DE61" s="23">
        <v>-9999</v>
      </c>
      <c r="DF61" s="23">
        <v>-9999</v>
      </c>
      <c r="DG61" s="23">
        <v>-9999</v>
      </c>
      <c r="DH61" s="23">
        <v>-9999</v>
      </c>
      <c r="DI61" s="23">
        <v>-9999</v>
      </c>
      <c r="DJ61" s="23">
        <v>-9999</v>
      </c>
      <c r="DK61" s="23">
        <v>-9999</v>
      </c>
      <c r="DL61" s="23">
        <v>-9999</v>
      </c>
      <c r="DM61" s="23">
        <v>-9999</v>
      </c>
      <c r="DN61" s="23">
        <v>-9999</v>
      </c>
      <c r="DO61" s="23">
        <v>-9999</v>
      </c>
      <c r="DP61" s="23">
        <v>-9999</v>
      </c>
      <c r="DQ61" s="23">
        <v>-9999</v>
      </c>
      <c r="DR61" s="23">
        <v>-9999</v>
      </c>
      <c r="DS61" s="23">
        <v>-9999</v>
      </c>
      <c r="DT61" s="23">
        <v>-9999</v>
      </c>
      <c r="DU61" s="23">
        <v>-9999</v>
      </c>
      <c r="DV61" s="23">
        <v>-9999</v>
      </c>
      <c r="DW61" s="23">
        <v>-9999</v>
      </c>
      <c r="DX61" s="23">
        <v>-9999</v>
      </c>
      <c r="DY61" s="23">
        <v>-9999</v>
      </c>
      <c r="DZ61" s="23">
        <v>-9999</v>
      </c>
      <c r="EA61" s="23">
        <v>-9999</v>
      </c>
      <c r="EB61" s="23">
        <v>-9999</v>
      </c>
      <c r="EC61" s="23">
        <v>-9999</v>
      </c>
      <c r="ED61" s="23">
        <v>-9999</v>
      </c>
      <c r="EE61" s="23">
        <v>-9999</v>
      </c>
      <c r="EF61" s="23">
        <v>-9999</v>
      </c>
      <c r="EG61" s="23">
        <v>-9999</v>
      </c>
      <c r="EH61" s="23">
        <v>-9999</v>
      </c>
      <c r="EI61" s="23">
        <v>-9999</v>
      </c>
      <c r="EJ61" s="23">
        <v>-9999</v>
      </c>
      <c r="EK61" s="23">
        <v>-9999</v>
      </c>
      <c r="EL61" s="23">
        <v>-9999</v>
      </c>
      <c r="EM61" s="25">
        <v>-9999</v>
      </c>
      <c r="EN61" s="25">
        <v>-9999</v>
      </c>
      <c r="EO61" s="25">
        <v>-9999</v>
      </c>
      <c r="EP61" s="25">
        <v>-9999</v>
      </c>
      <c r="EQ61" s="25">
        <v>-9999</v>
      </c>
      <c r="ER61" s="25">
        <v>-9999</v>
      </c>
      <c r="ES61" s="25">
        <v>-9999</v>
      </c>
      <c r="ET61" s="25">
        <v>-9999</v>
      </c>
      <c r="EU61" s="23">
        <v>-9999</v>
      </c>
      <c r="EV61" s="23">
        <v>-9999</v>
      </c>
      <c r="EW61" s="23">
        <v>-9999</v>
      </c>
      <c r="EX61" s="23">
        <v>-9999</v>
      </c>
      <c r="EY61" s="23">
        <v>-9999</v>
      </c>
      <c r="EZ61" s="23">
        <v>-9999</v>
      </c>
      <c r="FA61" s="23">
        <v>-9999</v>
      </c>
      <c r="FB61" s="25">
        <v>-9999</v>
      </c>
      <c r="FC61" s="25">
        <v>-9999</v>
      </c>
      <c r="FD61" s="25">
        <v>-9999</v>
      </c>
      <c r="FE61" s="25">
        <v>-9999</v>
      </c>
      <c r="FF61" s="25">
        <v>-9999</v>
      </c>
      <c r="FG61" s="25">
        <v>-9999</v>
      </c>
      <c r="FH61" s="21">
        <v>358.6</v>
      </c>
      <c r="FI61" s="21">
        <v>67.5</v>
      </c>
      <c r="FJ61" s="18">
        <f t="shared" si="41"/>
        <v>291.10000000000002</v>
      </c>
      <c r="FK61" s="19">
        <v>10</v>
      </c>
      <c r="FL61" s="19">
        <v>521.70000000000005</v>
      </c>
      <c r="FM61" s="18">
        <v>31.5</v>
      </c>
      <c r="FN61" s="18">
        <f t="shared" si="42"/>
        <v>490.20000000000005</v>
      </c>
      <c r="FO61" s="19">
        <v>132</v>
      </c>
      <c r="FP61" s="19">
        <v>169.3</v>
      </c>
      <c r="FQ61" s="19">
        <v>31.5</v>
      </c>
      <c r="FR61" s="19">
        <f t="shared" si="43"/>
        <v>137.80000000000001</v>
      </c>
      <c r="FS61" s="19">
        <v>256.8</v>
      </c>
      <c r="FT61" s="19">
        <v>15.6</v>
      </c>
      <c r="FU61" s="19">
        <f t="shared" si="44"/>
        <v>241.20000000000002</v>
      </c>
      <c r="FV61" s="19">
        <v>120.65</v>
      </c>
      <c r="FW61" s="19">
        <v>116.11999999999999</v>
      </c>
      <c r="FX61" s="18">
        <f t="shared" si="45"/>
        <v>1138.4313725490197</v>
      </c>
      <c r="FY61" s="18">
        <f t="shared" si="46"/>
        <v>1016.4565826330531</v>
      </c>
      <c r="FZ61" s="23">
        <f t="shared" si="112"/>
        <v>2853.9215686274511</v>
      </c>
      <c r="GA61" s="18">
        <f t="shared" si="113"/>
        <v>4805.8823529411766</v>
      </c>
      <c r="GB61" s="18">
        <f t="shared" si="114"/>
        <v>1350.9803921568628</v>
      </c>
      <c r="GC61" s="18">
        <f t="shared" si="115"/>
        <v>2364.705882352941</v>
      </c>
      <c r="GD61" s="18">
        <f t="shared" si="47"/>
        <v>11375.49019607843</v>
      </c>
      <c r="GE61" s="18">
        <f t="shared" si="48"/>
        <v>1182.8431372549019</v>
      </c>
      <c r="GF61" s="19">
        <v>2.5299999999999998</v>
      </c>
      <c r="GG61" s="19">
        <f t="shared" si="116"/>
        <v>72.204215686274509</v>
      </c>
      <c r="GH61" s="19">
        <v>0.54</v>
      </c>
      <c r="GI61" s="19">
        <f t="shared" si="117"/>
        <v>25.951764705882354</v>
      </c>
      <c r="GJ61" s="19">
        <v>1.03</v>
      </c>
      <c r="GK61" s="19">
        <f t="shared" si="118"/>
        <v>13.915098039215687</v>
      </c>
      <c r="GL61" s="19">
        <v>3.13</v>
      </c>
      <c r="GM61" s="19">
        <f t="shared" si="119"/>
        <v>37.022990196078432</v>
      </c>
      <c r="GN61" s="18">
        <f t="shared" si="49"/>
        <v>149.09406862745098</v>
      </c>
      <c r="GO61" s="18">
        <f t="shared" si="50"/>
        <v>133.11970413165264</v>
      </c>
      <c r="GP61" s="23">
        <v>-9999</v>
      </c>
      <c r="GQ61" s="23">
        <v>-9999</v>
      </c>
      <c r="GR61" s="23">
        <v>-9999</v>
      </c>
      <c r="GS61" s="23">
        <v>-9999</v>
      </c>
      <c r="GT61" s="19">
        <v>19.2</v>
      </c>
      <c r="GU61" s="18">
        <v>4.92</v>
      </c>
      <c r="GV61" s="18">
        <f t="shared" si="51"/>
        <v>4.41</v>
      </c>
      <c r="GW61" s="19">
        <f t="shared" si="52"/>
        <v>3305.5134137566251</v>
      </c>
      <c r="GX61" s="19">
        <v>1.76</v>
      </c>
      <c r="GY61" s="19">
        <f t="shared" si="53"/>
        <v>0.39909297052154191</v>
      </c>
      <c r="GZ61" s="19">
        <f t="shared" si="54"/>
        <v>1319.2071673949342</v>
      </c>
      <c r="HA61" s="19">
        <f t="shared" si="55"/>
        <v>1477.5120274823264</v>
      </c>
      <c r="HB61" s="19">
        <v>2.2000000000000002</v>
      </c>
      <c r="HC61" s="19">
        <f t="shared" si="120"/>
        <v>0.49886621315192747</v>
      </c>
      <c r="HD61" s="19">
        <f t="shared" si="121"/>
        <v>1649.008959243668</v>
      </c>
      <c r="HE61" s="19">
        <f t="shared" si="56"/>
        <v>1846.8900343529083</v>
      </c>
      <c r="HF61" s="23">
        <v>-9999</v>
      </c>
      <c r="HG61" s="19">
        <v>3766.88571428571</v>
      </c>
      <c r="HH61" s="19">
        <f>HG61*GY61</f>
        <v>1503.3376093294441</v>
      </c>
      <c r="HI61" s="19">
        <v>2.7</v>
      </c>
      <c r="HJ61" s="19">
        <v>3.78</v>
      </c>
      <c r="HK61" s="17">
        <f t="shared" si="122"/>
        <v>69.812443298539932</v>
      </c>
      <c r="HL61" s="23">
        <v>-9999</v>
      </c>
      <c r="HM61" s="23">
        <v>-9999</v>
      </c>
      <c r="HN61" s="19">
        <v>28.692257053291531</v>
      </c>
      <c r="HO61" s="19">
        <v>13.569686520376177</v>
      </c>
      <c r="HP61" s="19">
        <v>0.22929982627461101</v>
      </c>
      <c r="HQ61" s="19">
        <v>0.18983671826728099</v>
      </c>
      <c r="HR61" s="19">
        <v>0.16370121385641001</v>
      </c>
      <c r="HS61" s="19">
        <v>0.110698011756477</v>
      </c>
      <c r="HT61" s="19">
        <v>5.2267530036269397E-2</v>
      </c>
      <c r="HU61" s="19">
        <v>0.28657334684102598</v>
      </c>
      <c r="HV61" s="19">
        <v>0.33264852196891198</v>
      </c>
      <c r="HW61" s="19">
        <v>9.0523988244239698E-2</v>
      </c>
      <c r="HX61" s="19">
        <v>0.59679577267357498</v>
      </c>
      <c r="HY61" s="19">
        <v>0.52154966855384599</v>
      </c>
      <c r="HZ61" s="19">
        <v>0.49284066350769301</v>
      </c>
      <c r="IA61" s="19">
        <v>0.42161209099539199</v>
      </c>
      <c r="IB61" s="19">
        <v>0.23021856691709799</v>
      </c>
      <c r="IC61" s="19">
        <v>0.118554768528497</v>
      </c>
      <c r="ID61" s="19">
        <v>1.46792144297949</v>
      </c>
      <c r="IE61" s="19">
        <v>0.277320784101382</v>
      </c>
      <c r="IF61" s="19">
        <v>0.24140691184999999</v>
      </c>
      <c r="IG61" s="19">
        <v>0.247542729695853</v>
      </c>
      <c r="IH61" s="19">
        <v>0.20948781743318001</v>
      </c>
      <c r="II61" s="19">
        <v>3.7164650055299502E-2</v>
      </c>
      <c r="IJ61" s="19">
        <v>0.31273897775575998</v>
      </c>
      <c r="IK61" s="19">
        <v>0.34389977606451599</v>
      </c>
      <c r="IL61" s="19">
        <v>8.0356260213636399E-2</v>
      </c>
      <c r="IM61" s="19">
        <v>0.77102118843981504</v>
      </c>
      <c r="IN61" s="19">
        <v>0.20055069929032299</v>
      </c>
      <c r="IO61" s="19">
        <v>0.20622190437787999</v>
      </c>
      <c r="IP61" s="19">
        <v>0.14918813754545501</v>
      </c>
      <c r="IQ61" s="19">
        <v>0.121915098718894</v>
      </c>
      <c r="IR61" s="19">
        <v>8.8219309175115196E-2</v>
      </c>
      <c r="IS61" s="19">
        <v>0.44531085894009198</v>
      </c>
      <c r="IT61" s="19">
        <v>39.315529145454498</v>
      </c>
      <c r="IU61" s="19">
        <v>63.619744309090898</v>
      </c>
      <c r="IV61" s="19">
        <v>77</v>
      </c>
      <c r="IW61" s="19">
        <f t="shared" si="57"/>
        <v>13.380255690909102</v>
      </c>
      <c r="IX61" s="19">
        <v>0.22753644303571399</v>
      </c>
      <c r="IY61" s="19">
        <v>0.34030247814285702</v>
      </c>
      <c r="IZ61" s="19">
        <v>0.198644314821429</v>
      </c>
      <c r="JA61" s="19">
        <v>0.299664723071429</v>
      </c>
      <c r="JB61" s="19">
        <v>0.60961370267857196</v>
      </c>
      <c r="JC61" s="19">
        <v>0.419846938785714</v>
      </c>
      <c r="JD61" s="19">
        <v>0.265553935821429</v>
      </c>
      <c r="JE61" s="19">
        <v>0.61488702628571401</v>
      </c>
      <c r="JF61" s="19">
        <v>0.42181122450000003</v>
      </c>
      <c r="JG61" s="19">
        <v>0.22272594746428601</v>
      </c>
      <c r="JH61" s="19">
        <v>0.31902696782142898</v>
      </c>
      <c r="JI61" s="19">
        <v>0.21747813414285699</v>
      </c>
      <c r="JJ61" s="19">
        <v>0.39621548254642902</v>
      </c>
      <c r="JK61" s="19">
        <v>0.339454896996429</v>
      </c>
      <c r="JL61" s="19">
        <v>0.22726588126785699</v>
      </c>
      <c r="JM61" s="19">
        <v>0.16632149997857101</v>
      </c>
      <c r="JN61" s="19">
        <v>0.31656566224999999</v>
      </c>
      <c r="JO61" s="19">
        <v>0.282282172471429</v>
      </c>
      <c r="JP61" s="19">
        <v>0.13907785531428599</v>
      </c>
      <c r="JQ61" s="19">
        <v>0.104276010221429</v>
      </c>
      <c r="JR61" s="19">
        <v>0.18592853402857101</v>
      </c>
      <c r="JS61" s="19">
        <v>0.183522454278571</v>
      </c>
      <c r="JT61" s="19">
        <v>0.47704440434642897</v>
      </c>
      <c r="JU61" s="19">
        <v>0.50696670162500002</v>
      </c>
      <c r="JV61" s="19">
        <v>0.46778737358214301</v>
      </c>
      <c r="JW61" s="19">
        <v>0.45491966361071401</v>
      </c>
      <c r="JX61" s="19">
        <v>9.9547414553571398E-2</v>
      </c>
      <c r="JY61" s="19">
        <v>0.202753397953571</v>
      </c>
      <c r="JZ61" s="19">
        <v>1.3191672554892899</v>
      </c>
      <c r="KA61" s="19">
        <v>1.0360934352607101</v>
      </c>
      <c r="KB61" s="19">
        <v>0.58986853781071402</v>
      </c>
      <c r="KC61" s="19">
        <v>0.64841394975357103</v>
      </c>
      <c r="KD61" s="19">
        <v>0.65418653331785703</v>
      </c>
      <c r="KE61" s="19">
        <v>0.70011797017499999</v>
      </c>
      <c r="KF61" s="19">
        <v>0.55260508127142904</v>
      </c>
      <c r="KG61" s="19">
        <v>0.60549764116785698</v>
      </c>
      <c r="KH61" s="19">
        <v>0.46957084419642903</v>
      </c>
      <c r="KI61" s="19">
        <v>0.53664314983214301</v>
      </c>
      <c r="KJ61" s="19">
        <v>-0.243345415178571</v>
      </c>
      <c r="KK61" s="19">
        <v>-0.187255037571429</v>
      </c>
      <c r="KL61" s="19">
        <v>0.65418653331785703</v>
      </c>
      <c r="KM61" s="19">
        <v>0.70011797017499999</v>
      </c>
      <c r="KN61" s="19">
        <v>0.21604354573809501</v>
      </c>
      <c r="KO61" s="19">
        <v>0.26029397473809501</v>
      </c>
      <c r="KP61" s="19">
        <v>0.18850102666666699</v>
      </c>
      <c r="KQ61" s="19">
        <v>0.24480674557142901</v>
      </c>
      <c r="KR61" s="19">
        <v>0.49942746152380901</v>
      </c>
      <c r="KS61" s="19">
        <v>0.409363408428571</v>
      </c>
      <c r="KT61" s="19">
        <v>0.24439807390476201</v>
      </c>
      <c r="KU61" s="19">
        <v>0.57953141335714298</v>
      </c>
      <c r="KV61" s="19">
        <v>0.44598639449999999</v>
      </c>
      <c r="KW61" s="19">
        <v>0.207053757119048</v>
      </c>
      <c r="KX61" s="19">
        <v>0.242757327880952</v>
      </c>
      <c r="KY61" s="19">
        <v>0.19676006573809501</v>
      </c>
      <c r="KZ61" s="19">
        <v>41.15</v>
      </c>
      <c r="LA61" s="19">
        <v>35.993333333333297</v>
      </c>
      <c r="LB61" s="19">
        <v>13.2897619047619</v>
      </c>
      <c r="LC61" s="19">
        <v>37.4230952380952</v>
      </c>
      <c r="LD61" s="19">
        <v>38.694285714285698</v>
      </c>
      <c r="LE61" s="19">
        <v>39.117619047619002</v>
      </c>
      <c r="LF61" s="19">
        <v>39.385238095238101</v>
      </c>
      <c r="LG61" s="19">
        <v>-4.2799466928571402E-2</v>
      </c>
      <c r="LH61" s="19">
        <v>-1.45835812380952E-2</v>
      </c>
      <c r="LI61" s="19">
        <v>55.5683333333333</v>
      </c>
      <c r="LJ61" s="19">
        <v>1806.6954285714301</v>
      </c>
      <c r="LK61" s="19">
        <v>83</v>
      </c>
      <c r="LL61" s="19">
        <f t="shared" si="58"/>
        <v>27.4316666666667</v>
      </c>
      <c r="LM61" s="23">
        <v>-9999</v>
      </c>
      <c r="LN61" s="19">
        <v>0.40632860595952403</v>
      </c>
      <c r="LO61" s="19">
        <v>0.33983246789999999</v>
      </c>
      <c r="LP61" s="19">
        <v>0.29202240206428598</v>
      </c>
      <c r="LQ61" s="19">
        <v>0.25113579409285702</v>
      </c>
      <c r="LR61" s="19">
        <v>0.40950459890714302</v>
      </c>
      <c r="LS61" s="19">
        <v>0.31298870992142902</v>
      </c>
      <c r="LT61" s="19">
        <v>0.29550917699761903</v>
      </c>
      <c r="LU61" s="19">
        <v>0.22258667948333299</v>
      </c>
      <c r="LV61" s="19">
        <v>0.129970270097619</v>
      </c>
      <c r="LW61" s="19">
        <v>9.7384581649999996E-2</v>
      </c>
      <c r="LX61" s="19">
        <v>0.49270681687381002</v>
      </c>
      <c r="LY61" s="19">
        <v>0.450014152776191</v>
      </c>
      <c r="LZ61" s="19">
        <v>0.47312140521666701</v>
      </c>
      <c r="MA61" s="19">
        <v>0.39382945568571398</v>
      </c>
      <c r="MB61" s="19">
        <v>0.10789060847142901</v>
      </c>
      <c r="MC61" s="19">
        <v>0.129957758490476</v>
      </c>
      <c r="MD61" s="19">
        <v>1.37679293950952</v>
      </c>
      <c r="ME61" s="19">
        <v>1.0433540159618999</v>
      </c>
      <c r="MF61" s="19">
        <v>0.31689147588809502</v>
      </c>
      <c r="MG61" s="19">
        <v>0.30224201177619098</v>
      </c>
      <c r="MH61" s="19">
        <v>0.39494004864523802</v>
      </c>
      <c r="MI61" s="19">
        <v>0.35856988251428601</v>
      </c>
      <c r="MJ61" s="19">
        <v>0.396900912952381</v>
      </c>
      <c r="MK61" s="19">
        <v>0.33633088223333302</v>
      </c>
      <c r="ML61" s="19">
        <v>0.31908689527619</v>
      </c>
      <c r="MM61" s="19">
        <v>0.27737934526428598</v>
      </c>
      <c r="MN61" s="19">
        <v>-0.45563836095238103</v>
      </c>
      <c r="MO61" s="19">
        <v>-0.362856654</v>
      </c>
      <c r="MP61" s="19">
        <v>0.39494004864523802</v>
      </c>
      <c r="MQ61" s="19">
        <v>0.35856988251428601</v>
      </c>
      <c r="MR61" s="23">
        <v>-9999</v>
      </c>
      <c r="MS61" s="19">
        <v>0.15022680999999999</v>
      </c>
      <c r="MT61" s="19">
        <v>0.15804943499999999</v>
      </c>
      <c r="MU61" s="19">
        <v>0.123855626</v>
      </c>
      <c r="MV61" s="19">
        <v>0.16442717300000001</v>
      </c>
      <c r="MW61" s="19">
        <v>0.41640279200000002</v>
      </c>
      <c r="MX61" s="19">
        <v>0.27732867100000003</v>
      </c>
      <c r="MY61" s="19">
        <v>0.17238161900000001</v>
      </c>
      <c r="MZ61" s="19">
        <v>0.49685500100000002</v>
      </c>
      <c r="NA61" s="19">
        <v>0.35249474800000002</v>
      </c>
      <c r="NB61" s="19">
        <v>0.15629352499999999</v>
      </c>
      <c r="NC61" s="19">
        <v>0.15719504300000001</v>
      </c>
      <c r="ND61" s="19">
        <v>0.147768805</v>
      </c>
      <c r="NE61" s="19">
        <v>37.19</v>
      </c>
      <c r="NF61" s="19">
        <v>35.274999999999999</v>
      </c>
      <c r="NG61" s="19">
        <v>14.609090910000001</v>
      </c>
      <c r="NH61" s="19">
        <v>39.251590909999997</v>
      </c>
      <c r="NI61" s="19">
        <v>38.427500000000002</v>
      </c>
      <c r="NJ61" s="19">
        <v>37.921363640000003</v>
      </c>
      <c r="NK61" s="19">
        <v>38.109545449999999</v>
      </c>
      <c r="NL61" s="19">
        <v>3.7336873E-2</v>
      </c>
      <c r="NM61" s="19">
        <v>9.8497940000000003E-3</v>
      </c>
      <c r="NN61" s="19">
        <v>68.192727270000006</v>
      </c>
      <c r="NO61" s="19">
        <v>2093.2595000000001</v>
      </c>
      <c r="NP61" s="19">
        <v>99.9</v>
      </c>
      <c r="NQ61" s="19">
        <f t="shared" si="59"/>
        <v>31.70727273</v>
      </c>
      <c r="NR61" s="23">
        <v>-9999</v>
      </c>
      <c r="NS61" s="19">
        <v>0.48385559299999997</v>
      </c>
      <c r="NT61" s="19">
        <v>0.43095431099999998</v>
      </c>
      <c r="NU61" s="19">
        <v>0.34283411000000003</v>
      </c>
      <c r="NV61" s="19">
        <v>0.25437338199999998</v>
      </c>
      <c r="NW61" s="19">
        <v>0.51878198499999995</v>
      </c>
      <c r="NX61" s="19">
        <v>0.44726786200000002</v>
      </c>
      <c r="NY61" s="19">
        <v>0.38340574500000002</v>
      </c>
      <c r="NZ61" s="19">
        <v>0.27305451600000002</v>
      </c>
      <c r="OA61" s="19">
        <v>0.169520851</v>
      </c>
      <c r="OB61" s="19">
        <v>0.19873639200000001</v>
      </c>
      <c r="OC61" s="19">
        <v>0.54085411500000002</v>
      </c>
      <c r="OD61" s="19">
        <v>0.53870995200000005</v>
      </c>
      <c r="OE61" s="19">
        <v>0.52063541300000005</v>
      </c>
      <c r="OF61" s="19">
        <v>0.466979586</v>
      </c>
      <c r="OG61" s="19">
        <v>7.6991498000000005E-2</v>
      </c>
      <c r="OH61" s="19">
        <v>0.140900583</v>
      </c>
      <c r="OI61" s="19">
        <v>1.891000891</v>
      </c>
      <c r="OJ61" s="19">
        <v>1.536652932</v>
      </c>
      <c r="OK61" s="19">
        <v>0.32720062500000002</v>
      </c>
      <c r="OL61" s="19">
        <v>0.43993354200000001</v>
      </c>
      <c r="OM61" s="19">
        <v>0.42433834100000001</v>
      </c>
      <c r="ON61" s="19">
        <v>0.52869522499999999</v>
      </c>
      <c r="OO61" s="19">
        <v>0.444224972</v>
      </c>
      <c r="OP61" s="19">
        <v>0.54168744099999999</v>
      </c>
      <c r="OQ61" s="19">
        <v>0.35043084699999999</v>
      </c>
      <c r="OR61" s="19">
        <v>0.45538947000000002</v>
      </c>
      <c r="OS61" s="19">
        <v>-0.55319526500000005</v>
      </c>
      <c r="OT61" s="19">
        <v>-0.427552074</v>
      </c>
      <c r="OU61" s="19">
        <v>0.42433834100000001</v>
      </c>
      <c r="OV61" s="19">
        <v>0.52869522499999999</v>
      </c>
      <c r="OW61" s="19">
        <v>0.120973625166667</v>
      </c>
      <c r="OX61" s="19">
        <v>9.6464390333333302E-2</v>
      </c>
      <c r="OY61" s="19">
        <v>9.3197107222222297E-2</v>
      </c>
      <c r="OZ61" s="19">
        <v>0.111891229277778</v>
      </c>
      <c r="PA61" s="19">
        <v>0.37989081252777801</v>
      </c>
      <c r="PB61" s="19">
        <v>0.24194357919444401</v>
      </c>
      <c r="PC61" s="19">
        <v>0.124434981055556</v>
      </c>
      <c r="PD61" s="19">
        <v>0.50989240230555599</v>
      </c>
      <c r="PE61" s="19">
        <v>0.34493923613888899</v>
      </c>
      <c r="PF61" s="19">
        <v>0.122063815416667</v>
      </c>
      <c r="PG61" s="19">
        <v>8.9974358972222196E-2</v>
      </c>
      <c r="PH61" s="19">
        <v>0.111506334833333</v>
      </c>
      <c r="PI61" s="19">
        <v>34.880000000000003</v>
      </c>
      <c r="PJ61" s="19">
        <v>31.168333333333301</v>
      </c>
      <c r="PK61" s="19">
        <v>16.8066666666667</v>
      </c>
      <c r="PL61" s="19">
        <v>32.293333333333301</v>
      </c>
      <c r="PM61" s="19">
        <v>29.874444444444499</v>
      </c>
      <c r="PN61" s="19">
        <v>33.984444444444399</v>
      </c>
      <c r="PO61" s="19">
        <v>34.24</v>
      </c>
      <c r="PP61" s="19">
        <v>-4.08812883333333E-2</v>
      </c>
      <c r="PQ61" s="19">
        <v>-9.9800374722222196E-2</v>
      </c>
      <c r="PR61" s="19">
        <v>67.756388888888907</v>
      </c>
      <c r="PS61" s="19">
        <v>58.6186111111111</v>
      </c>
      <c r="PT61" s="19">
        <v>2083.35288888889</v>
      </c>
      <c r="PU61" s="19">
        <v>1875.94033333333</v>
      </c>
      <c r="PV61" s="19">
        <v>120.7</v>
      </c>
      <c r="PW61" s="19">
        <f t="shared" si="60"/>
        <v>52.943611111111096</v>
      </c>
      <c r="PX61" s="19">
        <f t="shared" si="61"/>
        <v>62.081388888888902</v>
      </c>
      <c r="PY61" s="19">
        <f t="shared" si="62"/>
        <v>57.512500000000003</v>
      </c>
      <c r="PZ61" s="23">
        <v>-9999</v>
      </c>
      <c r="QA61" s="19">
        <v>0.60691552096944401</v>
      </c>
      <c r="QB61" s="19">
        <v>0.54149972230277799</v>
      </c>
      <c r="QC61" s="19">
        <v>0.46940000794166697</v>
      </c>
      <c r="QD61" s="19">
        <v>0.365789736916667</v>
      </c>
      <c r="QE61" s="19">
        <v>0.69945956395555597</v>
      </c>
      <c r="QF61" s="19">
        <v>0.59192123088888904</v>
      </c>
      <c r="QG61" s="19">
        <f t="shared" si="63"/>
        <v>0.64569039742222256</v>
      </c>
      <c r="QH61" s="19">
        <v>0.586080506708333</v>
      </c>
      <c r="QI61" s="19">
        <v>0.428139324802778</v>
      </c>
      <c r="QJ61" s="19">
        <v>0.19255626848611099</v>
      </c>
      <c r="QK61" s="19">
        <v>0.21955549869166699</v>
      </c>
      <c r="QL61" s="19">
        <v>0.640314898433333</v>
      </c>
      <c r="QM61" s="19">
        <v>0.60297899069444405</v>
      </c>
      <c r="QN61" s="19">
        <v>0.61299293202777805</v>
      </c>
      <c r="QO61" s="19">
        <v>0.51336592392222202</v>
      </c>
      <c r="QP61" s="19">
        <v>5.4951063736111097E-2</v>
      </c>
      <c r="QQ61" s="19">
        <v>9.1710812069444397E-2</v>
      </c>
      <c r="QR61" s="19">
        <v>3.0996909224500002</v>
      </c>
      <c r="QS61" s="19">
        <v>2.40292601501389</v>
      </c>
      <c r="QT61" s="19">
        <v>0.27521478588333298</v>
      </c>
      <c r="QU61" s="19">
        <v>0.36721102125833299</v>
      </c>
      <c r="QV61" s="19">
        <v>0.39199319271388899</v>
      </c>
      <c r="QW61" s="19">
        <v>0.47516380077777798</v>
      </c>
      <c r="QX61" s="19">
        <v>0.42708140475833301</v>
      </c>
      <c r="QY61" s="19">
        <v>0.50169086980277799</v>
      </c>
      <c r="QZ61" s="19">
        <v>0.317063751655556</v>
      </c>
      <c r="RA61" s="19">
        <v>0.39966429318888902</v>
      </c>
      <c r="RB61" s="19">
        <v>-0.73873917630555497</v>
      </c>
      <c r="RC61" s="19">
        <v>-0.598074518</v>
      </c>
      <c r="RD61" s="19">
        <v>0.39199319271388899</v>
      </c>
      <c r="RE61" s="19">
        <v>0.47516380077777798</v>
      </c>
      <c r="RF61" s="19">
        <v>9.9836962711111102E-2</v>
      </c>
      <c r="RG61" s="19">
        <v>6.6242424222222193E-2</v>
      </c>
      <c r="RH61" s="19">
        <v>7.73583221777778E-2</v>
      </c>
      <c r="RI61" s="19">
        <v>8.0514362111111099E-2</v>
      </c>
      <c r="RJ61" s="19">
        <v>0.44569585880000001</v>
      </c>
      <c r="RK61" s="19">
        <v>0.26192456255555602</v>
      </c>
      <c r="RL61" s="19">
        <v>9.08614977111111E-2</v>
      </c>
      <c r="RM61" s="19">
        <v>0.51309577804444395</v>
      </c>
      <c r="RN61" s="19">
        <v>0.31868666204444501</v>
      </c>
      <c r="RO61" s="19">
        <v>9.9494331111111098E-2</v>
      </c>
      <c r="RP61" s="19">
        <v>5.5182547666666699E-2</v>
      </c>
      <c r="RQ61" s="19">
        <v>8.8862142000000005E-2</v>
      </c>
      <c r="RR61" s="19">
        <v>41.576666666666597</v>
      </c>
      <c r="RS61" s="19">
        <v>37.953777777777802</v>
      </c>
      <c r="RT61" s="19">
        <v>17.789111111111101</v>
      </c>
      <c r="RU61" s="19">
        <v>28.3326666666667</v>
      </c>
      <c r="RV61" s="19">
        <v>27.708666666666701</v>
      </c>
      <c r="RW61" s="19">
        <v>39.960666666666697</v>
      </c>
      <c r="RX61" s="19">
        <v>40.073111111111103</v>
      </c>
      <c r="RY61" s="19">
        <v>-0.29009050888888899</v>
      </c>
      <c r="RZ61" s="19">
        <v>-0.28021790666666702</v>
      </c>
      <c r="SA61" s="19">
        <v>66.552888888888901</v>
      </c>
      <c r="SB61" s="19">
        <v>58.626444444444402</v>
      </c>
      <c r="SC61" s="19">
        <v>2056.0608444444401</v>
      </c>
      <c r="SD61" s="19">
        <v>1876.1281555555599</v>
      </c>
      <c r="SE61" s="19">
        <v>142</v>
      </c>
      <c r="SF61" s="19">
        <f t="shared" si="64"/>
        <v>75.447111111111099</v>
      </c>
      <c r="SG61" s="19">
        <f t="shared" si="65"/>
        <v>83.373555555555598</v>
      </c>
      <c r="SH61" s="23">
        <v>-9999</v>
      </c>
      <c r="SI61" s="19">
        <v>0.69851117946666696</v>
      </c>
      <c r="SJ61" s="19">
        <v>0.69251017982222196</v>
      </c>
      <c r="SK61" s="19">
        <v>0.55579670540000004</v>
      </c>
      <c r="SL61" s="19">
        <v>0.52885313444444404</v>
      </c>
      <c r="SM61" s="19">
        <v>0.80506787628888898</v>
      </c>
      <c r="SN61" s="19">
        <v>0.73960218955555601</v>
      </c>
      <c r="SO61" s="19">
        <v>0.70422155373333295</v>
      </c>
      <c r="SP61" s="19">
        <v>0.59542310608888904</v>
      </c>
      <c r="SQ61" s="19">
        <v>0.23348021299999999</v>
      </c>
      <c r="SR61" s="19">
        <v>0.25827217424444399</v>
      </c>
      <c r="SS61" s="19">
        <v>0.70403032971111101</v>
      </c>
      <c r="ST61" s="19">
        <v>0.70281763195555602</v>
      </c>
      <c r="SU61" s="19">
        <v>0.67449605231111098</v>
      </c>
      <c r="SV61" s="19">
        <v>0.63216064624444401</v>
      </c>
      <c r="SW61" s="19">
        <v>1.1537233399999999E-2</v>
      </c>
      <c r="SX61" s="19">
        <v>2.06607592888889E-2</v>
      </c>
      <c r="SY61" s="19">
        <v>4.6526226817555596</v>
      </c>
      <c r="SZ61" s="19">
        <v>4.5469401244888896</v>
      </c>
      <c r="TA61" s="19">
        <v>0.28997440035555599</v>
      </c>
      <c r="TB61" s="19">
        <v>0.34789107895555599</v>
      </c>
      <c r="TC61" s="19">
        <v>0.42415023155555598</v>
      </c>
      <c r="TD61" s="19">
        <v>0.47903098893333301</v>
      </c>
      <c r="TE61" s="19">
        <v>0.459993938111111</v>
      </c>
      <c r="TF61" s="19">
        <v>0.49773281148888898</v>
      </c>
      <c r="TG61" s="19">
        <v>0.334209496755556</v>
      </c>
      <c r="TH61" s="19">
        <v>0.37154817146666702</v>
      </c>
      <c r="TI61" s="19">
        <v>-0.82619670217777796</v>
      </c>
      <c r="TJ61" s="19">
        <v>-0.74600960031111097</v>
      </c>
      <c r="TK61" s="19">
        <v>0.42415023155555598</v>
      </c>
      <c r="TL61" s="19">
        <v>0.47903098893333301</v>
      </c>
      <c r="TM61" s="19">
        <v>0.103091370475</v>
      </c>
      <c r="TN61" s="19">
        <v>4.52321428E-2</v>
      </c>
      <c r="TO61" s="19">
        <v>8.3864795924999999E-2</v>
      </c>
      <c r="TP61" s="19">
        <v>8.1379396950000002E-2</v>
      </c>
      <c r="TQ61" s="19">
        <v>0.53358539097500002</v>
      </c>
      <c r="TR61" s="19">
        <v>0.29075995807499999</v>
      </c>
      <c r="TS61" s="19">
        <v>8.7637508724999993E-2</v>
      </c>
      <c r="TT61" s="19">
        <v>0.61969302552500005</v>
      </c>
      <c r="TU61" s="19">
        <v>0.35169979080000002</v>
      </c>
      <c r="TV61" s="19">
        <v>9.7889908349999999E-2</v>
      </c>
      <c r="TW61" s="19">
        <v>4.1215874600000001E-2</v>
      </c>
      <c r="TX61" s="19">
        <v>8.5663518925000001E-2</v>
      </c>
      <c r="TY61" s="19">
        <v>41</v>
      </c>
      <c r="TZ61" s="19">
        <v>37.552</v>
      </c>
      <c r="UA61" s="19">
        <v>27.707249999999998</v>
      </c>
      <c r="UB61" s="19">
        <v>27.831</v>
      </c>
      <c r="UC61" s="19">
        <v>27.322500000000002</v>
      </c>
      <c r="UD61" s="19">
        <v>40.616999999999997</v>
      </c>
      <c r="UE61" s="19">
        <v>40.872250000000001</v>
      </c>
      <c r="UF61" s="19">
        <v>-0.31793195000000002</v>
      </c>
      <c r="UG61" s="19">
        <v>-0.30601342250000002</v>
      </c>
      <c r="UH61" s="24">
        <v>60.482249999999965</v>
      </c>
      <c r="UI61" s="24">
        <v>55.065249999999992</v>
      </c>
      <c r="UJ61" s="24">
        <v>1918.2449499999998</v>
      </c>
      <c r="UK61" s="24">
        <v>1795.2862250000005</v>
      </c>
      <c r="UL61" s="19">
        <v>158</v>
      </c>
      <c r="UM61" s="19">
        <f t="shared" si="66"/>
        <v>97.517750000000035</v>
      </c>
      <c r="UN61" s="19">
        <f t="shared" si="67"/>
        <v>102.93475000000001</v>
      </c>
      <c r="UO61" s="19">
        <f t="shared" si="68"/>
        <v>100.22625000000002</v>
      </c>
      <c r="UP61" s="23">
        <v>-9999</v>
      </c>
      <c r="UQ61" s="19">
        <v>0.75201565535000003</v>
      </c>
      <c r="UR61" s="19">
        <v>0.73423461328999995</v>
      </c>
      <c r="US61" s="19">
        <v>0.60100337887749999</v>
      </c>
      <c r="UT61" s="19">
        <v>0.56135936560999999</v>
      </c>
      <c r="UU61" s="19">
        <v>0.87510288426000005</v>
      </c>
      <c r="UV61" s="19">
        <v>0.84307918809750004</v>
      </c>
      <c r="UW61" s="19">
        <f t="shared" si="69"/>
        <v>0.85909103617875004</v>
      </c>
      <c r="UX61" s="19">
        <v>0.78995620382999998</v>
      </c>
      <c r="UY61" s="19">
        <v>0.72932794667500001</v>
      </c>
      <c r="UZ61" s="19">
        <v>0.2757261747275</v>
      </c>
      <c r="VA61" s="19">
        <v>0.29409603344750002</v>
      </c>
      <c r="VB61" s="19">
        <v>0.75654821380750004</v>
      </c>
      <c r="VC61" s="19">
        <v>0.72746377229500003</v>
      </c>
      <c r="VD61" s="19">
        <v>0.72679372822749999</v>
      </c>
      <c r="VE61" s="19">
        <v>0.67492205146499995</v>
      </c>
      <c r="VF61" s="19">
        <v>1.11207109325E-2</v>
      </c>
      <c r="VG61" s="19">
        <v>-1.4185062890000001E-2</v>
      </c>
      <c r="VH61" s="19">
        <v>6.0815051127475002</v>
      </c>
      <c r="VI61" s="19">
        <v>5.5701280931049997</v>
      </c>
      <c r="VJ61" s="19">
        <v>0.31510876443750002</v>
      </c>
      <c r="VK61" s="19">
        <v>0.34865989526750002</v>
      </c>
      <c r="VL61" s="19">
        <v>0.4629462634125</v>
      </c>
      <c r="VM61" s="19">
        <v>0.49434747216500002</v>
      </c>
      <c r="VN61" s="19">
        <v>0.503291438275</v>
      </c>
      <c r="VO61" s="19">
        <v>0.53355331527750005</v>
      </c>
      <c r="VP61" s="19">
        <v>0.36656457260250003</v>
      </c>
      <c r="VQ61" s="19">
        <v>0.39941355434249998</v>
      </c>
      <c r="VR61" s="19">
        <v>-0.88257416997500004</v>
      </c>
      <c r="VS61" s="19">
        <v>-0.84317300755000002</v>
      </c>
      <c r="VT61" s="19">
        <v>0.4629462634125</v>
      </c>
      <c r="VU61" s="19">
        <v>0.49434747216500002</v>
      </c>
      <c r="VV61" s="19">
        <v>0.85899999999999999</v>
      </c>
      <c r="VW61" s="19">
        <v>0.84599999999999997</v>
      </c>
      <c r="VX61" s="19">
        <v>1.065275</v>
      </c>
      <c r="VY61" s="19">
        <v>8.0824999999999994E-2</v>
      </c>
      <c r="VZ61" s="19">
        <f t="shared" si="70"/>
        <v>0.98486612339930146</v>
      </c>
      <c r="WA61" s="19">
        <v>0.121487329023256</v>
      </c>
      <c r="WB61" s="19">
        <v>4.8461885674418601E-2</v>
      </c>
      <c r="WC61" s="19">
        <v>9.6929375651162802E-2</v>
      </c>
      <c r="WD61" s="19">
        <v>8.6899147348837205E-2</v>
      </c>
      <c r="WE61" s="19">
        <v>0.694539939325582</v>
      </c>
      <c r="WF61" s="19">
        <v>0.40502572127906999</v>
      </c>
      <c r="WG61" s="19">
        <v>9.6932458465116306E-2</v>
      </c>
      <c r="WH61" s="19">
        <v>0.774894086813953</v>
      </c>
      <c r="WI61" s="19">
        <v>0.43097655220930198</v>
      </c>
      <c r="WJ61" s="19">
        <v>0.112232745627907</v>
      </c>
      <c r="WK61" s="19">
        <v>4.2406976744185997E-2</v>
      </c>
      <c r="WL61" s="19">
        <v>0.103979226906977</v>
      </c>
      <c r="WM61" s="19">
        <v>42.856976744185999</v>
      </c>
      <c r="WN61" s="19">
        <v>38.076744186046497</v>
      </c>
      <c r="WO61" s="19">
        <v>18.608372093023199</v>
      </c>
      <c r="WP61" s="19">
        <v>29.514418604651201</v>
      </c>
      <c r="WQ61" s="19">
        <v>29.891162790697699</v>
      </c>
      <c r="WR61" s="19">
        <v>41.744418604651202</v>
      </c>
      <c r="WS61" s="19">
        <v>41.707674418604697</v>
      </c>
      <c r="WT61" s="19">
        <v>-0.30552825813953499</v>
      </c>
      <c r="WU61" s="19">
        <v>-0.26937298372092999</v>
      </c>
      <c r="WV61" s="19">
        <v>49.506279069767402</v>
      </c>
      <c r="WW61" s="19">
        <v>46.595813953488403</v>
      </c>
      <c r="WX61" s="19">
        <v>1669.0682325581399</v>
      </c>
      <c r="WY61" s="19">
        <v>1603.0158139534899</v>
      </c>
      <c r="WZ61" s="19">
        <v>164.3</v>
      </c>
      <c r="XA61" s="19">
        <f t="shared" si="71"/>
        <v>114.79372093023261</v>
      </c>
      <c r="XB61" s="19">
        <f t="shared" si="72"/>
        <v>117.70418604651161</v>
      </c>
      <c r="XC61" s="23">
        <v>-9999</v>
      </c>
      <c r="XD61" s="19">
        <v>0.77757823074186005</v>
      </c>
      <c r="XE61" s="19">
        <v>0.77722470205813898</v>
      </c>
      <c r="XF61" s="19">
        <v>0.63271883869767398</v>
      </c>
      <c r="XG61" s="19">
        <v>0.64665511517906904</v>
      </c>
      <c r="XH61" s="19">
        <v>0.89596890244883698</v>
      </c>
      <c r="XI61" s="19">
        <v>0.86912328738139499</v>
      </c>
      <c r="XJ61" s="19">
        <v>0.82033485032790698</v>
      </c>
      <c r="XK61" s="19">
        <v>0.78597131173488399</v>
      </c>
      <c r="XL61" s="19">
        <v>0.28527517754883702</v>
      </c>
      <c r="XM61" s="19">
        <v>0.26267000133023299</v>
      </c>
      <c r="XN61" s="19">
        <v>0.76281689472790704</v>
      </c>
      <c r="XO61" s="19">
        <v>0.754227451334884</v>
      </c>
      <c r="XP61" s="19">
        <v>0.74661267446976698</v>
      </c>
      <c r="XQ61" s="19">
        <v>0.7015003608</v>
      </c>
      <c r="XR61" s="19">
        <v>-3.5398263797674398E-2</v>
      </c>
      <c r="XS61" s="19">
        <v>-5.4315620746511598E-2</v>
      </c>
      <c r="XT61" s="19">
        <v>7.0062454199395301</v>
      </c>
      <c r="XU61" s="19">
        <v>7.0181406783581401</v>
      </c>
      <c r="XV61" s="19">
        <v>0.31844005786976698</v>
      </c>
      <c r="XW61" s="19">
        <v>0.30196307315348803</v>
      </c>
      <c r="XX61" s="19">
        <v>0.46958816815348797</v>
      </c>
      <c r="XY61" s="19">
        <v>0.44585632316976698</v>
      </c>
      <c r="XZ61" s="19">
        <v>0.50724525460465097</v>
      </c>
      <c r="YA61" s="19">
        <v>0.47393179689767401</v>
      </c>
      <c r="YB61" s="19">
        <v>0.36682834845581402</v>
      </c>
      <c r="YC61" s="19">
        <v>0.33746468779767502</v>
      </c>
      <c r="YD61" s="19">
        <v>-0.90122945020930201</v>
      </c>
      <c r="YE61" s="19">
        <v>-0.88007377302325596</v>
      </c>
      <c r="YF61" s="19">
        <v>0.46958816815348797</v>
      </c>
      <c r="YG61" s="19">
        <v>0.44585632316976698</v>
      </c>
      <c r="YH61" s="19">
        <v>0.12553579217948699</v>
      </c>
      <c r="YI61" s="19">
        <v>5.4675188E-2</v>
      </c>
      <c r="YJ61" s="19">
        <v>9.3567926820512806E-2</v>
      </c>
      <c r="YK61" s="19">
        <v>9.1871088282051303E-2</v>
      </c>
      <c r="YL61" s="19">
        <v>0.69246659446153802</v>
      </c>
      <c r="YM61" s="19">
        <v>0.32714285700000001</v>
      </c>
      <c r="YN61" s="19">
        <v>0.10496163941025601</v>
      </c>
      <c r="YO61" s="19">
        <v>0.79256828182051298</v>
      </c>
      <c r="YP61" s="19">
        <v>0.44381944443589699</v>
      </c>
      <c r="YQ61" s="19">
        <v>0.12453138366666699</v>
      </c>
      <c r="YR61" s="19">
        <v>5.0909511282051297E-2</v>
      </c>
      <c r="YS61" s="19">
        <v>0.117387179487179</v>
      </c>
      <c r="YT61" s="19">
        <v>43.961025641025699</v>
      </c>
      <c r="YU61" s="19">
        <v>40.0833333333333</v>
      </c>
      <c r="YV61" s="19">
        <v>14.818974358974399</v>
      </c>
      <c r="YW61" s="19">
        <v>28.115641025641001</v>
      </c>
      <c r="YX61" s="19">
        <v>28.058205128205099</v>
      </c>
      <c r="YY61" s="19">
        <v>41.69</v>
      </c>
      <c r="YZ61" s="19">
        <v>41.915128205128198</v>
      </c>
      <c r="ZA61" s="19">
        <v>-0.33703457435897399</v>
      </c>
      <c r="ZB61" s="19">
        <v>-0.31321620512820503</v>
      </c>
      <c r="ZC61" s="19">
        <v>49.8430769230769</v>
      </c>
      <c r="ZD61" s="19">
        <v>46.024615384615402</v>
      </c>
      <c r="ZE61" s="19">
        <v>1676.7277435897399</v>
      </c>
      <c r="ZF61" s="19">
        <v>1590.06443589744</v>
      </c>
      <c r="ZG61" s="19">
        <v>172</v>
      </c>
      <c r="ZH61" s="19">
        <f t="shared" si="73"/>
        <v>122.15692307692311</v>
      </c>
      <c r="ZI61" s="19">
        <f t="shared" si="74"/>
        <v>125.9753846153846</v>
      </c>
      <c r="ZJ61" s="23">
        <v>-9999</v>
      </c>
      <c r="ZK61" s="19">
        <v>0.76615797410512798</v>
      </c>
      <c r="ZL61" s="19">
        <v>0.76461035938461497</v>
      </c>
      <c r="ZM61" s="19">
        <v>0.61745991817692303</v>
      </c>
      <c r="ZN61" s="19">
        <v>0.56180430094615397</v>
      </c>
      <c r="ZO61" s="19">
        <v>0.878968835379487</v>
      </c>
      <c r="ZP61" s="19">
        <v>0.85254181842820498</v>
      </c>
      <c r="ZQ61" s="19">
        <v>0.79367935937435896</v>
      </c>
      <c r="ZR61" s="19">
        <v>0.71371649323846198</v>
      </c>
      <c r="ZS61" s="19">
        <v>0.28223886428205103</v>
      </c>
      <c r="ZT61" s="19">
        <v>0.35597286246666698</v>
      </c>
      <c r="ZU61" s="19">
        <v>0.74163101472564097</v>
      </c>
      <c r="ZV61" s="19">
        <v>0.76045396986410296</v>
      </c>
      <c r="ZW61" s="19">
        <v>0.72792362454102599</v>
      </c>
      <c r="ZX61" s="19">
        <v>0.69130754388717897</v>
      </c>
      <c r="ZY61" s="19">
        <v>-5.5353192979487202E-2</v>
      </c>
      <c r="ZZ61" s="19">
        <v>-8.8489013666666703E-3</v>
      </c>
      <c r="AAA61" s="19">
        <v>6.5592939118820501</v>
      </c>
      <c r="AAB61" s="19">
        <v>6.5588366037846102</v>
      </c>
      <c r="AAC61" s="19">
        <v>0.32111675042820498</v>
      </c>
      <c r="AAD61" s="19">
        <v>0.416855997394872</v>
      </c>
      <c r="AAE61" s="19">
        <v>0.47044385192051302</v>
      </c>
      <c r="AAF61" s="19">
        <v>0.56857129137179496</v>
      </c>
      <c r="AAG61" s="19">
        <v>0.50727346067179502</v>
      </c>
      <c r="AAH61" s="19">
        <v>0.60385934152051302</v>
      </c>
      <c r="AAI61" s="19">
        <v>0.36834383911794899</v>
      </c>
      <c r="AAJ61" s="19">
        <v>0.464763879038461</v>
      </c>
      <c r="AAK61" s="19">
        <v>-0.88488391328205096</v>
      </c>
      <c r="AAL61" s="19">
        <v>-0.832870604179487</v>
      </c>
      <c r="AAM61" s="19">
        <v>0.47044385192051302</v>
      </c>
      <c r="AAN61" s="19">
        <v>0.56857129137179496</v>
      </c>
      <c r="AAO61" s="19">
        <v>0.11978589886046501</v>
      </c>
      <c r="AAP61" s="19">
        <v>6.1554577860465101E-2</v>
      </c>
      <c r="AAQ61" s="19">
        <v>9.6416658976744202E-2</v>
      </c>
      <c r="AAR61" s="19">
        <v>9.8348466534883702E-2</v>
      </c>
      <c r="AAS61" s="19">
        <v>0.69468228272093002</v>
      </c>
      <c r="AAT61" s="19">
        <v>0.414420830116279</v>
      </c>
      <c r="AAU61" s="19">
        <v>0.107691412302326</v>
      </c>
      <c r="AAV61" s="19">
        <v>0.75906698516279003</v>
      </c>
      <c r="AAW61" s="19">
        <v>0.41732606388372101</v>
      </c>
      <c r="AAX61" s="19">
        <v>0.126188372093023</v>
      </c>
      <c r="AAY61" s="19">
        <v>6.0844945720930202E-2</v>
      </c>
      <c r="AAZ61" s="19">
        <v>0.11750876697674401</v>
      </c>
      <c r="ABA61" s="19">
        <v>42.6</v>
      </c>
      <c r="ABB61" s="19">
        <v>37.773255813953497</v>
      </c>
      <c r="ABC61" s="19">
        <v>31.809767441860501</v>
      </c>
      <c r="ABD61" s="19">
        <v>31.046511627907002</v>
      </c>
      <c r="ABE61" s="19">
        <v>30.929767441860498</v>
      </c>
      <c r="ABF61" s="19">
        <v>40.7439534883721</v>
      </c>
      <c r="ABG61" s="19">
        <v>40.770697674418599</v>
      </c>
      <c r="ABH61" s="19">
        <v>-0.24439402093023299</v>
      </c>
      <c r="ABI61" s="19">
        <v>-0.22578530697674401</v>
      </c>
      <c r="ABJ61" s="19">
        <v>53.621627906976798</v>
      </c>
      <c r="ABK61" s="19">
        <v>50.178139534883698</v>
      </c>
      <c r="ABL61" s="19">
        <v>1762.5232093023301</v>
      </c>
      <c r="ABM61" s="19">
        <v>1684.34706976744</v>
      </c>
      <c r="ABN61" s="19">
        <v>178</v>
      </c>
      <c r="ABO61" s="19">
        <f t="shared" si="75"/>
        <v>124.3783720930232</v>
      </c>
      <c r="ABP61" s="19">
        <f t="shared" si="76"/>
        <v>127.8218604651163</v>
      </c>
      <c r="ABQ61" s="23">
        <v>-9999</v>
      </c>
      <c r="ABR61" s="19">
        <v>0.75150902294883704</v>
      </c>
      <c r="ABS61" s="19">
        <v>0.75169442954418597</v>
      </c>
      <c r="ABT61" s="19">
        <v>0.58986872642325605</v>
      </c>
      <c r="ABU61" s="19">
        <v>0.61602607693023304</v>
      </c>
      <c r="ABV61" s="19">
        <v>0.85132480916279096</v>
      </c>
      <c r="ABW61" s="19">
        <v>0.83664185556511605</v>
      </c>
      <c r="ABX61" s="19">
        <v>0.74506179719999999</v>
      </c>
      <c r="ABY61" s="19">
        <v>0.74042044154651199</v>
      </c>
      <c r="ABZ61" s="19">
        <v>0.29048800518837198</v>
      </c>
      <c r="ACA61" s="19">
        <v>0.252517301395349</v>
      </c>
      <c r="ACB61" s="19">
        <v>0.73169967455814</v>
      </c>
      <c r="ACC61" s="19">
        <v>0.75581563437441801</v>
      </c>
      <c r="ACD61" s="19">
        <v>0.71466325918837204</v>
      </c>
      <c r="ACE61" s="19">
        <v>0.705361675937209</v>
      </c>
      <c r="ACF61" s="19">
        <v>-4.3817606065116303E-2</v>
      </c>
      <c r="ACG61" s="19">
        <v>1.0149419706976699E-2</v>
      </c>
      <c r="ACH61" s="19">
        <v>6.0621884699558102</v>
      </c>
      <c r="ACI61" s="19">
        <v>6.0796580551116302</v>
      </c>
      <c r="ACJ61" s="19">
        <v>0.34131244244186099</v>
      </c>
      <c r="ACK61" s="19">
        <v>0.30165399604186</v>
      </c>
      <c r="ACL61" s="19">
        <v>0.48942795362790698</v>
      </c>
      <c r="ACM61" s="19">
        <v>0.44112829520697699</v>
      </c>
      <c r="ACN61" s="19">
        <v>0.52444615262790695</v>
      </c>
      <c r="ACO61" s="19">
        <v>0.46813168855348802</v>
      </c>
      <c r="ACP61" s="19">
        <v>0.386481788339535</v>
      </c>
      <c r="ACQ61" s="19">
        <v>0.33551199102092999</v>
      </c>
      <c r="ACR61" s="19">
        <v>-0.85374047890697702</v>
      </c>
      <c r="ACS61" s="19">
        <v>-0.85067270723255795</v>
      </c>
      <c r="ACT61" s="19">
        <v>0.48942795362790698</v>
      </c>
      <c r="ACU61" s="19">
        <v>0.44112829520697699</v>
      </c>
      <c r="ACV61" s="17">
        <v>4.7</v>
      </c>
      <c r="ACW61" s="18">
        <v>1</v>
      </c>
      <c r="ACX61" s="17">
        <v>78.400000000000006</v>
      </c>
      <c r="ACY61" s="17">
        <v>27.1</v>
      </c>
      <c r="ACZ61" s="17">
        <v>4.9000000000000004</v>
      </c>
      <c r="ADA61" s="17">
        <v>12</v>
      </c>
    </row>
    <row r="62" spans="1:781" x14ac:dyDescent="0.25">
      <c r="EM62" s="1"/>
      <c r="EN62" s="1"/>
      <c r="EO62" s="1"/>
      <c r="EP62" s="1"/>
      <c r="EQ62" s="1"/>
      <c r="ER62" s="1"/>
      <c r="ES62" s="1"/>
      <c r="ET62" s="1"/>
      <c r="EU62" s="1"/>
      <c r="EV62" s="1"/>
      <c r="EZ62" s="2"/>
      <c r="GU62" s="6"/>
      <c r="GV62" s="7"/>
      <c r="SH62" s="2"/>
    </row>
    <row r="63" spans="1:781" x14ac:dyDescent="0.25">
      <c r="EZ63" s="2"/>
      <c r="GU63" s="7"/>
      <c r="GV63" s="7"/>
    </row>
    <row r="64" spans="1:781" x14ac:dyDescent="0.25">
      <c r="EZ64" s="2"/>
      <c r="GU64" s="7"/>
      <c r="GV64" s="7"/>
    </row>
    <row r="65" spans="156:204" x14ac:dyDescent="0.25">
      <c r="EZ65" s="2"/>
      <c r="GU65" s="7"/>
      <c r="GV65" s="7"/>
    </row>
    <row r="66" spans="156:204" x14ac:dyDescent="0.25">
      <c r="EZ66" s="2"/>
    </row>
    <row r="67" spans="156:204" x14ac:dyDescent="0.25">
      <c r="EZ67" s="2"/>
    </row>
    <row r="68" spans="156:204" x14ac:dyDescent="0.25">
      <c r="EZ68" s="2"/>
    </row>
    <row r="280" spans="222:223" x14ac:dyDescent="0.25">
      <c r="HN280" s="5">
        <v>27.172413793103399</v>
      </c>
      <c r="HO280" s="5">
        <v>14.980188087774335</v>
      </c>
    </row>
    <row r="600" spans="222:223" x14ac:dyDescent="0.25">
      <c r="HN600" s="5">
        <v>27.237053291536046</v>
      </c>
      <c r="HO600" s="5">
        <v>15.143416927899667</v>
      </c>
    </row>
    <row r="920" spans="222:223" x14ac:dyDescent="0.25">
      <c r="HN920" s="5">
        <v>27.084608150470277</v>
      </c>
      <c r="HO920" s="5">
        <v>15.374169278996867</v>
      </c>
    </row>
    <row r="1240" spans="222:223" x14ac:dyDescent="0.25">
      <c r="HN1240" s="5">
        <v>27.338213166144229</v>
      </c>
      <c r="HO1240" s="5">
        <v>15.151316614420079</v>
      </c>
    </row>
    <row r="1560" spans="222:223" x14ac:dyDescent="0.25">
      <c r="HN1560" s="5">
        <v>27.519467084639494</v>
      </c>
      <c r="HO1560" s="5">
        <v>14.800031347962362</v>
      </c>
    </row>
    <row r="1880" spans="222:223" x14ac:dyDescent="0.25">
      <c r="HN1880" s="5">
        <v>27.755830721003125</v>
      </c>
      <c r="HO1880" s="5">
        <v>14.749153605015655</v>
      </c>
    </row>
    <row r="2200" spans="222:223" x14ac:dyDescent="0.25">
      <c r="HN2200" s="5">
        <v>28.211630094043958</v>
      </c>
      <c r="HO2200" s="5">
        <v>14.400721003134798</v>
      </c>
    </row>
    <row r="2520" spans="222:223" x14ac:dyDescent="0.25">
      <c r="HN2520" s="5">
        <v>28.004984326018803</v>
      </c>
      <c r="HO2520" s="5">
        <v>14.819968652037625</v>
      </c>
    </row>
    <row r="2840" spans="222:223" x14ac:dyDescent="0.25">
      <c r="HN2840" s="5">
        <v>27.233636363636371</v>
      </c>
      <c r="HO2840" s="5">
        <v>15.171285266457684</v>
      </c>
    </row>
    <row r="3160" spans="222:223" x14ac:dyDescent="0.25">
      <c r="HN3160" s="5">
        <v>27.264921630094033</v>
      </c>
      <c r="HO3160" s="5">
        <v>15.423793103448297</v>
      </c>
    </row>
    <row r="3480" spans="222:223" x14ac:dyDescent="0.25">
      <c r="HN3480" s="5">
        <v>27.549059561128555</v>
      </c>
      <c r="HO3480" s="5">
        <v>15.203699059561139</v>
      </c>
    </row>
    <row r="3800" spans="222:223" x14ac:dyDescent="0.25">
      <c r="HN3800" s="5">
        <v>27.741724137931037</v>
      </c>
      <c r="HO3800" s="5">
        <v>14.899592476489026</v>
      </c>
    </row>
    <row r="4120" spans="222:223" x14ac:dyDescent="0.25">
      <c r="HN4120" s="5">
        <v>27.656489028213173</v>
      </c>
      <c r="HO4120" s="5">
        <v>14.893166144200613</v>
      </c>
    </row>
    <row r="4440" spans="222:223" x14ac:dyDescent="0.25">
      <c r="HN4440" s="5">
        <v>27.719937304075216</v>
      </c>
      <c r="HO4440" s="5">
        <v>14.684388714733521</v>
      </c>
    </row>
    <row r="4760" spans="222:223" x14ac:dyDescent="0.25">
      <c r="HN4760" s="5">
        <v>27.788056426332297</v>
      </c>
      <c r="HO4760" s="5">
        <v>14.268495297805661</v>
      </c>
    </row>
    <row r="5080" spans="222:223" x14ac:dyDescent="0.25">
      <c r="HN5080" s="5">
        <v>27.749561128526643</v>
      </c>
      <c r="HO5080" s="5">
        <v>14.586865203761731</v>
      </c>
    </row>
    <row r="5400" spans="222:223" x14ac:dyDescent="0.25">
      <c r="HN5400" s="5">
        <v>27.972351097178723</v>
      </c>
      <c r="HO5400" s="5">
        <v>14.872037617554854</v>
      </c>
    </row>
    <row r="5720" spans="222:223" x14ac:dyDescent="0.25">
      <c r="HN5720" s="5">
        <v>27.883040752351086</v>
      </c>
      <c r="HO5720" s="5">
        <v>15.097993730407532</v>
      </c>
    </row>
    <row r="6040" spans="222:223" x14ac:dyDescent="0.25">
      <c r="HN6040" s="5">
        <v>27.494576802507833</v>
      </c>
      <c r="HO6040" s="5">
        <v>15.025454545454565</v>
      </c>
    </row>
    <row r="6360" spans="222:223" x14ac:dyDescent="0.25">
      <c r="HN6360" s="5">
        <v>27.50134796238244</v>
      </c>
      <c r="HO6360" s="5">
        <v>15.778683385579948</v>
      </c>
    </row>
    <row r="6680" spans="222:223" x14ac:dyDescent="0.25">
      <c r="HN6680" s="5">
        <v>27.967554858934189</v>
      </c>
      <c r="HO6680" s="5">
        <v>14.550282131661442</v>
      </c>
    </row>
    <row r="7000" spans="222:223" x14ac:dyDescent="0.25">
      <c r="HN7000" s="5">
        <v>27.69288401253921</v>
      </c>
      <c r="HO7000" s="5">
        <v>15.083636363636368</v>
      </c>
    </row>
    <row r="7320" spans="222:223" x14ac:dyDescent="0.25">
      <c r="HN7320" s="5">
        <v>27.854012539184907</v>
      </c>
      <c r="HO7320" s="5">
        <v>15.045235109717868</v>
      </c>
    </row>
    <row r="7640" spans="222:223" x14ac:dyDescent="0.25">
      <c r="HN7640" s="5">
        <v>27.765987460815087</v>
      </c>
      <c r="HO7640" s="5">
        <v>14.559404388714725</v>
      </c>
    </row>
    <row r="8000" spans="222:223" x14ac:dyDescent="0.25">
      <c r="HN8000" s="5">
        <v>27.752507836990656</v>
      </c>
      <c r="HO8000" s="5">
        <v>14.949686520376162</v>
      </c>
    </row>
    <row r="8320" spans="222:223" x14ac:dyDescent="0.25">
      <c r="HN8320" s="5">
        <v>27.897366771159806</v>
      </c>
      <c r="HO8320" s="5">
        <v>15.350721003134803</v>
      </c>
    </row>
    <row r="8640" spans="222:223" x14ac:dyDescent="0.25">
      <c r="HN8640" s="5">
        <v>27.8461128526646</v>
      </c>
      <c r="HO8640" s="5">
        <v>14.631097178683367</v>
      </c>
    </row>
    <row r="8960" spans="222:223" x14ac:dyDescent="0.25">
      <c r="HN8960" s="5">
        <v>28.126363636363664</v>
      </c>
      <c r="HO8960" s="5">
        <v>15.389059561128523</v>
      </c>
    </row>
    <row r="9280" spans="222:223" x14ac:dyDescent="0.25">
      <c r="HN9280" s="5">
        <v>28.181473354231951</v>
      </c>
      <c r="HO9280" s="5">
        <v>16.195266457680258</v>
      </c>
    </row>
    <row r="9600" spans="222:223" x14ac:dyDescent="0.25">
      <c r="HN9600" s="5">
        <v>27.588056426332301</v>
      </c>
      <c r="HO9600" s="5">
        <v>15.549467084639518</v>
      </c>
    </row>
    <row r="9920" spans="222:223" x14ac:dyDescent="0.25">
      <c r="HN9920" s="5">
        <v>27.41529780564262</v>
      </c>
      <c r="HO9920" s="5">
        <v>16.182884012539201</v>
      </c>
    </row>
    <row r="10240" spans="222:223" x14ac:dyDescent="0.25">
      <c r="HN10240" s="5">
        <v>28.030595611285285</v>
      </c>
      <c r="HO10240" s="5">
        <v>15.953354231974922</v>
      </c>
    </row>
    <row r="10560" spans="222:223" x14ac:dyDescent="0.25">
      <c r="HN10560" s="5">
        <v>28.716206896551732</v>
      </c>
      <c r="HO10560" s="5">
        <v>15.533667711598728</v>
      </c>
    </row>
    <row r="10880" spans="222:223" x14ac:dyDescent="0.25">
      <c r="HN10880" s="5">
        <v>29.233166144200649</v>
      </c>
      <c r="HO10880" s="5">
        <v>15.004388714733524</v>
      </c>
    </row>
    <row r="11200" spans="222:223" x14ac:dyDescent="0.25">
      <c r="HN11200" s="5">
        <v>29.061034482758597</v>
      </c>
      <c r="HO11200" s="5">
        <v>14.264326018808768</v>
      </c>
    </row>
    <row r="11520" spans="222:223" x14ac:dyDescent="0.25">
      <c r="HN11520" s="5">
        <v>28.448714733542328</v>
      </c>
      <c r="HO11520" s="5">
        <v>13.77601880877743</v>
      </c>
    </row>
    <row r="11840" spans="222:223" x14ac:dyDescent="0.25">
      <c r="HN11840" s="5">
        <v>28.78567398119122</v>
      </c>
      <c r="HO11840" s="5">
        <v>13.802695924764897</v>
      </c>
    </row>
    <row r="12160" spans="222:223" x14ac:dyDescent="0.25">
      <c r="HN12160" s="5">
        <v>28.990188087774296</v>
      </c>
      <c r="HO12160" s="5">
        <v>13.676896551724147</v>
      </c>
    </row>
    <row r="12480" spans="222:223" x14ac:dyDescent="0.25">
      <c r="HN12480" s="5">
        <v>28.40724137931036</v>
      </c>
      <c r="HO12480" s="5">
        <v>13.943793103448272</v>
      </c>
    </row>
    <row r="12800" spans="222:223" x14ac:dyDescent="0.25">
      <c r="HN12800" s="5">
        <v>28.195360501567386</v>
      </c>
      <c r="HO12800" s="5">
        <v>14.035235109717879</v>
      </c>
    </row>
    <row r="13120" spans="222:223" x14ac:dyDescent="0.25">
      <c r="HN13120" s="5">
        <v>28.529655172413786</v>
      </c>
      <c r="HO13120" s="5">
        <v>14.627931034482746</v>
      </c>
    </row>
    <row r="13440" spans="222:223" x14ac:dyDescent="0.25">
      <c r="HN13440" s="5">
        <v>28.296206896551666</v>
      </c>
      <c r="HO13440" s="5">
        <v>14.368902821316624</v>
      </c>
    </row>
    <row r="13760" spans="222:223" x14ac:dyDescent="0.25">
      <c r="HN13760" s="5">
        <v>27.964231974921596</v>
      </c>
      <c r="HO13760" s="5">
        <v>14.298965517241388</v>
      </c>
    </row>
    <row r="14080" spans="222:223" x14ac:dyDescent="0.25">
      <c r="HN14080" s="5">
        <v>28.264890282131649</v>
      </c>
      <c r="HO14080" s="5">
        <v>13.610282131661428</v>
      </c>
    </row>
    <row r="14400" spans="222:223" x14ac:dyDescent="0.25">
      <c r="HN14400" s="5">
        <v>28.586833855799359</v>
      </c>
      <c r="HO14400" s="5">
        <v>13.57435736677116</v>
      </c>
    </row>
    <row r="14720" spans="222:223" x14ac:dyDescent="0.25">
      <c r="HN14720" s="5">
        <v>28.37184952978058</v>
      </c>
      <c r="HO14720" s="5">
        <v>14.287962382445142</v>
      </c>
    </row>
    <row r="15040" spans="222:223" x14ac:dyDescent="0.25">
      <c r="HN15040" s="5">
        <v>28.276269592476481</v>
      </c>
      <c r="HO15040" s="5">
        <v>14.716112852664555</v>
      </c>
    </row>
    <row r="15360" spans="222:223" x14ac:dyDescent="0.25">
      <c r="HN15360" s="5">
        <v>28.671003134796212</v>
      </c>
      <c r="HO15360" s="5">
        <v>14.227868338557998</v>
      </c>
    </row>
    <row r="15680" spans="222:223" x14ac:dyDescent="0.25">
      <c r="HN15680" s="5">
        <v>28.685423197492167</v>
      </c>
      <c r="HO15680" s="5">
        <v>15.007523510971803</v>
      </c>
    </row>
    <row r="16000" spans="222:223" x14ac:dyDescent="0.25">
      <c r="HN16000" s="5">
        <v>28.295391849529832</v>
      </c>
      <c r="HO16000" s="5">
        <v>14.065266457680242</v>
      </c>
    </row>
    <row r="16320" spans="222:223" x14ac:dyDescent="0.25">
      <c r="HN16320" s="5">
        <v>28.192382445141067</v>
      </c>
      <c r="HO16320" s="5">
        <v>14.314670846394993</v>
      </c>
    </row>
    <row r="16640" spans="222:223" x14ac:dyDescent="0.25">
      <c r="HN16640" s="5">
        <v>28.438965517241318</v>
      </c>
      <c r="HO16640" s="5">
        <v>13.904200626959248</v>
      </c>
    </row>
    <row r="16960" spans="222:223" x14ac:dyDescent="0.25">
      <c r="HN16960" s="5">
        <v>28.495862068965529</v>
      </c>
      <c r="HO16960" s="5">
        <v>14.934796238244534</v>
      </c>
    </row>
    <row r="17280" spans="222:223" x14ac:dyDescent="0.25">
      <c r="HN17280" s="5">
        <v>28.638746081504738</v>
      </c>
      <c r="HO17280" s="5">
        <v>14.436457680250765</v>
      </c>
    </row>
    <row r="17600" spans="222:223" x14ac:dyDescent="0.25">
      <c r="HN17600" s="5">
        <v>28.333134796238262</v>
      </c>
      <c r="HO17600" s="5">
        <v>13.972131661442008</v>
      </c>
    </row>
    <row r="17920" spans="222:223" x14ac:dyDescent="0.25">
      <c r="HN17920" s="5">
        <v>28.084639498432626</v>
      </c>
      <c r="HO17920" s="5">
        <v>14.20921630094044</v>
      </c>
    </row>
    <row r="18240" spans="222:223" x14ac:dyDescent="0.25">
      <c r="HN18240" s="5">
        <v>28.299028213166235</v>
      </c>
      <c r="HO18240" s="5">
        <v>15.133479623824451</v>
      </c>
    </row>
    <row r="18560" spans="222:223" x14ac:dyDescent="0.25">
      <c r="HN18560" s="5">
        <v>28.46448275862069</v>
      </c>
      <c r="HO18560" s="5">
        <v>14.596520376175556</v>
      </c>
    </row>
    <row r="18862" spans="222:223" x14ac:dyDescent="0.25">
      <c r="HN18862" s="5">
        <v>28.692257053291531</v>
      </c>
      <c r="HO18862" s="5">
        <v>13.569686520376177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10</vt:i4>
      </vt:variant>
    </vt:vector>
  </HeadingPairs>
  <TitlesOfParts>
    <vt:vector size="12" baseType="lpstr">
      <vt:lpstr>VariablesList</vt:lpstr>
      <vt:lpstr>MegaTable</vt:lpstr>
      <vt:lpstr>Honey_vs_manual_144</vt:lpstr>
      <vt:lpstr>Honey_vs_NDVI_144</vt:lpstr>
      <vt:lpstr>Honey_vs_manual_166</vt:lpstr>
      <vt:lpstr>Honey_vs_NDVI_166</vt:lpstr>
      <vt:lpstr>Honey_vs_manual_180</vt:lpstr>
      <vt:lpstr>Honey_vs_NDVI_180</vt:lpstr>
      <vt:lpstr>LeafN</vt:lpstr>
      <vt:lpstr>Pet_NO3_v_Nrate</vt:lpstr>
      <vt:lpstr>SeedLint_vs_Bur</vt:lpstr>
      <vt:lpstr>Two-row_vs_Pedro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Bronson</dc:creator>
  <cp:lastModifiedBy>Phobe</cp:lastModifiedBy>
  <cp:lastPrinted>2016-08-05T16:00:51Z</cp:lastPrinted>
  <dcterms:created xsi:type="dcterms:W3CDTF">2016-01-19T17:20:57Z</dcterms:created>
  <dcterms:modified xsi:type="dcterms:W3CDTF">2022-03-14T04:14:44Z</dcterms:modified>
</cp:coreProperties>
</file>