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BronsonData\F113\2018\"/>
    </mc:Choice>
  </mc:AlternateContent>
  <bookViews>
    <workbookView xWindow="-120" yWindow="-120" windowWidth="25440" windowHeight="15390" tabRatio="826" activeTab="1"/>
  </bookViews>
  <sheets>
    <sheet name="VariablesList" sheetId="17" r:id="rId1"/>
    <sheet name="MegaTable" sheetId="1" r:id="rId2"/>
    <sheet name="Lint_havdTNU_ha" sheetId="8" r:id="rId3"/>
    <sheet name="Lint" sheetId="10" r:id="rId4"/>
    <sheet name="Machine_vs_hand_harvest_seedlt" sheetId="9" r:id="rId5"/>
    <sheet name="Honey_vs_manual_134" sheetId="11" r:id="rId6"/>
    <sheet name="Honey_vs_NDVI_134" sheetId="12" r:id="rId7"/>
    <sheet name="Honey_vs_manual_155" sheetId="13" r:id="rId8"/>
    <sheet name="Honey_vs_NDVI_155" sheetId="14" r:id="rId9"/>
    <sheet name="Honey_vs_NDVIA_148" sheetId="6" r:id="rId10"/>
    <sheet name="Honey_vs_NDRE_148" sheetId="7" r:id="rId11"/>
    <sheet name="Honey_vs_manual_169" sheetId="15" r:id="rId12"/>
    <sheet name="Honey_vs_NDVI_169" sheetId="16" r:id="rId13"/>
  </sheets>
  <definedNames>
    <definedName name="_MailEndCompose" localSheetId="1">MegaTable!$AAD$6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Z61" i="1" l="1"/>
  <c r="KB61" i="1" s="1"/>
  <c r="JZ58" i="1"/>
  <c r="KB58" i="1" s="1"/>
  <c r="JZ57" i="1"/>
  <c r="KB57" i="1" s="1"/>
  <c r="JZ56" i="1"/>
  <c r="KB56" i="1" s="1"/>
  <c r="JZ52" i="1"/>
  <c r="KB52" i="1" s="1"/>
  <c r="JZ51" i="1"/>
  <c r="KB51" i="1" s="1"/>
  <c r="JZ50" i="1"/>
  <c r="KB50" i="1" s="1"/>
  <c r="JZ48" i="1"/>
  <c r="KB48" i="1" s="1"/>
  <c r="JZ46" i="1"/>
  <c r="KB46" i="1" s="1"/>
  <c r="JZ43" i="1"/>
  <c r="KB43" i="1" s="1"/>
  <c r="JZ40" i="1"/>
  <c r="KB40" i="1" s="1"/>
  <c r="JZ39" i="1"/>
  <c r="KD39" i="1" s="1"/>
  <c r="JZ38" i="1"/>
  <c r="KD38" i="1" s="1"/>
  <c r="JZ37" i="1"/>
  <c r="KD37" i="1" s="1"/>
  <c r="KD36" i="1"/>
  <c r="JZ36" i="1"/>
  <c r="KB36" i="1" s="1"/>
  <c r="JZ33" i="1"/>
  <c r="KD33" i="1" s="1"/>
  <c r="JZ31" i="1"/>
  <c r="KB31" i="1" s="1"/>
  <c r="JZ30" i="1"/>
  <c r="KB30" i="1" s="1"/>
  <c r="JZ27" i="1"/>
  <c r="KB27" i="1" s="1"/>
  <c r="JZ24" i="1"/>
  <c r="KB24" i="1" s="1"/>
  <c r="KA23" i="1"/>
  <c r="JZ23" i="1"/>
  <c r="KB23" i="1" s="1"/>
  <c r="KA21" i="1"/>
  <c r="JZ21" i="1"/>
  <c r="KB21" i="1" s="1"/>
  <c r="KA20" i="1"/>
  <c r="JZ20" i="1"/>
  <c r="KB20" i="1" s="1"/>
  <c r="KA18" i="1"/>
  <c r="JZ18" i="1"/>
  <c r="KB18" i="1" s="1"/>
  <c r="KA17" i="1"/>
  <c r="JZ17" i="1"/>
  <c r="KB17" i="1" s="1"/>
  <c r="KD30" i="1" l="1"/>
  <c r="KB39" i="1"/>
  <c r="KD31" i="1"/>
  <c r="KB37" i="1"/>
  <c r="KB33" i="1"/>
  <c r="KB38" i="1"/>
  <c r="AGW61" i="1"/>
  <c r="AGW60" i="1"/>
  <c r="AGW59" i="1"/>
  <c r="AGW58" i="1"/>
  <c r="AGW57" i="1"/>
  <c r="AGW56" i="1"/>
  <c r="AGW55" i="1"/>
  <c r="AGW54" i="1"/>
  <c r="AGW53" i="1"/>
  <c r="AGW52" i="1"/>
  <c r="AGW51" i="1"/>
  <c r="AGW50" i="1"/>
  <c r="AGW49" i="1"/>
  <c r="AGW48" i="1"/>
  <c r="AGW47" i="1"/>
  <c r="AGW46" i="1"/>
  <c r="AGW45" i="1"/>
  <c r="AGW44" i="1"/>
  <c r="AGW43" i="1"/>
  <c r="AGW42" i="1"/>
  <c r="AGW41" i="1"/>
  <c r="AGW40" i="1"/>
  <c r="AGW39" i="1"/>
  <c r="AGW38" i="1"/>
  <c r="AGW37" i="1"/>
  <c r="AGW36" i="1"/>
  <c r="AGW35" i="1"/>
  <c r="AGW34" i="1"/>
  <c r="AGW33" i="1"/>
  <c r="AGW32" i="1"/>
  <c r="AGW31" i="1"/>
  <c r="AGW30" i="1"/>
  <c r="AGW29" i="1"/>
  <c r="AGW28" i="1"/>
  <c r="AGW27" i="1"/>
  <c r="AGW26" i="1"/>
  <c r="AGW25" i="1"/>
  <c r="AGW24" i="1"/>
  <c r="AGW23" i="1"/>
  <c r="AGW22" i="1"/>
  <c r="AGW21" i="1"/>
  <c r="AGW20" i="1"/>
  <c r="AGW19" i="1"/>
  <c r="AGW18" i="1"/>
  <c r="AGW17" i="1"/>
  <c r="AGW16" i="1"/>
  <c r="AGW15" i="1"/>
  <c r="AGW14" i="1"/>
  <c r="AGW13" i="1"/>
  <c r="AGW12" i="1"/>
  <c r="AGW11" i="1"/>
  <c r="AGW10" i="1"/>
  <c r="AGW9" i="1"/>
  <c r="AGW8" i="1"/>
  <c r="AGW7" i="1"/>
  <c r="AGW6" i="1"/>
  <c r="AGW5" i="1"/>
  <c r="AGW4" i="1"/>
  <c r="AGW3" i="1"/>
  <c r="AGW2" i="1"/>
  <c r="ACI61" i="1"/>
  <c r="ACI60" i="1"/>
  <c r="ACI59" i="1"/>
  <c r="ACI58" i="1"/>
  <c r="ACI57" i="1"/>
  <c r="ACI56" i="1"/>
  <c r="ACI55" i="1"/>
  <c r="ACI54" i="1"/>
  <c r="ACI53" i="1"/>
  <c r="ACI52" i="1"/>
  <c r="ACI51" i="1"/>
  <c r="ACI50" i="1"/>
  <c r="ACI49" i="1"/>
  <c r="ACI48" i="1"/>
  <c r="ACI47" i="1"/>
  <c r="ACI46" i="1"/>
  <c r="ACI45" i="1"/>
  <c r="ACI44" i="1"/>
  <c r="ACI43" i="1"/>
  <c r="ACI42" i="1"/>
  <c r="ACI41" i="1"/>
  <c r="ACI40" i="1"/>
  <c r="ACI39" i="1"/>
  <c r="ACI38" i="1"/>
  <c r="ACI37" i="1"/>
  <c r="ACI36" i="1"/>
  <c r="ACI35" i="1"/>
  <c r="ACI34" i="1"/>
  <c r="ACI33" i="1"/>
  <c r="ACI32" i="1"/>
  <c r="ACI31" i="1"/>
  <c r="ACI30" i="1"/>
  <c r="ACI29" i="1"/>
  <c r="ACI28" i="1"/>
  <c r="ACI27" i="1"/>
  <c r="ACI26" i="1"/>
  <c r="ACI25" i="1"/>
  <c r="ACI24" i="1"/>
  <c r="ACI23" i="1"/>
  <c r="ACI22" i="1"/>
  <c r="ACI21" i="1"/>
  <c r="ACI20" i="1"/>
  <c r="ACI19" i="1"/>
  <c r="ACI18" i="1"/>
  <c r="ACI17" i="1"/>
  <c r="ACI16" i="1"/>
  <c r="ACI15" i="1"/>
  <c r="ACI14" i="1"/>
  <c r="ACI13" i="1"/>
  <c r="ACI12" i="1"/>
  <c r="ACI11" i="1"/>
  <c r="ACI10" i="1"/>
  <c r="ACI9" i="1"/>
  <c r="ACI8" i="1"/>
  <c r="ACI7" i="1"/>
  <c r="ACI6" i="1"/>
  <c r="ACI5" i="1"/>
  <c r="ACI4" i="1"/>
  <c r="ACI3" i="1"/>
  <c r="ACI2" i="1"/>
  <c r="VO61" i="1"/>
  <c r="VO60" i="1"/>
  <c r="VO59" i="1"/>
  <c r="VO58" i="1"/>
  <c r="VO57" i="1"/>
  <c r="VO56" i="1"/>
  <c r="VO55" i="1"/>
  <c r="VO54" i="1"/>
  <c r="VO53" i="1"/>
  <c r="VO52" i="1"/>
  <c r="VO51" i="1"/>
  <c r="VO50" i="1"/>
  <c r="VO49" i="1"/>
  <c r="VO48" i="1"/>
  <c r="VO47" i="1"/>
  <c r="VO46" i="1"/>
  <c r="VO45" i="1"/>
  <c r="VO44" i="1"/>
  <c r="VO43" i="1"/>
  <c r="VO42" i="1"/>
  <c r="VO41" i="1"/>
  <c r="VO40" i="1"/>
  <c r="VO39" i="1"/>
  <c r="VO38" i="1"/>
  <c r="VO37" i="1"/>
  <c r="VO36" i="1"/>
  <c r="VO35" i="1"/>
  <c r="VO34" i="1"/>
  <c r="VO33" i="1"/>
  <c r="VO32" i="1"/>
  <c r="VO31" i="1"/>
  <c r="VO30" i="1"/>
  <c r="VO29" i="1"/>
  <c r="VO28" i="1"/>
  <c r="VO27" i="1"/>
  <c r="VO26" i="1"/>
  <c r="VO25" i="1"/>
  <c r="VO24" i="1"/>
  <c r="VO23" i="1"/>
  <c r="VO22" i="1"/>
  <c r="VO21" i="1"/>
  <c r="VO20" i="1"/>
  <c r="VO19" i="1"/>
  <c r="VO18" i="1"/>
  <c r="VO17" i="1"/>
  <c r="VO16" i="1"/>
  <c r="VO15" i="1"/>
  <c r="VO14" i="1"/>
  <c r="VO13" i="1"/>
  <c r="VO12" i="1"/>
  <c r="VO11" i="1"/>
  <c r="VO10" i="1"/>
  <c r="VO9" i="1"/>
  <c r="VO8" i="1"/>
  <c r="VO7" i="1"/>
  <c r="VO6" i="1"/>
  <c r="VO5" i="1"/>
  <c r="VO4" i="1"/>
  <c r="VO3" i="1"/>
  <c r="VO2" i="1"/>
  <c r="DU61" i="1" l="1"/>
  <c r="DT61" i="1"/>
  <c r="DS61" i="1"/>
  <c r="DN61" i="1"/>
  <c r="DO61" i="1" s="1"/>
  <c r="DP61" i="1" s="1"/>
  <c r="DQ61" i="1" s="1"/>
  <c r="DR61" i="1" s="1"/>
  <c r="DU60" i="1"/>
  <c r="DT60" i="1"/>
  <c r="DS60" i="1"/>
  <c r="DN60" i="1"/>
  <c r="DO60" i="1" s="1"/>
  <c r="DP60" i="1" s="1"/>
  <c r="DQ60" i="1" s="1"/>
  <c r="DR60" i="1" s="1"/>
  <c r="DU59" i="1"/>
  <c r="DT59" i="1"/>
  <c r="DS59" i="1"/>
  <c r="DN59" i="1"/>
  <c r="DO59" i="1" s="1"/>
  <c r="DP59" i="1" s="1"/>
  <c r="DQ59" i="1" s="1"/>
  <c r="DR59" i="1" s="1"/>
  <c r="DU58" i="1"/>
  <c r="DT58" i="1"/>
  <c r="DS58" i="1"/>
  <c r="DN58" i="1"/>
  <c r="DO58" i="1" s="1"/>
  <c r="DP58" i="1" s="1"/>
  <c r="DQ58" i="1" s="1"/>
  <c r="DR58" i="1" s="1"/>
  <c r="DU57" i="1"/>
  <c r="DT57" i="1"/>
  <c r="DS57" i="1"/>
  <c r="DN57" i="1"/>
  <c r="DO57" i="1" s="1"/>
  <c r="DP57" i="1" s="1"/>
  <c r="DQ57" i="1" s="1"/>
  <c r="DR57" i="1" s="1"/>
  <c r="DU56" i="1"/>
  <c r="DT56" i="1"/>
  <c r="DS56" i="1"/>
  <c r="DN56" i="1"/>
  <c r="DO56" i="1" s="1"/>
  <c r="DP56" i="1" s="1"/>
  <c r="DQ56" i="1" s="1"/>
  <c r="DR56" i="1" s="1"/>
  <c r="DU55" i="1"/>
  <c r="DT55" i="1"/>
  <c r="DS55" i="1"/>
  <c r="DN55" i="1"/>
  <c r="DO55" i="1" s="1"/>
  <c r="DP55" i="1" s="1"/>
  <c r="DQ55" i="1" s="1"/>
  <c r="DR55" i="1" s="1"/>
  <c r="DU54" i="1"/>
  <c r="DT54" i="1"/>
  <c r="DS54" i="1"/>
  <c r="DN54" i="1"/>
  <c r="DO54" i="1" s="1"/>
  <c r="DP54" i="1" s="1"/>
  <c r="DQ54" i="1" s="1"/>
  <c r="DR54" i="1" s="1"/>
  <c r="DU53" i="1"/>
  <c r="DT53" i="1"/>
  <c r="DS53" i="1"/>
  <c r="DN53" i="1"/>
  <c r="DO53" i="1" s="1"/>
  <c r="DP53" i="1" s="1"/>
  <c r="DQ53" i="1" s="1"/>
  <c r="DR53" i="1" s="1"/>
  <c r="DU52" i="1"/>
  <c r="DT52" i="1"/>
  <c r="DS52" i="1"/>
  <c r="DN52" i="1"/>
  <c r="DO52" i="1" s="1"/>
  <c r="DP52" i="1" s="1"/>
  <c r="DQ52" i="1" s="1"/>
  <c r="DR52" i="1" s="1"/>
  <c r="DU51" i="1"/>
  <c r="DT51" i="1"/>
  <c r="DS51" i="1"/>
  <c r="DN51" i="1"/>
  <c r="DO51" i="1" s="1"/>
  <c r="DP51" i="1" s="1"/>
  <c r="DQ51" i="1" s="1"/>
  <c r="DR51" i="1" s="1"/>
  <c r="DU50" i="1"/>
  <c r="DT50" i="1"/>
  <c r="DS50" i="1"/>
  <c r="DN50" i="1"/>
  <c r="DO50" i="1" s="1"/>
  <c r="DP50" i="1" s="1"/>
  <c r="DQ50" i="1" s="1"/>
  <c r="DR50" i="1" s="1"/>
  <c r="DU49" i="1"/>
  <c r="DT49" i="1"/>
  <c r="DS49" i="1"/>
  <c r="DN49" i="1"/>
  <c r="DO49" i="1" s="1"/>
  <c r="DP49" i="1" s="1"/>
  <c r="DQ49" i="1" s="1"/>
  <c r="DR49" i="1" s="1"/>
  <c r="DU48" i="1"/>
  <c r="DT48" i="1"/>
  <c r="DS48" i="1"/>
  <c r="DN48" i="1"/>
  <c r="DO48" i="1" s="1"/>
  <c r="DP48" i="1" s="1"/>
  <c r="DQ48" i="1" s="1"/>
  <c r="DR48" i="1" s="1"/>
  <c r="DU47" i="1"/>
  <c r="DT47" i="1"/>
  <c r="DS47" i="1"/>
  <c r="DN47" i="1"/>
  <c r="DO47" i="1" s="1"/>
  <c r="DP47" i="1" s="1"/>
  <c r="DQ47" i="1" s="1"/>
  <c r="DR47" i="1" s="1"/>
  <c r="DU46" i="1"/>
  <c r="DT46" i="1"/>
  <c r="DS46" i="1"/>
  <c r="DN46" i="1"/>
  <c r="DO46" i="1" s="1"/>
  <c r="DP46" i="1" s="1"/>
  <c r="DQ46" i="1" s="1"/>
  <c r="DR46" i="1" s="1"/>
  <c r="DU45" i="1"/>
  <c r="DT45" i="1"/>
  <c r="DS45" i="1"/>
  <c r="DN45" i="1"/>
  <c r="DO45" i="1" s="1"/>
  <c r="DP45" i="1" s="1"/>
  <c r="DQ45" i="1" s="1"/>
  <c r="DR45" i="1" s="1"/>
  <c r="DU44" i="1"/>
  <c r="DT44" i="1"/>
  <c r="DS44" i="1"/>
  <c r="DN44" i="1"/>
  <c r="DO44" i="1" s="1"/>
  <c r="DP44" i="1" s="1"/>
  <c r="DQ44" i="1" s="1"/>
  <c r="DR44" i="1" s="1"/>
  <c r="DU43" i="1"/>
  <c r="DT43" i="1"/>
  <c r="DS43" i="1"/>
  <c r="DN43" i="1"/>
  <c r="DO43" i="1" s="1"/>
  <c r="DP43" i="1" s="1"/>
  <c r="DQ43" i="1" s="1"/>
  <c r="DR43" i="1" s="1"/>
  <c r="DU42" i="1"/>
  <c r="DT42" i="1"/>
  <c r="DS42" i="1"/>
  <c r="DN42" i="1"/>
  <c r="DO42" i="1" s="1"/>
  <c r="DP42" i="1" s="1"/>
  <c r="DQ42" i="1" s="1"/>
  <c r="DR42" i="1" s="1"/>
  <c r="DU41" i="1"/>
  <c r="DT41" i="1"/>
  <c r="DS41" i="1"/>
  <c r="DN41" i="1"/>
  <c r="DO41" i="1" s="1"/>
  <c r="DP41" i="1" s="1"/>
  <c r="DQ41" i="1" s="1"/>
  <c r="DR41" i="1" s="1"/>
  <c r="DU40" i="1"/>
  <c r="DT40" i="1"/>
  <c r="DS40" i="1"/>
  <c r="DN40" i="1"/>
  <c r="DO40" i="1" s="1"/>
  <c r="DP40" i="1" s="1"/>
  <c r="DQ40" i="1" s="1"/>
  <c r="DR40" i="1" s="1"/>
  <c r="DU39" i="1"/>
  <c r="DT39" i="1"/>
  <c r="DS39" i="1"/>
  <c r="DN39" i="1"/>
  <c r="DO39" i="1" s="1"/>
  <c r="DP39" i="1" s="1"/>
  <c r="DQ39" i="1" s="1"/>
  <c r="DR39" i="1" s="1"/>
  <c r="DU38" i="1"/>
  <c r="DT38" i="1"/>
  <c r="DS38" i="1"/>
  <c r="DN38" i="1"/>
  <c r="DO38" i="1" s="1"/>
  <c r="DP38" i="1" s="1"/>
  <c r="DQ38" i="1" s="1"/>
  <c r="DR38" i="1" s="1"/>
  <c r="DU37" i="1"/>
  <c r="DT37" i="1"/>
  <c r="DS37" i="1"/>
  <c r="DN37" i="1"/>
  <c r="DO37" i="1" s="1"/>
  <c r="DP37" i="1" s="1"/>
  <c r="DQ37" i="1" s="1"/>
  <c r="DR37" i="1" s="1"/>
  <c r="DU36" i="1"/>
  <c r="DT36" i="1"/>
  <c r="DS36" i="1"/>
  <c r="DN36" i="1"/>
  <c r="DO36" i="1" s="1"/>
  <c r="DP36" i="1" s="1"/>
  <c r="DQ36" i="1" s="1"/>
  <c r="DR36" i="1" s="1"/>
  <c r="DU35" i="1"/>
  <c r="DT35" i="1"/>
  <c r="DS35" i="1"/>
  <c r="DN35" i="1"/>
  <c r="DO35" i="1" s="1"/>
  <c r="DP35" i="1" s="1"/>
  <c r="DQ35" i="1" s="1"/>
  <c r="DR35" i="1" s="1"/>
  <c r="DU34" i="1"/>
  <c r="DT34" i="1"/>
  <c r="DS34" i="1"/>
  <c r="DN34" i="1"/>
  <c r="DO34" i="1" s="1"/>
  <c r="DP34" i="1" s="1"/>
  <c r="DQ34" i="1" s="1"/>
  <c r="DR34" i="1" s="1"/>
  <c r="DU33" i="1"/>
  <c r="DT33" i="1"/>
  <c r="DS33" i="1"/>
  <c r="DN33" i="1"/>
  <c r="DO33" i="1" s="1"/>
  <c r="DP33" i="1" s="1"/>
  <c r="DQ33" i="1" s="1"/>
  <c r="DR33" i="1" s="1"/>
  <c r="DU32" i="1"/>
  <c r="DT32" i="1"/>
  <c r="DS32" i="1"/>
  <c r="DN32" i="1"/>
  <c r="DO32" i="1" s="1"/>
  <c r="DP32" i="1" s="1"/>
  <c r="DQ32" i="1" s="1"/>
  <c r="DR32" i="1" s="1"/>
  <c r="DU31" i="1"/>
  <c r="DT31" i="1"/>
  <c r="DS31" i="1"/>
  <c r="DN31" i="1"/>
  <c r="DO31" i="1" s="1"/>
  <c r="DP31" i="1" s="1"/>
  <c r="DQ31" i="1" s="1"/>
  <c r="DR31" i="1" s="1"/>
  <c r="DU30" i="1"/>
  <c r="DT30" i="1"/>
  <c r="DS30" i="1"/>
  <c r="DN30" i="1"/>
  <c r="DO30" i="1" s="1"/>
  <c r="DP30" i="1" s="1"/>
  <c r="DQ30" i="1" s="1"/>
  <c r="DR30" i="1" s="1"/>
  <c r="DU29" i="1"/>
  <c r="DT29" i="1"/>
  <c r="DS29" i="1"/>
  <c r="DN29" i="1"/>
  <c r="DO29" i="1" s="1"/>
  <c r="DP29" i="1" s="1"/>
  <c r="DQ29" i="1" s="1"/>
  <c r="DR29" i="1" s="1"/>
  <c r="DU28" i="1"/>
  <c r="DT28" i="1"/>
  <c r="DS28" i="1"/>
  <c r="DN28" i="1"/>
  <c r="DO28" i="1" s="1"/>
  <c r="DP28" i="1" s="1"/>
  <c r="DQ28" i="1" s="1"/>
  <c r="DR28" i="1" s="1"/>
  <c r="DU27" i="1"/>
  <c r="DT27" i="1"/>
  <c r="DS27" i="1"/>
  <c r="DN27" i="1"/>
  <c r="DO27" i="1" s="1"/>
  <c r="DP27" i="1" s="1"/>
  <c r="DQ27" i="1" s="1"/>
  <c r="DR27" i="1" s="1"/>
  <c r="DU26" i="1"/>
  <c r="DT26" i="1"/>
  <c r="DS26" i="1"/>
  <c r="DN26" i="1"/>
  <c r="DO26" i="1" s="1"/>
  <c r="DP26" i="1" s="1"/>
  <c r="DQ26" i="1" s="1"/>
  <c r="DR26" i="1" s="1"/>
  <c r="DU25" i="1"/>
  <c r="DT25" i="1"/>
  <c r="DS25" i="1"/>
  <c r="DN25" i="1"/>
  <c r="DO25" i="1" s="1"/>
  <c r="DP25" i="1" s="1"/>
  <c r="DQ25" i="1" s="1"/>
  <c r="DR25" i="1" s="1"/>
  <c r="DU24" i="1"/>
  <c r="DT24" i="1"/>
  <c r="DS24" i="1"/>
  <c r="DN24" i="1"/>
  <c r="DO24" i="1" s="1"/>
  <c r="DP24" i="1" s="1"/>
  <c r="DQ24" i="1" s="1"/>
  <c r="DR24" i="1" s="1"/>
  <c r="DU23" i="1"/>
  <c r="DT23" i="1"/>
  <c r="DS23" i="1"/>
  <c r="DN23" i="1"/>
  <c r="DO23" i="1" s="1"/>
  <c r="DP23" i="1" s="1"/>
  <c r="DQ23" i="1" s="1"/>
  <c r="DR23" i="1" s="1"/>
  <c r="DU22" i="1"/>
  <c r="DT22" i="1"/>
  <c r="DS22" i="1"/>
  <c r="DN22" i="1"/>
  <c r="DO22" i="1" s="1"/>
  <c r="DP22" i="1" s="1"/>
  <c r="DQ22" i="1" s="1"/>
  <c r="DR22" i="1" s="1"/>
  <c r="DU21" i="1"/>
  <c r="DT21" i="1"/>
  <c r="DS21" i="1"/>
  <c r="DN21" i="1"/>
  <c r="DO21" i="1" s="1"/>
  <c r="DP21" i="1" s="1"/>
  <c r="DQ21" i="1" s="1"/>
  <c r="DR21" i="1" s="1"/>
  <c r="DU20" i="1"/>
  <c r="DT20" i="1"/>
  <c r="DS20" i="1"/>
  <c r="DN20" i="1"/>
  <c r="DO20" i="1" s="1"/>
  <c r="DP20" i="1" s="1"/>
  <c r="DQ20" i="1" s="1"/>
  <c r="DR20" i="1" s="1"/>
  <c r="DU19" i="1"/>
  <c r="DT19" i="1"/>
  <c r="DS19" i="1"/>
  <c r="DN19" i="1"/>
  <c r="DO19" i="1" s="1"/>
  <c r="DP19" i="1" s="1"/>
  <c r="DQ19" i="1" s="1"/>
  <c r="DR19" i="1" s="1"/>
  <c r="DU18" i="1"/>
  <c r="DT18" i="1"/>
  <c r="DS18" i="1"/>
  <c r="DN18" i="1"/>
  <c r="DO18" i="1" s="1"/>
  <c r="DP18" i="1" s="1"/>
  <c r="DQ18" i="1" s="1"/>
  <c r="DR18" i="1" s="1"/>
  <c r="DU17" i="1"/>
  <c r="DT17" i="1"/>
  <c r="DS17" i="1"/>
  <c r="DN17" i="1"/>
  <c r="DO17" i="1" s="1"/>
  <c r="DP17" i="1" s="1"/>
  <c r="DQ17" i="1" s="1"/>
  <c r="DR17" i="1" s="1"/>
  <c r="DU16" i="1"/>
  <c r="DT16" i="1"/>
  <c r="DS16" i="1"/>
  <c r="DN16" i="1"/>
  <c r="DO16" i="1" s="1"/>
  <c r="DP16" i="1" s="1"/>
  <c r="DQ16" i="1" s="1"/>
  <c r="DR16" i="1" s="1"/>
  <c r="DU15" i="1"/>
  <c r="DT15" i="1"/>
  <c r="DS15" i="1"/>
  <c r="DN15" i="1"/>
  <c r="DO15" i="1" s="1"/>
  <c r="DP15" i="1" s="1"/>
  <c r="DQ15" i="1" s="1"/>
  <c r="DR15" i="1" s="1"/>
  <c r="DU14" i="1"/>
  <c r="DT14" i="1"/>
  <c r="DS14" i="1"/>
  <c r="DN14" i="1"/>
  <c r="DO14" i="1" s="1"/>
  <c r="DP14" i="1" s="1"/>
  <c r="DQ14" i="1" s="1"/>
  <c r="DR14" i="1" s="1"/>
  <c r="DU13" i="1"/>
  <c r="DT13" i="1"/>
  <c r="DS13" i="1"/>
  <c r="DN13" i="1"/>
  <c r="DO13" i="1" s="1"/>
  <c r="DP13" i="1" s="1"/>
  <c r="DQ13" i="1" s="1"/>
  <c r="DR13" i="1" s="1"/>
  <c r="DU12" i="1"/>
  <c r="DT12" i="1"/>
  <c r="DS12" i="1"/>
  <c r="DN12" i="1"/>
  <c r="DO12" i="1" s="1"/>
  <c r="DP12" i="1" s="1"/>
  <c r="DQ12" i="1" s="1"/>
  <c r="DR12" i="1" s="1"/>
  <c r="DU11" i="1"/>
  <c r="DT11" i="1"/>
  <c r="DS11" i="1"/>
  <c r="DN11" i="1"/>
  <c r="DO11" i="1" s="1"/>
  <c r="DP11" i="1" s="1"/>
  <c r="DQ11" i="1" s="1"/>
  <c r="DR11" i="1" s="1"/>
  <c r="DU10" i="1"/>
  <c r="DT10" i="1"/>
  <c r="DS10" i="1"/>
  <c r="DN10" i="1"/>
  <c r="DO10" i="1" s="1"/>
  <c r="DP10" i="1" s="1"/>
  <c r="DQ10" i="1" s="1"/>
  <c r="DR10" i="1" s="1"/>
  <c r="DU9" i="1"/>
  <c r="DT9" i="1"/>
  <c r="DS9" i="1"/>
  <c r="DN9" i="1"/>
  <c r="DO9" i="1" s="1"/>
  <c r="DP9" i="1" s="1"/>
  <c r="DQ9" i="1" s="1"/>
  <c r="DR9" i="1" s="1"/>
  <c r="DU8" i="1"/>
  <c r="DT8" i="1"/>
  <c r="DS8" i="1"/>
  <c r="DN8" i="1"/>
  <c r="DO8" i="1" s="1"/>
  <c r="DP8" i="1" s="1"/>
  <c r="DQ8" i="1" s="1"/>
  <c r="DR8" i="1" s="1"/>
  <c r="DU7" i="1"/>
  <c r="DT7" i="1"/>
  <c r="DS7" i="1"/>
  <c r="DN7" i="1"/>
  <c r="DO7" i="1" s="1"/>
  <c r="DP7" i="1" s="1"/>
  <c r="DQ7" i="1" s="1"/>
  <c r="DR7" i="1" s="1"/>
  <c r="DU6" i="1"/>
  <c r="DT6" i="1"/>
  <c r="DS6" i="1"/>
  <c r="DN6" i="1"/>
  <c r="DO6" i="1" s="1"/>
  <c r="DP6" i="1" s="1"/>
  <c r="DQ6" i="1" s="1"/>
  <c r="DR6" i="1" s="1"/>
  <c r="DU5" i="1"/>
  <c r="DT5" i="1"/>
  <c r="DS5" i="1"/>
  <c r="DN5" i="1"/>
  <c r="DO5" i="1" s="1"/>
  <c r="DP5" i="1" s="1"/>
  <c r="DQ5" i="1" s="1"/>
  <c r="DR5" i="1" s="1"/>
  <c r="DU4" i="1"/>
  <c r="DT4" i="1"/>
  <c r="DS4" i="1"/>
  <c r="DN4" i="1"/>
  <c r="DO4" i="1" s="1"/>
  <c r="DP4" i="1" s="1"/>
  <c r="DQ4" i="1" s="1"/>
  <c r="DR4" i="1" s="1"/>
  <c r="DU3" i="1"/>
  <c r="DT3" i="1"/>
  <c r="DS3" i="1"/>
  <c r="DN3" i="1"/>
  <c r="DO3" i="1" s="1"/>
  <c r="DP3" i="1" s="1"/>
  <c r="DQ3" i="1" s="1"/>
  <c r="DR3" i="1" s="1"/>
  <c r="DU2" i="1"/>
  <c r="DT2" i="1"/>
  <c r="DS2" i="1"/>
  <c r="DN2" i="1"/>
  <c r="DO2" i="1" s="1"/>
  <c r="DP2" i="1" s="1"/>
  <c r="DQ2" i="1" s="1"/>
  <c r="DR2" i="1" s="1"/>
  <c r="DV17" i="1" l="1"/>
  <c r="DV19" i="1"/>
  <c r="DV42" i="1"/>
  <c r="DV44" i="1"/>
  <c r="DV50" i="1"/>
  <c r="DV52" i="1"/>
  <c r="DV54" i="1"/>
  <c r="DV60" i="1"/>
  <c r="DV41" i="1"/>
  <c r="DV43" i="1"/>
  <c r="DV45" i="1"/>
  <c r="DV53" i="1"/>
  <c r="DV61" i="1"/>
  <c r="DV24" i="1"/>
  <c r="DV2" i="1"/>
  <c r="DV6" i="1"/>
  <c r="DV22" i="1"/>
  <c r="DV4" i="1"/>
  <c r="DV30" i="1"/>
  <c r="DV34" i="1"/>
  <c r="DV36" i="1"/>
  <c r="DV38" i="1"/>
  <c r="DV13" i="1"/>
  <c r="DV21" i="1"/>
  <c r="DV46" i="1"/>
  <c r="DV12" i="1"/>
  <c r="DV14" i="1"/>
  <c r="DV9" i="1"/>
  <c r="DV16" i="1"/>
  <c r="DV47" i="1"/>
  <c r="DV55" i="1"/>
  <c r="DV33" i="1"/>
  <c r="DV35" i="1"/>
  <c r="DV40" i="1"/>
  <c r="DV3" i="1"/>
  <c r="DV5" i="1"/>
  <c r="DV26" i="1"/>
  <c r="DV28" i="1"/>
  <c r="DV31" i="1"/>
  <c r="DV37" i="1"/>
  <c r="DV57" i="1"/>
  <c r="DV59" i="1"/>
  <c r="DV7" i="1"/>
  <c r="DV15" i="1"/>
  <c r="DV39" i="1"/>
  <c r="DV48" i="1"/>
  <c r="DV11" i="1"/>
  <c r="DV25" i="1"/>
  <c r="DV27" i="1"/>
  <c r="DV32" i="1"/>
  <c r="DV58" i="1"/>
  <c r="DV8" i="1"/>
  <c r="DV10" i="1"/>
  <c r="DV18" i="1"/>
  <c r="DV20" i="1"/>
  <c r="DV23" i="1"/>
  <c r="DV29" i="1"/>
  <c r="DV49" i="1"/>
  <c r="DV51" i="1"/>
  <c r="DV56" i="1"/>
  <c r="KA55" i="1"/>
  <c r="KA54" i="1"/>
  <c r="KA45" i="1"/>
  <c r="KA44" i="1"/>
  <c r="KA42" i="1"/>
  <c r="KA16" i="1"/>
  <c r="KA15" i="1"/>
  <c r="JZ55" i="1"/>
  <c r="JZ54" i="1"/>
  <c r="JZ45" i="1"/>
  <c r="JZ44" i="1"/>
  <c r="JZ42" i="1"/>
  <c r="JZ16" i="1"/>
  <c r="JZ15" i="1"/>
  <c r="KA26" i="1" l="1"/>
  <c r="KA3" i="1"/>
  <c r="KA49" i="1"/>
  <c r="KA22" i="1"/>
  <c r="KA53" i="1"/>
  <c r="KA34" i="1"/>
  <c r="KA41" i="1"/>
  <c r="KA60" i="1" l="1"/>
  <c r="KA59" i="1"/>
  <c r="KA47" i="1"/>
  <c r="KA35" i="1"/>
  <c r="KA32" i="1"/>
  <c r="KA29" i="1"/>
  <c r="KA28" i="1"/>
  <c r="KA25" i="1"/>
  <c r="KA19" i="1"/>
  <c r="KA14" i="1"/>
  <c r="KA12" i="1"/>
  <c r="KA11" i="1"/>
  <c r="KA5" i="1"/>
  <c r="JZ60" i="1"/>
  <c r="JZ59" i="1"/>
  <c r="JZ53" i="1"/>
  <c r="JZ49" i="1"/>
  <c r="JZ47" i="1"/>
  <c r="JZ41" i="1"/>
  <c r="JZ35" i="1"/>
  <c r="JZ34" i="1"/>
  <c r="JZ32" i="1"/>
  <c r="JZ29" i="1"/>
  <c r="JZ28" i="1"/>
  <c r="JZ26" i="1"/>
  <c r="JZ25" i="1"/>
  <c r="JZ22" i="1"/>
  <c r="JZ19" i="1"/>
  <c r="JZ14" i="1"/>
  <c r="JZ12" i="1"/>
  <c r="JZ11" i="1"/>
  <c r="JZ5" i="1"/>
  <c r="JZ3" i="1"/>
  <c r="LA61" i="1" l="1"/>
  <c r="LA60" i="1"/>
  <c r="LA59" i="1"/>
  <c r="LA58" i="1"/>
  <c r="LA57" i="1"/>
  <c r="LA56" i="1"/>
  <c r="LA55" i="1"/>
  <c r="LA54" i="1"/>
  <c r="LA53" i="1"/>
  <c r="LA52" i="1"/>
  <c r="LA51" i="1"/>
  <c r="LA50" i="1"/>
  <c r="LA49" i="1"/>
  <c r="LA48" i="1"/>
  <c r="LA47" i="1"/>
  <c r="LA46" i="1"/>
  <c r="LA45" i="1"/>
  <c r="LA44" i="1"/>
  <c r="LA43" i="1"/>
  <c r="LA42" i="1"/>
  <c r="LA41" i="1"/>
  <c r="LA40" i="1"/>
  <c r="LA39" i="1"/>
  <c r="LA38" i="1"/>
  <c r="LA37" i="1"/>
  <c r="LA36" i="1"/>
  <c r="LA35" i="1"/>
  <c r="LA34" i="1"/>
  <c r="LA33" i="1"/>
  <c r="LA32" i="1"/>
  <c r="LA31" i="1"/>
  <c r="LA30" i="1"/>
  <c r="LA29" i="1"/>
  <c r="LA28" i="1"/>
  <c r="LA27" i="1"/>
  <c r="LA26" i="1"/>
  <c r="LA25" i="1"/>
  <c r="LA24" i="1"/>
  <c r="LA23" i="1"/>
  <c r="LA22" i="1"/>
  <c r="LA21" i="1"/>
  <c r="LA20" i="1"/>
  <c r="LA19" i="1"/>
  <c r="LA18" i="1"/>
  <c r="LA17" i="1"/>
  <c r="LA16" i="1"/>
  <c r="LA15" i="1"/>
  <c r="LA14" i="1"/>
  <c r="LA13" i="1"/>
  <c r="LA12" i="1"/>
  <c r="LA11" i="1"/>
  <c r="LA10" i="1"/>
  <c r="LA9" i="1"/>
  <c r="LA8" i="1"/>
  <c r="LA7" i="1"/>
  <c r="LA6" i="1"/>
  <c r="LA5" i="1"/>
  <c r="LA4" i="1"/>
  <c r="LA3" i="1"/>
  <c r="LA2" i="1"/>
  <c r="KO61" i="1"/>
  <c r="KO60" i="1"/>
  <c r="KO59" i="1"/>
  <c r="KO58" i="1"/>
  <c r="KO57" i="1"/>
  <c r="KO56" i="1"/>
  <c r="KO55" i="1"/>
  <c r="KO54" i="1"/>
  <c r="KO53" i="1"/>
  <c r="KO52" i="1"/>
  <c r="KO51" i="1"/>
  <c r="KO50" i="1"/>
  <c r="KO49" i="1"/>
  <c r="KO48" i="1"/>
  <c r="KO47" i="1"/>
  <c r="KO46" i="1"/>
  <c r="KO45" i="1"/>
  <c r="KO44" i="1"/>
  <c r="KO43" i="1"/>
  <c r="KO42" i="1"/>
  <c r="KO41" i="1"/>
  <c r="KO40" i="1"/>
  <c r="KO39" i="1"/>
  <c r="KO38" i="1"/>
  <c r="KO37" i="1"/>
  <c r="KO36" i="1"/>
  <c r="KO35" i="1"/>
  <c r="KO34" i="1"/>
  <c r="KO33" i="1"/>
  <c r="KO32" i="1"/>
  <c r="KO31" i="1"/>
  <c r="KO30" i="1"/>
  <c r="KO29" i="1"/>
  <c r="KO28" i="1"/>
  <c r="KO27" i="1"/>
  <c r="KO26" i="1"/>
  <c r="KO25" i="1"/>
  <c r="KO24" i="1"/>
  <c r="KO23" i="1"/>
  <c r="KO22" i="1"/>
  <c r="KO21" i="1"/>
  <c r="KO20" i="1"/>
  <c r="KO19" i="1"/>
  <c r="KO18" i="1"/>
  <c r="KO17" i="1"/>
  <c r="KO16" i="1"/>
  <c r="KO15" i="1"/>
  <c r="KO14" i="1"/>
  <c r="KO13" i="1"/>
  <c r="KO12" i="1"/>
  <c r="KO11" i="1"/>
  <c r="KO10" i="1"/>
  <c r="KO9" i="1"/>
  <c r="KO8" i="1"/>
  <c r="KO7" i="1"/>
  <c r="KO6" i="1"/>
  <c r="KO5" i="1"/>
  <c r="KO4" i="1"/>
  <c r="KO3" i="1"/>
  <c r="KO2" i="1"/>
  <c r="LC3" i="1" l="1"/>
  <c r="LC61" i="1"/>
  <c r="LC60" i="1"/>
  <c r="LC59" i="1"/>
  <c r="LC58" i="1"/>
  <c r="LC57" i="1"/>
  <c r="LC56" i="1"/>
  <c r="LC55" i="1"/>
  <c r="LC54" i="1"/>
  <c r="LC53" i="1"/>
  <c r="LC52" i="1"/>
  <c r="LC51" i="1"/>
  <c r="LC50" i="1"/>
  <c r="LC49" i="1"/>
  <c r="LC48" i="1"/>
  <c r="LC47" i="1"/>
  <c r="LC46" i="1"/>
  <c r="LC45" i="1"/>
  <c r="LC44" i="1"/>
  <c r="LC43" i="1"/>
  <c r="LC42" i="1"/>
  <c r="LC41" i="1"/>
  <c r="LC40" i="1"/>
  <c r="LC39" i="1"/>
  <c r="LC38" i="1"/>
  <c r="LC37" i="1"/>
  <c r="LC36" i="1"/>
  <c r="LC35" i="1"/>
  <c r="LC34" i="1"/>
  <c r="LC33" i="1"/>
  <c r="LC32" i="1"/>
  <c r="LC31" i="1"/>
  <c r="LC30" i="1"/>
  <c r="LC29" i="1"/>
  <c r="LC28" i="1"/>
  <c r="LC27" i="1"/>
  <c r="LC26" i="1"/>
  <c r="LC25" i="1"/>
  <c r="LC24" i="1"/>
  <c r="LC23" i="1"/>
  <c r="LC22" i="1"/>
  <c r="LC21" i="1"/>
  <c r="LC20" i="1"/>
  <c r="LC19" i="1"/>
  <c r="LC18" i="1"/>
  <c r="LC17" i="1"/>
  <c r="LC16" i="1"/>
  <c r="LC15" i="1"/>
  <c r="LC14" i="1"/>
  <c r="LC13" i="1"/>
  <c r="LC12" i="1"/>
  <c r="LC11" i="1"/>
  <c r="LC10" i="1"/>
  <c r="LC9" i="1"/>
  <c r="LC8" i="1"/>
  <c r="LC7" i="1"/>
  <c r="LC6" i="1"/>
  <c r="LC5" i="1"/>
  <c r="LC4" i="1"/>
  <c r="LC2" i="1"/>
  <c r="KQ61" i="1"/>
  <c r="KQ60" i="1"/>
  <c r="KQ59" i="1"/>
  <c r="KQ58" i="1"/>
  <c r="KQ57" i="1"/>
  <c r="KQ56" i="1"/>
  <c r="KQ55" i="1"/>
  <c r="KQ54" i="1"/>
  <c r="KQ53" i="1"/>
  <c r="KQ52" i="1"/>
  <c r="KQ51" i="1"/>
  <c r="KQ50" i="1"/>
  <c r="KQ49" i="1"/>
  <c r="KQ48" i="1"/>
  <c r="KQ47" i="1"/>
  <c r="KQ46" i="1"/>
  <c r="KQ45" i="1"/>
  <c r="KQ44" i="1"/>
  <c r="KQ43" i="1"/>
  <c r="KQ42" i="1"/>
  <c r="KQ41" i="1"/>
  <c r="KQ40" i="1"/>
  <c r="KQ39" i="1"/>
  <c r="KQ38" i="1"/>
  <c r="KQ37" i="1"/>
  <c r="KQ36" i="1"/>
  <c r="KQ35" i="1"/>
  <c r="KQ34" i="1"/>
  <c r="KQ33" i="1"/>
  <c r="KQ32" i="1"/>
  <c r="KQ31" i="1"/>
  <c r="KQ30" i="1"/>
  <c r="KQ29" i="1"/>
  <c r="KQ28" i="1"/>
  <c r="KQ27" i="1"/>
  <c r="KQ26" i="1"/>
  <c r="KQ25" i="1"/>
  <c r="KQ24" i="1"/>
  <c r="KQ23" i="1"/>
  <c r="KQ22" i="1"/>
  <c r="KQ21" i="1"/>
  <c r="KQ20" i="1"/>
  <c r="KQ19" i="1"/>
  <c r="KQ18" i="1"/>
  <c r="KQ17" i="1"/>
  <c r="KQ16" i="1"/>
  <c r="KQ15" i="1"/>
  <c r="KQ14" i="1"/>
  <c r="KQ13" i="1"/>
  <c r="KQ12" i="1"/>
  <c r="KQ11" i="1"/>
  <c r="KQ10" i="1"/>
  <c r="KQ9" i="1"/>
  <c r="KQ8" i="1"/>
  <c r="KQ7" i="1"/>
  <c r="KQ6" i="1"/>
  <c r="KQ5" i="1"/>
  <c r="KQ4" i="1"/>
  <c r="KQ3" i="1"/>
  <c r="KQ2" i="1"/>
  <c r="KS15" i="1" l="1"/>
  <c r="KT15" i="1" s="1"/>
  <c r="KS55" i="1"/>
  <c r="KT55" i="1" s="1"/>
  <c r="KS24" i="1"/>
  <c r="KT24" i="1" s="1"/>
  <c r="KS48" i="1"/>
  <c r="KT48" i="1" s="1"/>
  <c r="KS33" i="1"/>
  <c r="KT33" i="1" s="1"/>
  <c r="KS57" i="1"/>
  <c r="KT57" i="1" s="1"/>
  <c r="KS10" i="1"/>
  <c r="KT10" i="1" s="1"/>
  <c r="KS26" i="1"/>
  <c r="KT26" i="1" s="1"/>
  <c r="KS42" i="1"/>
  <c r="KT42" i="1" s="1"/>
  <c r="KS58" i="1"/>
  <c r="KT58" i="1" s="1"/>
  <c r="KS3" i="1"/>
  <c r="KT3" i="1" s="1"/>
  <c r="KS11" i="1"/>
  <c r="KT11" i="1" s="1"/>
  <c r="KS19" i="1"/>
  <c r="KT19" i="1" s="1"/>
  <c r="KS27" i="1"/>
  <c r="KT27" i="1" s="1"/>
  <c r="KS35" i="1"/>
  <c r="KT35" i="1" s="1"/>
  <c r="KS43" i="1"/>
  <c r="KT43" i="1" s="1"/>
  <c r="KS51" i="1"/>
  <c r="KT51" i="1" s="1"/>
  <c r="KS59" i="1"/>
  <c r="KT59" i="1" s="1"/>
  <c r="KS23" i="1"/>
  <c r="KT23" i="1" s="1"/>
  <c r="KS47" i="1"/>
  <c r="KT47" i="1" s="1"/>
  <c r="KS8" i="1"/>
  <c r="KT8" i="1" s="1"/>
  <c r="KS40" i="1"/>
  <c r="KT40" i="1" s="1"/>
  <c r="KS17" i="1"/>
  <c r="KT17" i="1" s="1"/>
  <c r="KS41" i="1"/>
  <c r="KT41" i="1" s="1"/>
  <c r="KS2" i="1"/>
  <c r="KT2" i="1" s="1"/>
  <c r="KS18" i="1"/>
  <c r="KT18" i="1" s="1"/>
  <c r="KS34" i="1"/>
  <c r="KT34" i="1" s="1"/>
  <c r="KS50" i="1"/>
  <c r="KT50" i="1" s="1"/>
  <c r="KS4" i="1"/>
  <c r="KT4" i="1" s="1"/>
  <c r="KS12" i="1"/>
  <c r="KT12" i="1" s="1"/>
  <c r="KS20" i="1"/>
  <c r="KT20" i="1" s="1"/>
  <c r="KS28" i="1"/>
  <c r="KT28" i="1" s="1"/>
  <c r="KS36" i="1"/>
  <c r="KT36" i="1" s="1"/>
  <c r="KS44" i="1"/>
  <c r="KT44" i="1" s="1"/>
  <c r="KS52" i="1"/>
  <c r="KT52" i="1" s="1"/>
  <c r="KS60" i="1"/>
  <c r="KT60" i="1" s="1"/>
  <c r="KS31" i="1"/>
  <c r="KT31" i="1" s="1"/>
  <c r="KS32" i="1"/>
  <c r="KT32" i="1" s="1"/>
  <c r="KS56" i="1"/>
  <c r="KT56" i="1" s="1"/>
  <c r="KS9" i="1"/>
  <c r="KT9" i="1" s="1"/>
  <c r="KS49" i="1"/>
  <c r="KT49" i="1" s="1"/>
  <c r="KS5" i="1"/>
  <c r="KT5" i="1" s="1"/>
  <c r="KS13" i="1"/>
  <c r="KT13" i="1" s="1"/>
  <c r="KS21" i="1"/>
  <c r="KT21" i="1" s="1"/>
  <c r="KS29" i="1"/>
  <c r="KT29" i="1" s="1"/>
  <c r="KS37" i="1"/>
  <c r="KT37" i="1" s="1"/>
  <c r="KS45" i="1"/>
  <c r="KT45" i="1" s="1"/>
  <c r="KS53" i="1"/>
  <c r="KT53" i="1" s="1"/>
  <c r="KS61" i="1"/>
  <c r="KT61" i="1" s="1"/>
  <c r="KS6" i="1"/>
  <c r="KT6" i="1" s="1"/>
  <c r="KS14" i="1"/>
  <c r="KT14" i="1" s="1"/>
  <c r="KS22" i="1"/>
  <c r="KT22" i="1" s="1"/>
  <c r="KS30" i="1"/>
  <c r="KT30" i="1" s="1"/>
  <c r="KS38" i="1"/>
  <c r="KT38" i="1" s="1"/>
  <c r="KS46" i="1"/>
  <c r="KT46" i="1" s="1"/>
  <c r="KS54" i="1"/>
  <c r="KT54" i="1" s="1"/>
  <c r="KS39" i="1"/>
  <c r="KT39" i="1" s="1"/>
  <c r="KS7" i="1"/>
  <c r="KT7" i="1" s="1"/>
  <c r="KS16" i="1"/>
  <c r="KT16" i="1" s="1"/>
  <c r="KS25" i="1"/>
  <c r="KT25" i="1" s="1"/>
  <c r="KH61" i="1"/>
  <c r="KH60" i="1"/>
  <c r="KH59" i="1"/>
  <c r="KH58" i="1"/>
  <c r="KH57" i="1"/>
  <c r="KH56" i="1"/>
  <c r="KH55" i="1"/>
  <c r="KH54" i="1"/>
  <c r="KH53" i="1"/>
  <c r="KH52" i="1"/>
  <c r="KH51" i="1"/>
  <c r="KH50" i="1"/>
  <c r="KH49" i="1"/>
  <c r="KH48" i="1"/>
  <c r="KH47" i="1"/>
  <c r="KH46" i="1"/>
  <c r="KH45" i="1"/>
  <c r="KH44" i="1"/>
  <c r="KH43" i="1"/>
  <c r="KH42" i="1"/>
  <c r="KH41" i="1"/>
  <c r="KH40" i="1"/>
  <c r="KH39" i="1"/>
  <c r="KH38" i="1"/>
  <c r="KH37" i="1"/>
  <c r="KH36" i="1"/>
  <c r="KH35" i="1"/>
  <c r="KH34" i="1"/>
  <c r="KH33" i="1"/>
  <c r="KH32" i="1"/>
  <c r="KH31" i="1"/>
  <c r="KH30" i="1"/>
  <c r="KH29" i="1"/>
  <c r="KH28" i="1"/>
  <c r="KH27" i="1"/>
  <c r="KH26" i="1"/>
  <c r="KH25" i="1"/>
  <c r="KH24" i="1"/>
  <c r="KH23" i="1"/>
  <c r="KH22" i="1"/>
  <c r="KH21" i="1"/>
  <c r="KH20" i="1"/>
  <c r="KH19" i="1"/>
  <c r="KH18" i="1"/>
  <c r="KH17" i="1"/>
  <c r="KH16" i="1"/>
  <c r="KH15" i="1"/>
  <c r="KH14" i="1"/>
  <c r="KH13" i="1"/>
  <c r="KH12" i="1"/>
  <c r="KH11" i="1"/>
  <c r="KH10" i="1"/>
  <c r="KH9" i="1"/>
  <c r="KH8" i="1"/>
  <c r="KH7" i="1"/>
  <c r="KH6" i="1"/>
  <c r="KH5" i="1"/>
  <c r="KH4" i="1"/>
  <c r="KH3" i="1"/>
  <c r="KH2" i="1"/>
  <c r="KI2" i="1" s="1"/>
  <c r="HJ61" i="1" l="1"/>
  <c r="HJ60" i="1"/>
  <c r="HJ59" i="1"/>
  <c r="HJ58" i="1"/>
  <c r="HJ57" i="1"/>
  <c r="HJ56" i="1"/>
  <c r="HJ55" i="1"/>
  <c r="HJ54" i="1"/>
  <c r="HJ53" i="1"/>
  <c r="HJ52" i="1"/>
  <c r="HJ51" i="1"/>
  <c r="HJ50" i="1"/>
  <c r="HJ49" i="1"/>
  <c r="HJ48" i="1"/>
  <c r="HJ47" i="1"/>
  <c r="HJ46" i="1"/>
  <c r="HJ45" i="1"/>
  <c r="HJ44" i="1"/>
  <c r="HJ43" i="1"/>
  <c r="HJ42" i="1"/>
  <c r="HJ41" i="1"/>
  <c r="HJ40" i="1"/>
  <c r="HJ39" i="1"/>
  <c r="HJ38" i="1"/>
  <c r="HJ37" i="1"/>
  <c r="HJ36" i="1"/>
  <c r="HJ35" i="1"/>
  <c r="HJ34" i="1"/>
  <c r="HJ33" i="1"/>
  <c r="HJ32" i="1"/>
  <c r="HJ31" i="1"/>
  <c r="HJ30" i="1"/>
  <c r="HJ29" i="1"/>
  <c r="HJ28" i="1"/>
  <c r="HJ27" i="1"/>
  <c r="HJ26" i="1"/>
  <c r="HJ25" i="1"/>
  <c r="HJ24" i="1"/>
  <c r="HJ23" i="1"/>
  <c r="HJ22" i="1"/>
  <c r="HJ21" i="1"/>
  <c r="HJ20" i="1"/>
  <c r="HJ19" i="1"/>
  <c r="HJ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HJ5" i="1"/>
  <c r="HJ4" i="1"/>
  <c r="HJ3" i="1"/>
  <c r="HJ2" i="1"/>
  <c r="JL61" i="1" l="1"/>
  <c r="JL60" i="1"/>
  <c r="JL59" i="1"/>
  <c r="JL58" i="1"/>
  <c r="JL57" i="1"/>
  <c r="JL56" i="1"/>
  <c r="JL55" i="1"/>
  <c r="JL54" i="1"/>
  <c r="JL53" i="1"/>
  <c r="JL52" i="1"/>
  <c r="JL51" i="1"/>
  <c r="JL50" i="1"/>
  <c r="JL49" i="1"/>
  <c r="JL48" i="1"/>
  <c r="JL47" i="1"/>
  <c r="JL46" i="1"/>
  <c r="JL45" i="1"/>
  <c r="JL44" i="1"/>
  <c r="JL43" i="1"/>
  <c r="JL42" i="1"/>
  <c r="JL41" i="1"/>
  <c r="JL40" i="1"/>
  <c r="JL39" i="1"/>
  <c r="JL38" i="1"/>
  <c r="JL37" i="1"/>
  <c r="JL36" i="1"/>
  <c r="JL35" i="1"/>
  <c r="JL34" i="1"/>
  <c r="JL33" i="1"/>
  <c r="JL32" i="1"/>
  <c r="JL31" i="1"/>
  <c r="JL30" i="1"/>
  <c r="JL29" i="1"/>
  <c r="JL28" i="1"/>
  <c r="JL27" i="1"/>
  <c r="JL26" i="1"/>
  <c r="JL25" i="1"/>
  <c r="JL24" i="1"/>
  <c r="JL23" i="1"/>
  <c r="JL22" i="1"/>
  <c r="JL21" i="1"/>
  <c r="JL20" i="1"/>
  <c r="JL19" i="1"/>
  <c r="JL18" i="1"/>
  <c r="JL17" i="1"/>
  <c r="JL16" i="1"/>
  <c r="JL15" i="1"/>
  <c r="JL14" i="1"/>
  <c r="JL13" i="1"/>
  <c r="JL12" i="1"/>
  <c r="JL11" i="1"/>
  <c r="JL10" i="1"/>
  <c r="JL9" i="1"/>
  <c r="JL8" i="1"/>
  <c r="JL7" i="1"/>
  <c r="JL6" i="1"/>
  <c r="JL5" i="1"/>
  <c r="JL4" i="1"/>
  <c r="JL3" i="1"/>
  <c r="JL2" i="1"/>
  <c r="JG61" i="1"/>
  <c r="JG60" i="1"/>
  <c r="JG59" i="1"/>
  <c r="JG58" i="1"/>
  <c r="JG57" i="1"/>
  <c r="JG56" i="1"/>
  <c r="JG55" i="1"/>
  <c r="JG54" i="1"/>
  <c r="JG53" i="1"/>
  <c r="JG52" i="1"/>
  <c r="JG51" i="1"/>
  <c r="JG50" i="1"/>
  <c r="JG49" i="1"/>
  <c r="JG48" i="1"/>
  <c r="JG47" i="1"/>
  <c r="JG46" i="1"/>
  <c r="JG45" i="1"/>
  <c r="JG44" i="1"/>
  <c r="JG43" i="1"/>
  <c r="JG42" i="1"/>
  <c r="JG41" i="1"/>
  <c r="JG40" i="1"/>
  <c r="JG39" i="1"/>
  <c r="JG38" i="1"/>
  <c r="JG37" i="1"/>
  <c r="JG36" i="1"/>
  <c r="JG35" i="1"/>
  <c r="JG34" i="1"/>
  <c r="JG33" i="1"/>
  <c r="JG32" i="1"/>
  <c r="JG31" i="1"/>
  <c r="JG30" i="1"/>
  <c r="JG29" i="1"/>
  <c r="JG28" i="1"/>
  <c r="JG27" i="1"/>
  <c r="JG26" i="1"/>
  <c r="JG25" i="1"/>
  <c r="JG24" i="1"/>
  <c r="JG23" i="1"/>
  <c r="JG22" i="1"/>
  <c r="JG21" i="1"/>
  <c r="JG20" i="1"/>
  <c r="JG19" i="1"/>
  <c r="JG18" i="1"/>
  <c r="JG17" i="1"/>
  <c r="JG16" i="1"/>
  <c r="JG15" i="1"/>
  <c r="JG14" i="1"/>
  <c r="JG13" i="1"/>
  <c r="JG12" i="1"/>
  <c r="JG11" i="1"/>
  <c r="JG10" i="1"/>
  <c r="JG9" i="1"/>
  <c r="JG8" i="1"/>
  <c r="JG7" i="1"/>
  <c r="JG6" i="1"/>
  <c r="JG5" i="1"/>
  <c r="JG4" i="1"/>
  <c r="JG3" i="1"/>
  <c r="JG2" i="1"/>
  <c r="JB61" i="1"/>
  <c r="JB60" i="1"/>
  <c r="JB59" i="1"/>
  <c r="JB58" i="1"/>
  <c r="JB57" i="1"/>
  <c r="JB56" i="1"/>
  <c r="JB55" i="1"/>
  <c r="JB54" i="1"/>
  <c r="JB53" i="1"/>
  <c r="JB52" i="1"/>
  <c r="JB51" i="1"/>
  <c r="JB50" i="1"/>
  <c r="JB49" i="1"/>
  <c r="JB48" i="1"/>
  <c r="JB47" i="1"/>
  <c r="JB46" i="1"/>
  <c r="JB45" i="1"/>
  <c r="JB44" i="1"/>
  <c r="JB43" i="1"/>
  <c r="JB42" i="1"/>
  <c r="JB41" i="1"/>
  <c r="JB40" i="1"/>
  <c r="JB39" i="1"/>
  <c r="JB38" i="1"/>
  <c r="JB37" i="1"/>
  <c r="JB36" i="1"/>
  <c r="JB35" i="1"/>
  <c r="JB34" i="1"/>
  <c r="JB33" i="1"/>
  <c r="JB32" i="1"/>
  <c r="JB31" i="1"/>
  <c r="JB30" i="1"/>
  <c r="JB29" i="1"/>
  <c r="JB28" i="1"/>
  <c r="JB27" i="1"/>
  <c r="JB26" i="1"/>
  <c r="JB25" i="1"/>
  <c r="JB24" i="1"/>
  <c r="JB23" i="1"/>
  <c r="JB22" i="1"/>
  <c r="JB21" i="1"/>
  <c r="JB20" i="1"/>
  <c r="JB19" i="1"/>
  <c r="JB18" i="1"/>
  <c r="JB17" i="1"/>
  <c r="JB16" i="1"/>
  <c r="JB15" i="1"/>
  <c r="JB14" i="1"/>
  <c r="JB13" i="1"/>
  <c r="JB12" i="1"/>
  <c r="JB11" i="1"/>
  <c r="JB10" i="1"/>
  <c r="JB9" i="1"/>
  <c r="JB8" i="1"/>
  <c r="JB7" i="1"/>
  <c r="JB6" i="1"/>
  <c r="JB5" i="1"/>
  <c r="JB4" i="1"/>
  <c r="JB3" i="1"/>
  <c r="JB2" i="1"/>
  <c r="IW61" i="1"/>
  <c r="IW60" i="1"/>
  <c r="IW59" i="1"/>
  <c r="IW58" i="1"/>
  <c r="IW57" i="1"/>
  <c r="IW56" i="1"/>
  <c r="IW55" i="1"/>
  <c r="IW54" i="1"/>
  <c r="IW53" i="1"/>
  <c r="IW52" i="1"/>
  <c r="IW51" i="1"/>
  <c r="IW50" i="1"/>
  <c r="IW49" i="1"/>
  <c r="IW48" i="1"/>
  <c r="IW47" i="1"/>
  <c r="IW46" i="1"/>
  <c r="IW45" i="1"/>
  <c r="IW44" i="1"/>
  <c r="IW43" i="1"/>
  <c r="IW42" i="1"/>
  <c r="IW41" i="1"/>
  <c r="IW40" i="1"/>
  <c r="IW39" i="1"/>
  <c r="IW38" i="1"/>
  <c r="IW37" i="1"/>
  <c r="IW36" i="1"/>
  <c r="IW35" i="1"/>
  <c r="IW34" i="1"/>
  <c r="IW33" i="1"/>
  <c r="IW32" i="1"/>
  <c r="IW31" i="1"/>
  <c r="IW30" i="1"/>
  <c r="IW29" i="1"/>
  <c r="IW28" i="1"/>
  <c r="IW27" i="1"/>
  <c r="IW26" i="1"/>
  <c r="IW25" i="1"/>
  <c r="IW24" i="1"/>
  <c r="IW23" i="1"/>
  <c r="IW22" i="1"/>
  <c r="IW21" i="1"/>
  <c r="IW20" i="1"/>
  <c r="IW19" i="1"/>
  <c r="IW18" i="1"/>
  <c r="IW17" i="1"/>
  <c r="IW16" i="1"/>
  <c r="IW15" i="1"/>
  <c r="IW14" i="1"/>
  <c r="IW13" i="1"/>
  <c r="IW12" i="1"/>
  <c r="IW11" i="1"/>
  <c r="IW10" i="1"/>
  <c r="IW9" i="1"/>
  <c r="IW8" i="1"/>
  <c r="IW7" i="1"/>
  <c r="IW6" i="1"/>
  <c r="IW5" i="1"/>
  <c r="IW4" i="1"/>
  <c r="IW3" i="1"/>
  <c r="IW2" i="1"/>
  <c r="HH63" i="1" l="1"/>
  <c r="HH62" i="1"/>
  <c r="HH61" i="1"/>
  <c r="HK61" i="1" s="1"/>
  <c r="HH60" i="1"/>
  <c r="HK60" i="1" s="1"/>
  <c r="HH59" i="1"/>
  <c r="HK59" i="1" s="1"/>
  <c r="HH58" i="1"/>
  <c r="HK58" i="1" s="1"/>
  <c r="HH57" i="1"/>
  <c r="HK57" i="1" s="1"/>
  <c r="HH56" i="1"/>
  <c r="HK56" i="1" s="1"/>
  <c r="HH55" i="1"/>
  <c r="HK55" i="1" s="1"/>
  <c r="HH54" i="1"/>
  <c r="HK54" i="1" s="1"/>
  <c r="HH53" i="1"/>
  <c r="HK53" i="1" s="1"/>
  <c r="HH52" i="1"/>
  <c r="HK52" i="1" s="1"/>
  <c r="HH51" i="1"/>
  <c r="HK51" i="1" s="1"/>
  <c r="HH50" i="1"/>
  <c r="HK50" i="1" s="1"/>
  <c r="HH49" i="1"/>
  <c r="HK49" i="1" s="1"/>
  <c r="HH48" i="1"/>
  <c r="HK48" i="1" s="1"/>
  <c r="HH47" i="1"/>
  <c r="HK47" i="1" s="1"/>
  <c r="HH46" i="1"/>
  <c r="HK46" i="1" s="1"/>
  <c r="HH45" i="1"/>
  <c r="HK45" i="1" s="1"/>
  <c r="HH44" i="1"/>
  <c r="HK44" i="1" s="1"/>
  <c r="HH43" i="1"/>
  <c r="HK43" i="1" s="1"/>
  <c r="HH42" i="1"/>
  <c r="HK42" i="1" s="1"/>
  <c r="HH41" i="1"/>
  <c r="HK41" i="1" s="1"/>
  <c r="HH40" i="1"/>
  <c r="HK40" i="1" s="1"/>
  <c r="HH39" i="1"/>
  <c r="HK39" i="1" s="1"/>
  <c r="HH38" i="1"/>
  <c r="HK38" i="1" s="1"/>
  <c r="HH37" i="1"/>
  <c r="HK37" i="1" s="1"/>
  <c r="HH36" i="1"/>
  <c r="HK36" i="1" s="1"/>
  <c r="HH35" i="1"/>
  <c r="HK35" i="1" s="1"/>
  <c r="HH34" i="1"/>
  <c r="HK34" i="1" s="1"/>
  <c r="HH33" i="1"/>
  <c r="HK33" i="1" s="1"/>
  <c r="HH32" i="1"/>
  <c r="HK32" i="1" s="1"/>
  <c r="HH31" i="1"/>
  <c r="HK31" i="1" s="1"/>
  <c r="HH30" i="1"/>
  <c r="HK30" i="1" s="1"/>
  <c r="HH29" i="1"/>
  <c r="HK29" i="1" s="1"/>
  <c r="HH28" i="1"/>
  <c r="HK28" i="1" s="1"/>
  <c r="HH27" i="1"/>
  <c r="HK27" i="1" s="1"/>
  <c r="HH26" i="1"/>
  <c r="HK26" i="1" s="1"/>
  <c r="HH25" i="1"/>
  <c r="HK25" i="1" s="1"/>
  <c r="HH24" i="1"/>
  <c r="HK24" i="1" s="1"/>
  <c r="HH23" i="1"/>
  <c r="HK23" i="1" s="1"/>
  <c r="HH22" i="1"/>
  <c r="HK22" i="1" s="1"/>
  <c r="HH21" i="1"/>
  <c r="HK21" i="1" s="1"/>
  <c r="HH20" i="1"/>
  <c r="HK20" i="1" s="1"/>
  <c r="HH19" i="1"/>
  <c r="HK19" i="1" s="1"/>
  <c r="HH18" i="1"/>
  <c r="HK18" i="1" s="1"/>
  <c r="HH17" i="1"/>
  <c r="HK17" i="1" s="1"/>
  <c r="HH16" i="1"/>
  <c r="HK16" i="1" s="1"/>
  <c r="HH15" i="1"/>
  <c r="HK15" i="1" s="1"/>
  <c r="HH14" i="1"/>
  <c r="HK14" i="1" s="1"/>
  <c r="HH13" i="1"/>
  <c r="HK13" i="1" s="1"/>
  <c r="HH12" i="1"/>
  <c r="HK12" i="1" s="1"/>
  <c r="HH11" i="1"/>
  <c r="HK11" i="1" s="1"/>
  <c r="HH10" i="1"/>
  <c r="HK10" i="1" s="1"/>
  <c r="HH9" i="1"/>
  <c r="HK9" i="1" s="1"/>
  <c r="HH8" i="1"/>
  <c r="HK8" i="1" s="1"/>
  <c r="HH7" i="1"/>
  <c r="HK7" i="1" s="1"/>
  <c r="HH6" i="1"/>
  <c r="HK6" i="1" s="1"/>
  <c r="HH5" i="1"/>
  <c r="HK5" i="1" s="1"/>
  <c r="HH4" i="1"/>
  <c r="HK4" i="1" s="1"/>
  <c r="HH3" i="1"/>
  <c r="HK3" i="1" s="1"/>
  <c r="HH2" i="1"/>
  <c r="HK2" i="1" s="1"/>
  <c r="JT61" i="1" l="1"/>
  <c r="JV61" i="1" s="1"/>
  <c r="JR61" i="1"/>
  <c r="JT60" i="1"/>
  <c r="JV60" i="1" s="1"/>
  <c r="KB60" i="1" s="1"/>
  <c r="JR60" i="1"/>
  <c r="KD60" i="1" s="1"/>
  <c r="JT59" i="1"/>
  <c r="JV59" i="1" s="1"/>
  <c r="KB59" i="1" s="1"/>
  <c r="JR59" i="1"/>
  <c r="KD59" i="1" s="1"/>
  <c r="JT58" i="1"/>
  <c r="JV58" i="1" s="1"/>
  <c r="JR58" i="1"/>
  <c r="JT57" i="1"/>
  <c r="JV57" i="1" s="1"/>
  <c r="JR57" i="1"/>
  <c r="JT56" i="1"/>
  <c r="JV56" i="1" s="1"/>
  <c r="JR56" i="1"/>
  <c r="JT55" i="1"/>
  <c r="JV55" i="1" s="1"/>
  <c r="KB55" i="1" s="1"/>
  <c r="JR55" i="1"/>
  <c r="JT54" i="1"/>
  <c r="JV54" i="1" s="1"/>
  <c r="KB54" i="1" s="1"/>
  <c r="JR54" i="1"/>
  <c r="JT53" i="1"/>
  <c r="JV53" i="1" s="1"/>
  <c r="JR53" i="1"/>
  <c r="KD53" i="1" s="1"/>
  <c r="JT52" i="1"/>
  <c r="JV52" i="1" s="1"/>
  <c r="JR52" i="1"/>
  <c r="JT51" i="1"/>
  <c r="JV51" i="1" s="1"/>
  <c r="JR51" i="1"/>
  <c r="JT50" i="1"/>
  <c r="JV50" i="1" s="1"/>
  <c r="JR50" i="1"/>
  <c r="JT49" i="1"/>
  <c r="JV49" i="1" s="1"/>
  <c r="KB49" i="1" s="1"/>
  <c r="JR49" i="1"/>
  <c r="KD49" i="1" s="1"/>
  <c r="JT48" i="1"/>
  <c r="JV48" i="1" s="1"/>
  <c r="JR48" i="1"/>
  <c r="JT47" i="1"/>
  <c r="JV47" i="1" s="1"/>
  <c r="KB47" i="1" s="1"/>
  <c r="JR47" i="1"/>
  <c r="KD47" i="1" s="1"/>
  <c r="JT46" i="1"/>
  <c r="JV46" i="1" s="1"/>
  <c r="JR46" i="1"/>
  <c r="JT45" i="1"/>
  <c r="JV45" i="1" s="1"/>
  <c r="KB45" i="1" s="1"/>
  <c r="JR45" i="1"/>
  <c r="JT44" i="1"/>
  <c r="JV44" i="1" s="1"/>
  <c r="KB44" i="1" s="1"/>
  <c r="JR44" i="1"/>
  <c r="JT43" i="1"/>
  <c r="JV43" i="1" s="1"/>
  <c r="JR43" i="1"/>
  <c r="JT42" i="1"/>
  <c r="JV42" i="1" s="1"/>
  <c r="KB42" i="1" s="1"/>
  <c r="JR42" i="1"/>
  <c r="JT41" i="1"/>
  <c r="JV41" i="1" s="1"/>
  <c r="JR41" i="1"/>
  <c r="KD41" i="1" s="1"/>
  <c r="JT40" i="1"/>
  <c r="JV40" i="1" s="1"/>
  <c r="JR40" i="1"/>
  <c r="KD40" i="1" s="1"/>
  <c r="JT39" i="1"/>
  <c r="JV39" i="1" s="1"/>
  <c r="JR39" i="1"/>
  <c r="JT38" i="1"/>
  <c r="JV38" i="1" s="1"/>
  <c r="JR38" i="1"/>
  <c r="JT37" i="1"/>
  <c r="JV37" i="1" s="1"/>
  <c r="JR37" i="1"/>
  <c r="JT36" i="1"/>
  <c r="JV36" i="1" s="1"/>
  <c r="JR36" i="1"/>
  <c r="JT35" i="1"/>
  <c r="JV35" i="1" s="1"/>
  <c r="JR35" i="1"/>
  <c r="KD35" i="1" s="1"/>
  <c r="JT34" i="1"/>
  <c r="JV34" i="1" s="1"/>
  <c r="KB34" i="1" s="1"/>
  <c r="JR34" i="1"/>
  <c r="KD34" i="1" s="1"/>
  <c r="JT33" i="1"/>
  <c r="JV33" i="1" s="1"/>
  <c r="JR33" i="1"/>
  <c r="JT32" i="1"/>
  <c r="JV32" i="1" s="1"/>
  <c r="KB32" i="1" s="1"/>
  <c r="JR32" i="1"/>
  <c r="KD32" i="1" s="1"/>
  <c r="JT31" i="1"/>
  <c r="JV31" i="1" s="1"/>
  <c r="JR31" i="1"/>
  <c r="JT30" i="1"/>
  <c r="JV30" i="1" s="1"/>
  <c r="JR30" i="1"/>
  <c r="JT29" i="1"/>
  <c r="JV29" i="1" s="1"/>
  <c r="KB29" i="1" s="1"/>
  <c r="JR29" i="1"/>
  <c r="KD29" i="1" s="1"/>
  <c r="JT28" i="1"/>
  <c r="JV28" i="1" s="1"/>
  <c r="KB28" i="1" s="1"/>
  <c r="JR28" i="1"/>
  <c r="KD28" i="1" s="1"/>
  <c r="JT27" i="1"/>
  <c r="JV27" i="1" s="1"/>
  <c r="JR27" i="1"/>
  <c r="JT26" i="1"/>
  <c r="JV26" i="1" s="1"/>
  <c r="KB26" i="1" s="1"/>
  <c r="JR26" i="1"/>
  <c r="KD26" i="1" s="1"/>
  <c r="JT25" i="1"/>
  <c r="JV25" i="1" s="1"/>
  <c r="KB25" i="1" s="1"/>
  <c r="JR25" i="1"/>
  <c r="KD25" i="1" s="1"/>
  <c r="JT24" i="1"/>
  <c r="JV24" i="1" s="1"/>
  <c r="JR24" i="1"/>
  <c r="JT23" i="1"/>
  <c r="JV23" i="1" s="1"/>
  <c r="JR23" i="1"/>
  <c r="JT22" i="1"/>
  <c r="JV22" i="1" s="1"/>
  <c r="KB22" i="1" s="1"/>
  <c r="JR22" i="1"/>
  <c r="KD22" i="1" s="1"/>
  <c r="JT21" i="1"/>
  <c r="JV21" i="1" s="1"/>
  <c r="JR21" i="1"/>
  <c r="JT20" i="1"/>
  <c r="JV20" i="1" s="1"/>
  <c r="JR20" i="1"/>
  <c r="JT19" i="1"/>
  <c r="JV19" i="1" s="1"/>
  <c r="KB19" i="1" s="1"/>
  <c r="JR19" i="1"/>
  <c r="KD19" i="1" s="1"/>
  <c r="JT18" i="1"/>
  <c r="JV18" i="1" s="1"/>
  <c r="JR18" i="1"/>
  <c r="JT17" i="1"/>
  <c r="JV17" i="1" s="1"/>
  <c r="JR17" i="1"/>
  <c r="JT16" i="1"/>
  <c r="JV16" i="1" s="1"/>
  <c r="KB16" i="1" s="1"/>
  <c r="JR16" i="1"/>
  <c r="JT15" i="1"/>
  <c r="JV15" i="1" s="1"/>
  <c r="KB15" i="1" s="1"/>
  <c r="JR15" i="1"/>
  <c r="JT14" i="1"/>
  <c r="JV14" i="1" s="1"/>
  <c r="KB14" i="1" s="1"/>
  <c r="JR14" i="1"/>
  <c r="KD14" i="1" s="1"/>
  <c r="JT13" i="1"/>
  <c r="JV13" i="1" s="1"/>
  <c r="JR13" i="1"/>
  <c r="JT12" i="1"/>
  <c r="JV12" i="1" s="1"/>
  <c r="KB12" i="1" s="1"/>
  <c r="JR12" i="1"/>
  <c r="KD12" i="1" s="1"/>
  <c r="JT11" i="1"/>
  <c r="JV11" i="1" s="1"/>
  <c r="KB11" i="1" s="1"/>
  <c r="JR11" i="1"/>
  <c r="KD11" i="1" s="1"/>
  <c r="JT10" i="1"/>
  <c r="JV10" i="1" s="1"/>
  <c r="JR10" i="1"/>
  <c r="JT9" i="1"/>
  <c r="JV9" i="1" s="1"/>
  <c r="JR9" i="1"/>
  <c r="JT8" i="1"/>
  <c r="JV8" i="1" s="1"/>
  <c r="JR8" i="1"/>
  <c r="JT7" i="1"/>
  <c r="JV7" i="1" s="1"/>
  <c r="JR7" i="1"/>
  <c r="JT6" i="1"/>
  <c r="JV6" i="1" s="1"/>
  <c r="JR6" i="1"/>
  <c r="JT5" i="1"/>
  <c r="JV5" i="1" s="1"/>
  <c r="KB5" i="1" s="1"/>
  <c r="JR5" i="1"/>
  <c r="KD5" i="1" s="1"/>
  <c r="JT4" i="1"/>
  <c r="JV4" i="1" s="1"/>
  <c r="JR4" i="1"/>
  <c r="JT3" i="1"/>
  <c r="JV3" i="1" s="1"/>
  <c r="KB3" i="1" s="1"/>
  <c r="JR3" i="1"/>
  <c r="KD3" i="1" s="1"/>
  <c r="JW39" i="1" l="1"/>
  <c r="KE39" i="1" s="1"/>
  <c r="KF39" i="1" s="1"/>
  <c r="JW43" i="1"/>
  <c r="KE43" i="1" s="1"/>
  <c r="KF43" i="1" s="1"/>
  <c r="JW35" i="1"/>
  <c r="KE35" i="1" s="1"/>
  <c r="KF35" i="1" s="1"/>
  <c r="KB35" i="1"/>
  <c r="JW55" i="1"/>
  <c r="KE55" i="1" s="1"/>
  <c r="KF55" i="1" s="1"/>
  <c r="JW4" i="1"/>
  <c r="KE4" i="1" s="1"/>
  <c r="KF4" i="1" s="1"/>
  <c r="JW37" i="1"/>
  <c r="KE37" i="1" s="1"/>
  <c r="KF37" i="1" s="1"/>
  <c r="JW41" i="1"/>
  <c r="KE41" i="1" s="1"/>
  <c r="KF41" i="1" s="1"/>
  <c r="KB41" i="1"/>
  <c r="JW45" i="1"/>
  <c r="KE45" i="1" s="1"/>
  <c r="KF45" i="1" s="1"/>
  <c r="JW53" i="1"/>
  <c r="KE53" i="1" s="1"/>
  <c r="KF53" i="1" s="1"/>
  <c r="KB53" i="1"/>
  <c r="JW34" i="1"/>
  <c r="KE34" i="1" s="1"/>
  <c r="KF34" i="1" s="1"/>
  <c r="JW38" i="1"/>
  <c r="KE38" i="1" s="1"/>
  <c r="KF38" i="1" s="1"/>
  <c r="JW46" i="1"/>
  <c r="KE46" i="1" s="1"/>
  <c r="KF46" i="1" s="1"/>
  <c r="JW50" i="1"/>
  <c r="KE50" i="1" s="1"/>
  <c r="KF50" i="1" s="1"/>
  <c r="JW3" i="1"/>
  <c r="KE3" i="1" s="1"/>
  <c r="KF3" i="1" s="1"/>
  <c r="JW6" i="1"/>
  <c r="KE6" i="1" s="1"/>
  <c r="KF6" i="1" s="1"/>
  <c r="JW10" i="1"/>
  <c r="KE10" i="1" s="1"/>
  <c r="KF10" i="1" s="1"/>
  <c r="JW56" i="1"/>
  <c r="KE56" i="1" s="1"/>
  <c r="KF56" i="1" s="1"/>
  <c r="JW9" i="1"/>
  <c r="KE9" i="1" s="1"/>
  <c r="KF9" i="1" s="1"/>
  <c r="JW7" i="1"/>
  <c r="KE7" i="1" s="1"/>
  <c r="KF7" i="1" s="1"/>
  <c r="JW15" i="1"/>
  <c r="KE15" i="1" s="1"/>
  <c r="KF15" i="1" s="1"/>
  <c r="JW19" i="1"/>
  <c r="KE19" i="1" s="1"/>
  <c r="KF19" i="1" s="1"/>
  <c r="JW23" i="1"/>
  <c r="KE23" i="1" s="1"/>
  <c r="KF23" i="1" s="1"/>
  <c r="JW27" i="1"/>
  <c r="KE27" i="1" s="1"/>
  <c r="KF27" i="1" s="1"/>
  <c r="JW54" i="1"/>
  <c r="KE54" i="1" s="1"/>
  <c r="KF54" i="1" s="1"/>
  <c r="JW58" i="1"/>
  <c r="KE58" i="1" s="1"/>
  <c r="KF58" i="1" s="1"/>
  <c r="JW31" i="1"/>
  <c r="KE31" i="1" s="1"/>
  <c r="KF31" i="1" s="1"/>
  <c r="JW47" i="1"/>
  <c r="KE47" i="1" s="1"/>
  <c r="KF47" i="1" s="1"/>
  <c r="JW51" i="1"/>
  <c r="KE51" i="1" s="1"/>
  <c r="KF51" i="1" s="1"/>
  <c r="JW11" i="1"/>
  <c r="KE11" i="1" s="1"/>
  <c r="KF11" i="1" s="1"/>
  <c r="JW20" i="1"/>
  <c r="KE20" i="1" s="1"/>
  <c r="KF20" i="1" s="1"/>
  <c r="JW24" i="1"/>
  <c r="KE24" i="1" s="1"/>
  <c r="KF24" i="1" s="1"/>
  <c r="JW28" i="1"/>
  <c r="KE28" i="1" s="1"/>
  <c r="KF28" i="1" s="1"/>
  <c r="JW59" i="1"/>
  <c r="KE59" i="1" s="1"/>
  <c r="KF59" i="1" s="1"/>
  <c r="JW8" i="1"/>
  <c r="KE8" i="1" s="1"/>
  <c r="KF8" i="1" s="1"/>
  <c r="JW16" i="1"/>
  <c r="KE16" i="1" s="1"/>
  <c r="KF16" i="1" s="1"/>
  <c r="JW32" i="1"/>
  <c r="KE32" i="1" s="1"/>
  <c r="KF32" i="1" s="1"/>
  <c r="JW36" i="1"/>
  <c r="KE36" i="1" s="1"/>
  <c r="KF36" i="1" s="1"/>
  <c r="JW40" i="1"/>
  <c r="KE40" i="1" s="1"/>
  <c r="KF40" i="1" s="1"/>
  <c r="JW44" i="1"/>
  <c r="KE44" i="1" s="1"/>
  <c r="KF44" i="1" s="1"/>
  <c r="JW48" i="1"/>
  <c r="KE48" i="1" s="1"/>
  <c r="KF48" i="1" s="1"/>
  <c r="JW52" i="1"/>
  <c r="KE52" i="1" s="1"/>
  <c r="KF52" i="1" s="1"/>
  <c r="JW5" i="1"/>
  <c r="KE5" i="1" s="1"/>
  <c r="KF5" i="1" s="1"/>
  <c r="JW13" i="1"/>
  <c r="KE13" i="1" s="1"/>
  <c r="KF13" i="1" s="1"/>
  <c r="JW17" i="1"/>
  <c r="KE17" i="1" s="1"/>
  <c r="KF17" i="1" s="1"/>
  <c r="JW21" i="1"/>
  <c r="KE21" i="1" s="1"/>
  <c r="KF21" i="1" s="1"/>
  <c r="JW25" i="1"/>
  <c r="KE25" i="1" s="1"/>
  <c r="KF25" i="1" s="1"/>
  <c r="JW29" i="1"/>
  <c r="KE29" i="1" s="1"/>
  <c r="KF29" i="1" s="1"/>
  <c r="JW60" i="1"/>
  <c r="KE60" i="1" s="1"/>
  <c r="KF60" i="1" s="1"/>
  <c r="JW12" i="1"/>
  <c r="KE12" i="1" s="1"/>
  <c r="KF12" i="1" s="1"/>
  <c r="JW49" i="1"/>
  <c r="KE49" i="1" s="1"/>
  <c r="KF49" i="1" s="1"/>
  <c r="JW14" i="1"/>
  <c r="KE14" i="1" s="1"/>
  <c r="KF14" i="1" s="1"/>
  <c r="JW22" i="1"/>
  <c r="KE22" i="1" s="1"/>
  <c r="KF22" i="1" s="1"/>
  <c r="JW26" i="1"/>
  <c r="KE26" i="1" s="1"/>
  <c r="KF26" i="1" s="1"/>
  <c r="JW30" i="1"/>
  <c r="KE30" i="1" s="1"/>
  <c r="KF30" i="1" s="1"/>
  <c r="JW57" i="1"/>
  <c r="KE57" i="1" s="1"/>
  <c r="KF57" i="1" s="1"/>
  <c r="JW61" i="1"/>
  <c r="KE61" i="1" s="1"/>
  <c r="KF61" i="1" s="1"/>
  <c r="JW42" i="1"/>
  <c r="KE42" i="1" s="1"/>
  <c r="KF42" i="1" s="1"/>
  <c r="JW33" i="1"/>
  <c r="KE33" i="1" s="1"/>
  <c r="KF33" i="1" s="1"/>
  <c r="JW18" i="1"/>
  <c r="KE18" i="1" s="1"/>
  <c r="KF18" i="1" s="1"/>
  <c r="JT2" i="1" l="1"/>
  <c r="JV2" i="1" s="1"/>
  <c r="JR2" i="1" l="1"/>
  <c r="JW2" i="1" s="1"/>
  <c r="KE2" i="1" s="1"/>
  <c r="KF2" i="1" l="1"/>
  <c r="HO60" i="1"/>
  <c r="HO59" i="1"/>
  <c r="HO58" i="1"/>
  <c r="HO57" i="1"/>
  <c r="HO56" i="1"/>
  <c r="HO55" i="1"/>
  <c r="HO54" i="1"/>
  <c r="HO53" i="1"/>
  <c r="HO52" i="1"/>
  <c r="HO51" i="1"/>
  <c r="HO50" i="1"/>
  <c r="HO49" i="1"/>
  <c r="HO48" i="1"/>
  <c r="HO47" i="1"/>
  <c r="HO46" i="1"/>
  <c r="HO45" i="1"/>
  <c r="HO44" i="1"/>
  <c r="HO43" i="1"/>
  <c r="HO42" i="1"/>
  <c r="HO41" i="1"/>
  <c r="HO40" i="1"/>
  <c r="HO39" i="1"/>
  <c r="HO38" i="1"/>
  <c r="HO37" i="1"/>
  <c r="HO2" i="1" l="1"/>
  <c r="IL2" i="1" s="1"/>
  <c r="IX2" i="1" s="1"/>
  <c r="HS2" i="1"/>
  <c r="IM2" i="1" s="1"/>
  <c r="JC2" i="1" s="1"/>
  <c r="HW2" i="1"/>
  <c r="IP2" i="1" s="1"/>
  <c r="HZ2" i="1"/>
  <c r="IN2" i="1" s="1"/>
  <c r="JH2" i="1" s="1"/>
  <c r="IC2" i="1"/>
  <c r="IH2" i="1"/>
  <c r="IR2" i="1" s="1"/>
  <c r="JM2" i="1" s="1"/>
  <c r="IO2" i="1" l="1"/>
  <c r="IQ2" i="1" s="1"/>
  <c r="II2" i="1"/>
  <c r="IJ2" i="1" s="1"/>
  <c r="IK2" i="1" s="1"/>
  <c r="AIU61" i="1"/>
  <c r="AIT61" i="1"/>
  <c r="AIU60" i="1"/>
  <c r="AIT60" i="1"/>
  <c r="AIU59" i="1"/>
  <c r="AIT59" i="1"/>
  <c r="AIU58" i="1"/>
  <c r="AIT58" i="1"/>
  <c r="AIU57" i="1"/>
  <c r="AIT57" i="1"/>
  <c r="AIU56" i="1"/>
  <c r="AIT56" i="1"/>
  <c r="AIU55" i="1"/>
  <c r="AIT55" i="1"/>
  <c r="AIU54" i="1"/>
  <c r="AIT54" i="1"/>
  <c r="AIU53" i="1"/>
  <c r="AIT53" i="1"/>
  <c r="AIU52" i="1"/>
  <c r="AIT52" i="1"/>
  <c r="AIU51" i="1"/>
  <c r="AIT51" i="1"/>
  <c r="AIU50" i="1"/>
  <c r="AIT50" i="1"/>
  <c r="AIU49" i="1"/>
  <c r="AIT49" i="1"/>
  <c r="AIU48" i="1"/>
  <c r="AIT48" i="1"/>
  <c r="AIU47" i="1"/>
  <c r="AIT47" i="1"/>
  <c r="AIU46" i="1"/>
  <c r="AIT46" i="1"/>
  <c r="AIU45" i="1"/>
  <c r="AIT45" i="1"/>
  <c r="AIU44" i="1"/>
  <c r="AIT44" i="1"/>
  <c r="AIU43" i="1"/>
  <c r="AIT43" i="1"/>
  <c r="AIU42" i="1"/>
  <c r="AIT42" i="1"/>
  <c r="AIU41" i="1"/>
  <c r="AIT41" i="1"/>
  <c r="AIU40" i="1"/>
  <c r="AIT40" i="1"/>
  <c r="AIU39" i="1"/>
  <c r="AIT39" i="1"/>
  <c r="AIU38" i="1"/>
  <c r="AIT38" i="1"/>
  <c r="AIU37" i="1"/>
  <c r="AIT37" i="1"/>
  <c r="AIU36" i="1"/>
  <c r="AIT36" i="1"/>
  <c r="AIU35" i="1"/>
  <c r="AIT35" i="1"/>
  <c r="AIU34" i="1"/>
  <c r="AIT34" i="1"/>
  <c r="AIU33" i="1"/>
  <c r="AIT33" i="1"/>
  <c r="AIU32" i="1"/>
  <c r="AIT32" i="1"/>
  <c r="AIU31" i="1"/>
  <c r="AIT31" i="1"/>
  <c r="AIU30" i="1"/>
  <c r="AIT30" i="1"/>
  <c r="AIU29" i="1"/>
  <c r="AIT29" i="1"/>
  <c r="AIU28" i="1"/>
  <c r="AIT28" i="1"/>
  <c r="AIU27" i="1"/>
  <c r="AIT27" i="1"/>
  <c r="AIU26" i="1"/>
  <c r="AIT26" i="1"/>
  <c r="AIU25" i="1"/>
  <c r="AIT25" i="1"/>
  <c r="AIU24" i="1"/>
  <c r="AIT24" i="1"/>
  <c r="AIU23" i="1"/>
  <c r="AIT23" i="1"/>
  <c r="AIU22" i="1"/>
  <c r="AIT22" i="1"/>
  <c r="AIU21" i="1"/>
  <c r="AIT21" i="1"/>
  <c r="AIU20" i="1"/>
  <c r="AIT20" i="1"/>
  <c r="AIU19" i="1"/>
  <c r="AIT19" i="1"/>
  <c r="AIU18" i="1"/>
  <c r="AIT18" i="1"/>
  <c r="AIU17" i="1"/>
  <c r="AIT17" i="1"/>
  <c r="AIU16" i="1"/>
  <c r="AIT16" i="1"/>
  <c r="AIU15" i="1"/>
  <c r="AIT15" i="1"/>
  <c r="AIU14" i="1"/>
  <c r="AIT14" i="1"/>
  <c r="AIU13" i="1"/>
  <c r="AIT13" i="1"/>
  <c r="AIU12" i="1"/>
  <c r="AIT12" i="1"/>
  <c r="AIU11" i="1"/>
  <c r="AIT11" i="1"/>
  <c r="AIU10" i="1"/>
  <c r="AIT10" i="1"/>
  <c r="AIU9" i="1"/>
  <c r="AIT9" i="1"/>
  <c r="AIU8" i="1"/>
  <c r="AIT8" i="1"/>
  <c r="AIU7" i="1"/>
  <c r="AIT7" i="1"/>
  <c r="AIU6" i="1"/>
  <c r="AIT6" i="1"/>
  <c r="AIU5" i="1"/>
  <c r="AIT5" i="1"/>
  <c r="AIU4" i="1"/>
  <c r="AIT4" i="1"/>
  <c r="AIU3" i="1"/>
  <c r="AIT3" i="1"/>
  <c r="AIU2" i="1"/>
  <c r="AIT2" i="1"/>
  <c r="AGM56" i="1" l="1"/>
  <c r="AGL56" i="1"/>
  <c r="AGN56" i="1" s="1"/>
  <c r="AGM55" i="1"/>
  <c r="AGL55" i="1"/>
  <c r="AGM54" i="1"/>
  <c r="AGL54" i="1"/>
  <c r="AGM53" i="1"/>
  <c r="AGL53" i="1"/>
  <c r="AGM52" i="1"/>
  <c r="AGL52" i="1"/>
  <c r="AGN52" i="1" s="1"/>
  <c r="AGM51" i="1"/>
  <c r="AGL51" i="1"/>
  <c r="AGM50" i="1"/>
  <c r="AGL50" i="1"/>
  <c r="AGM49" i="1"/>
  <c r="AGL49" i="1"/>
  <c r="AGM48" i="1"/>
  <c r="AGL48" i="1"/>
  <c r="AGN48" i="1" s="1"/>
  <c r="AGM47" i="1"/>
  <c r="AGL47" i="1"/>
  <c r="AGM46" i="1"/>
  <c r="AGL46" i="1"/>
  <c r="AGM45" i="1"/>
  <c r="AGL45" i="1"/>
  <c r="AGM44" i="1"/>
  <c r="AGL44" i="1"/>
  <c r="AGN44" i="1" s="1"/>
  <c r="AGM43" i="1"/>
  <c r="AGL43" i="1"/>
  <c r="AGM42" i="1"/>
  <c r="AGL42" i="1"/>
  <c r="AGM41" i="1"/>
  <c r="AGL41" i="1"/>
  <c r="AGM40" i="1"/>
  <c r="AGL40" i="1"/>
  <c r="AGN40" i="1" s="1"/>
  <c r="AGM39" i="1"/>
  <c r="AGL39" i="1"/>
  <c r="AGM38" i="1"/>
  <c r="AGL38" i="1"/>
  <c r="AGM37" i="1"/>
  <c r="AGL37" i="1"/>
  <c r="AGM36" i="1"/>
  <c r="AGL36" i="1"/>
  <c r="AGN36" i="1" s="1"/>
  <c r="AGM35" i="1"/>
  <c r="AGL35" i="1"/>
  <c r="AGM34" i="1"/>
  <c r="AGL34" i="1"/>
  <c r="AGM33" i="1"/>
  <c r="AGL33" i="1"/>
  <c r="AGM32" i="1"/>
  <c r="AGL32" i="1"/>
  <c r="AGN32" i="1" s="1"/>
  <c r="AGM31" i="1"/>
  <c r="AGL31" i="1"/>
  <c r="AGM30" i="1"/>
  <c r="AGL30" i="1"/>
  <c r="AGM29" i="1"/>
  <c r="AGL29" i="1"/>
  <c r="AGM28" i="1"/>
  <c r="AGL28" i="1"/>
  <c r="AGN28" i="1" s="1"/>
  <c r="AGM27" i="1"/>
  <c r="AGL27" i="1"/>
  <c r="AGM26" i="1"/>
  <c r="AGL26" i="1"/>
  <c r="AGM25" i="1"/>
  <c r="AGL25" i="1"/>
  <c r="AGM24" i="1"/>
  <c r="AGL24" i="1"/>
  <c r="AGN24" i="1" s="1"/>
  <c r="AGM23" i="1"/>
  <c r="AGL23" i="1"/>
  <c r="AGM22" i="1"/>
  <c r="AGL22" i="1"/>
  <c r="AGM21" i="1"/>
  <c r="AGL21" i="1"/>
  <c r="AGM20" i="1"/>
  <c r="AGL20" i="1"/>
  <c r="AGN20" i="1" s="1"/>
  <c r="AGM19" i="1"/>
  <c r="AGL19" i="1"/>
  <c r="AGN19" i="1" s="1"/>
  <c r="AGM18" i="1"/>
  <c r="AGL18" i="1"/>
  <c r="AGM17" i="1"/>
  <c r="AGL17" i="1"/>
  <c r="AGM16" i="1"/>
  <c r="AGL16" i="1"/>
  <c r="AGN16" i="1" s="1"/>
  <c r="AGM15" i="1"/>
  <c r="AGL15" i="1"/>
  <c r="AGN15" i="1" s="1"/>
  <c r="AGM14" i="1"/>
  <c r="AGL14" i="1"/>
  <c r="AGM13" i="1"/>
  <c r="AGL13" i="1"/>
  <c r="AGM12" i="1"/>
  <c r="AGL12" i="1"/>
  <c r="AGN12" i="1" s="1"/>
  <c r="AGM11" i="1"/>
  <c r="AGL11" i="1"/>
  <c r="AGN11" i="1" s="1"/>
  <c r="AGM10" i="1"/>
  <c r="AGL10" i="1"/>
  <c r="AGM9" i="1"/>
  <c r="AGL9" i="1"/>
  <c r="AGM8" i="1"/>
  <c r="AGL8" i="1"/>
  <c r="AGN8" i="1" s="1"/>
  <c r="AGM7" i="1"/>
  <c r="AGL7" i="1"/>
  <c r="AGN7" i="1" s="1"/>
  <c r="AGM6" i="1"/>
  <c r="AGL6" i="1"/>
  <c r="AGM5" i="1"/>
  <c r="AGL5" i="1"/>
  <c r="AGM4" i="1"/>
  <c r="AGL4" i="1"/>
  <c r="AGM3" i="1"/>
  <c r="AGL3" i="1"/>
  <c r="AGN3" i="1" s="1"/>
  <c r="AGM2" i="1"/>
  <c r="AGL2" i="1"/>
  <c r="AGN23" i="1" l="1"/>
  <c r="AGN27" i="1"/>
  <c r="AGN31" i="1"/>
  <c r="AGN35" i="1"/>
  <c r="AGN39" i="1"/>
  <c r="AGN43" i="1"/>
  <c r="AGN47" i="1"/>
  <c r="AGN51" i="1"/>
  <c r="AGN55" i="1"/>
  <c r="AGN2" i="1"/>
  <c r="AGN6" i="1"/>
  <c r="AGN10" i="1"/>
  <c r="AGN14" i="1"/>
  <c r="AGN18" i="1"/>
  <c r="AGN22" i="1"/>
  <c r="AGN26" i="1"/>
  <c r="AGN30" i="1"/>
  <c r="AGN4" i="1"/>
  <c r="AGN5" i="1"/>
  <c r="AGN9" i="1"/>
  <c r="AGN13" i="1"/>
  <c r="AGN17" i="1"/>
  <c r="AGN21" i="1"/>
  <c r="AGN25" i="1"/>
  <c r="AGN29" i="1"/>
  <c r="AGN33" i="1"/>
  <c r="AGN37" i="1"/>
  <c r="AGN41" i="1"/>
  <c r="AGN45" i="1"/>
  <c r="AGN49" i="1"/>
  <c r="AGN53" i="1"/>
  <c r="AGN34" i="1"/>
  <c r="AGN38" i="1"/>
  <c r="AGN42" i="1"/>
  <c r="AGN46" i="1"/>
  <c r="AGN50" i="1"/>
  <c r="AGN54" i="1"/>
  <c r="AEG61" i="1"/>
  <c r="AEF61" i="1"/>
  <c r="AEG60" i="1"/>
  <c r="AEF60" i="1"/>
  <c r="AEG59" i="1"/>
  <c r="AEF59" i="1"/>
  <c r="AEG58" i="1"/>
  <c r="AEF58" i="1"/>
  <c r="AEG57" i="1"/>
  <c r="AEF57" i="1"/>
  <c r="AEG56" i="1"/>
  <c r="AEF56" i="1"/>
  <c r="AEG55" i="1"/>
  <c r="AEF55" i="1"/>
  <c r="AEG54" i="1"/>
  <c r="AEF54" i="1"/>
  <c r="AEG53" i="1"/>
  <c r="AEF53" i="1"/>
  <c r="AEG52" i="1"/>
  <c r="AEF52" i="1"/>
  <c r="AEG51" i="1"/>
  <c r="AEF51" i="1"/>
  <c r="AEG50" i="1"/>
  <c r="AEF50" i="1"/>
  <c r="AEG49" i="1"/>
  <c r="AEF49" i="1"/>
  <c r="AEG48" i="1"/>
  <c r="AEF48" i="1"/>
  <c r="AEG47" i="1"/>
  <c r="AEF47" i="1"/>
  <c r="AEG46" i="1"/>
  <c r="AEF46" i="1"/>
  <c r="AEG45" i="1"/>
  <c r="AEF45" i="1"/>
  <c r="AEG44" i="1"/>
  <c r="AEF44" i="1"/>
  <c r="AEG43" i="1"/>
  <c r="AEF43" i="1"/>
  <c r="AEG42" i="1"/>
  <c r="AEF42" i="1"/>
  <c r="ABY61" i="1" l="1"/>
  <c r="ABX61" i="1"/>
  <c r="ABZ61" i="1" s="1"/>
  <c r="ABY60" i="1"/>
  <c r="ABX60" i="1"/>
  <c r="ABY59" i="1"/>
  <c r="ABX59" i="1"/>
  <c r="ABY58" i="1"/>
  <c r="ABX58" i="1"/>
  <c r="ABY57" i="1"/>
  <c r="ABX57" i="1"/>
  <c r="ABZ57" i="1" s="1"/>
  <c r="ABY56" i="1"/>
  <c r="ABX56" i="1"/>
  <c r="ABY55" i="1"/>
  <c r="ABX55" i="1"/>
  <c r="ABY54" i="1"/>
  <c r="ABX54" i="1"/>
  <c r="ABY53" i="1"/>
  <c r="ABX53" i="1"/>
  <c r="ABZ53" i="1" s="1"/>
  <c r="ABY52" i="1"/>
  <c r="ABX52" i="1"/>
  <c r="ABY51" i="1"/>
  <c r="ABX51" i="1"/>
  <c r="ABY50" i="1"/>
  <c r="ABX50" i="1"/>
  <c r="ABY49" i="1"/>
  <c r="ABX49" i="1"/>
  <c r="ABZ49" i="1" s="1"/>
  <c r="ABY48" i="1"/>
  <c r="ABX48" i="1"/>
  <c r="ABY47" i="1"/>
  <c r="ABX47" i="1"/>
  <c r="ABY46" i="1"/>
  <c r="ABX46" i="1"/>
  <c r="ABY45" i="1"/>
  <c r="ABX45" i="1"/>
  <c r="ABZ45" i="1" s="1"/>
  <c r="ABY44" i="1"/>
  <c r="ABX44" i="1"/>
  <c r="ABY43" i="1"/>
  <c r="ABX43" i="1"/>
  <c r="ABY42" i="1"/>
  <c r="ABX42" i="1"/>
  <c r="ABY41" i="1"/>
  <c r="ABX41" i="1"/>
  <c r="ABZ41" i="1" s="1"/>
  <c r="ABY40" i="1"/>
  <c r="ABX40" i="1"/>
  <c r="ABY39" i="1"/>
  <c r="ABX39" i="1"/>
  <c r="ABY38" i="1"/>
  <c r="ABX38" i="1"/>
  <c r="ABY37" i="1"/>
  <c r="ABX37" i="1"/>
  <c r="ABZ37" i="1" s="1"/>
  <c r="ABY36" i="1"/>
  <c r="ABX36" i="1"/>
  <c r="ABY35" i="1"/>
  <c r="ABX35" i="1"/>
  <c r="ABY34" i="1"/>
  <c r="ABX34" i="1"/>
  <c r="ABY33" i="1"/>
  <c r="ABX33" i="1"/>
  <c r="ABZ33" i="1" s="1"/>
  <c r="ABY32" i="1"/>
  <c r="ABX32" i="1"/>
  <c r="ABY31" i="1"/>
  <c r="ABX31" i="1"/>
  <c r="ABY30" i="1"/>
  <c r="ABX30" i="1"/>
  <c r="ABY29" i="1"/>
  <c r="ABX29" i="1"/>
  <c r="ABZ29" i="1" s="1"/>
  <c r="ABY28" i="1"/>
  <c r="ABX28" i="1"/>
  <c r="ABY27" i="1"/>
  <c r="ABX27" i="1"/>
  <c r="ABY26" i="1"/>
  <c r="ABX26" i="1"/>
  <c r="ABY25" i="1"/>
  <c r="ABX25" i="1"/>
  <c r="ABZ25" i="1" s="1"/>
  <c r="ABY24" i="1"/>
  <c r="ABX24" i="1"/>
  <c r="ABY23" i="1"/>
  <c r="ABX23" i="1"/>
  <c r="ABY22" i="1"/>
  <c r="ABX22" i="1"/>
  <c r="ABY21" i="1"/>
  <c r="ABX21" i="1"/>
  <c r="ABZ21" i="1" s="1"/>
  <c r="ABY20" i="1"/>
  <c r="ABX20" i="1"/>
  <c r="ABY19" i="1"/>
  <c r="ABX19" i="1"/>
  <c r="ABY18" i="1"/>
  <c r="ABX18" i="1"/>
  <c r="ABY17" i="1"/>
  <c r="ABX17" i="1"/>
  <c r="ABZ17" i="1" s="1"/>
  <c r="ABY16" i="1"/>
  <c r="ABX16" i="1"/>
  <c r="ABY15" i="1"/>
  <c r="ABX15" i="1"/>
  <c r="ABY14" i="1"/>
  <c r="ABX14" i="1"/>
  <c r="ABY13" i="1"/>
  <c r="ABX13" i="1"/>
  <c r="ABZ13" i="1" s="1"/>
  <c r="ABY12" i="1"/>
  <c r="ABX12" i="1"/>
  <c r="ABY11" i="1"/>
  <c r="ABX11" i="1"/>
  <c r="ABY10" i="1"/>
  <c r="ABX10" i="1"/>
  <c r="ABY9" i="1"/>
  <c r="ABX9" i="1"/>
  <c r="ABZ9" i="1" s="1"/>
  <c r="ABY8" i="1"/>
  <c r="ABX8" i="1"/>
  <c r="ABY7" i="1"/>
  <c r="ABX7" i="1"/>
  <c r="ABY6" i="1"/>
  <c r="ABX6" i="1"/>
  <c r="ABY5" i="1"/>
  <c r="ABX5" i="1"/>
  <c r="ABZ5" i="1" s="1"/>
  <c r="ABY4" i="1"/>
  <c r="ABX4" i="1"/>
  <c r="ABY3" i="1"/>
  <c r="ABX3" i="1"/>
  <c r="ABY2" i="1"/>
  <c r="ABX2" i="1"/>
  <c r="ABZ3" i="1" l="1"/>
  <c r="ABZ7" i="1"/>
  <c r="ABZ11" i="1"/>
  <c r="ABZ15" i="1"/>
  <c r="ABZ19" i="1"/>
  <c r="ABZ23" i="1"/>
  <c r="ABZ27" i="1"/>
  <c r="ABZ31" i="1"/>
  <c r="ABZ35" i="1"/>
  <c r="ABZ39" i="1"/>
  <c r="ABZ43" i="1"/>
  <c r="ABZ47" i="1"/>
  <c r="ABZ51" i="1"/>
  <c r="ABZ55" i="1"/>
  <c r="ABZ59" i="1"/>
  <c r="ABZ8" i="1"/>
  <c r="ABZ12" i="1"/>
  <c r="ABZ16" i="1"/>
  <c r="ABZ20" i="1"/>
  <c r="ABZ24" i="1"/>
  <c r="ABZ28" i="1"/>
  <c r="ABZ32" i="1"/>
  <c r="ABZ36" i="1"/>
  <c r="ABZ40" i="1"/>
  <c r="ABZ44" i="1"/>
  <c r="ABZ48" i="1"/>
  <c r="ABZ52" i="1"/>
  <c r="ABZ56" i="1"/>
  <c r="ABZ60" i="1"/>
  <c r="ABZ4" i="1"/>
  <c r="ABZ2" i="1"/>
  <c r="ABZ6" i="1"/>
  <c r="ABZ10" i="1"/>
  <c r="ABZ14" i="1"/>
  <c r="ABZ18" i="1"/>
  <c r="ABZ22" i="1"/>
  <c r="ABZ26" i="1"/>
  <c r="ABZ30" i="1"/>
  <c r="ABZ34" i="1"/>
  <c r="ABZ38" i="1"/>
  <c r="ABZ42" i="1"/>
  <c r="ABZ46" i="1"/>
  <c r="ABZ50" i="1"/>
  <c r="ABZ54" i="1"/>
  <c r="ABZ58" i="1"/>
  <c r="ZS61" i="1"/>
  <c r="ZR61" i="1"/>
  <c r="ZS60" i="1"/>
  <c r="ZR60" i="1"/>
  <c r="ZS59" i="1"/>
  <c r="ZR59" i="1"/>
  <c r="ZS58" i="1"/>
  <c r="ZR58" i="1"/>
  <c r="ZS57" i="1"/>
  <c r="ZR57" i="1"/>
  <c r="ZS56" i="1"/>
  <c r="ZR56" i="1"/>
  <c r="ZS55" i="1"/>
  <c r="ZR55" i="1"/>
  <c r="ZS54" i="1"/>
  <c r="ZR54" i="1"/>
  <c r="ZS53" i="1"/>
  <c r="ZR53" i="1"/>
  <c r="ZS52" i="1"/>
  <c r="ZR52" i="1"/>
  <c r="ZS51" i="1"/>
  <c r="ZR51" i="1"/>
  <c r="ZS50" i="1"/>
  <c r="ZR50" i="1"/>
  <c r="ZS49" i="1"/>
  <c r="ZR49" i="1"/>
  <c r="ZS48" i="1"/>
  <c r="ZR48" i="1"/>
  <c r="ZS47" i="1"/>
  <c r="ZR47" i="1"/>
  <c r="ZS46" i="1"/>
  <c r="ZR46" i="1"/>
  <c r="ZS45" i="1"/>
  <c r="ZR45" i="1"/>
  <c r="ZS44" i="1"/>
  <c r="ZR44" i="1"/>
  <c r="ZS43" i="1"/>
  <c r="ZR43" i="1"/>
  <c r="ZS42" i="1"/>
  <c r="ZR42" i="1"/>
  <c r="ZS41" i="1"/>
  <c r="ZR41" i="1"/>
  <c r="ZS40" i="1"/>
  <c r="ZR40" i="1"/>
  <c r="ZS39" i="1"/>
  <c r="ZR39" i="1"/>
  <c r="ZS38" i="1"/>
  <c r="ZR38" i="1"/>
  <c r="ZS37" i="1"/>
  <c r="ZR37" i="1"/>
  <c r="ZS36" i="1"/>
  <c r="ZR36" i="1"/>
  <c r="ZS35" i="1"/>
  <c r="ZR35" i="1"/>
  <c r="ZS34" i="1"/>
  <c r="ZR34" i="1"/>
  <c r="ZS33" i="1"/>
  <c r="ZR33" i="1"/>
  <c r="ZS32" i="1"/>
  <c r="ZR32" i="1"/>
  <c r="ZS31" i="1"/>
  <c r="ZR31" i="1"/>
  <c r="ZS30" i="1"/>
  <c r="ZR30" i="1"/>
  <c r="ZS29" i="1"/>
  <c r="ZR29" i="1"/>
  <c r="ZS28" i="1"/>
  <c r="ZR28" i="1"/>
  <c r="ZS27" i="1"/>
  <c r="ZR27" i="1"/>
  <c r="ZS26" i="1"/>
  <c r="ZR26" i="1"/>
  <c r="ZS25" i="1"/>
  <c r="ZR25" i="1"/>
  <c r="ZS24" i="1"/>
  <c r="ZR24" i="1"/>
  <c r="ZS23" i="1"/>
  <c r="ZR23" i="1"/>
  <c r="ZS22" i="1"/>
  <c r="ZR22" i="1"/>
  <c r="ZS21" i="1"/>
  <c r="ZR21" i="1"/>
  <c r="ZS20" i="1"/>
  <c r="ZR20" i="1"/>
  <c r="ZS19" i="1"/>
  <c r="ZR19" i="1"/>
  <c r="ZS18" i="1"/>
  <c r="ZR18" i="1"/>
  <c r="ZS17" i="1"/>
  <c r="ZR17" i="1"/>
  <c r="ZS16" i="1"/>
  <c r="ZR16" i="1"/>
  <c r="ZS15" i="1"/>
  <c r="ZR15" i="1"/>
  <c r="ZS14" i="1"/>
  <c r="ZR14" i="1"/>
  <c r="ZS13" i="1"/>
  <c r="ZR13" i="1"/>
  <c r="ZS12" i="1"/>
  <c r="ZR12" i="1"/>
  <c r="ZS11" i="1"/>
  <c r="ZR11" i="1"/>
  <c r="ZS10" i="1"/>
  <c r="ZR10" i="1"/>
  <c r="ZS9" i="1"/>
  <c r="ZR9" i="1"/>
  <c r="ZS8" i="1"/>
  <c r="ZR8" i="1"/>
  <c r="ZS7" i="1"/>
  <c r="ZR7" i="1"/>
  <c r="ZS6" i="1"/>
  <c r="ZR6" i="1"/>
  <c r="ZS5" i="1"/>
  <c r="ZR5" i="1"/>
  <c r="ZS4" i="1"/>
  <c r="ZR4" i="1"/>
  <c r="ZS3" i="1"/>
  <c r="ZR3" i="1"/>
  <c r="ZS2" i="1"/>
  <c r="ZR2" i="1"/>
  <c r="XM61" i="1"/>
  <c r="XL61" i="1"/>
  <c r="XM60" i="1"/>
  <c r="XL60" i="1"/>
  <c r="XM59" i="1"/>
  <c r="XL59" i="1"/>
  <c r="XM58" i="1"/>
  <c r="XL58" i="1"/>
  <c r="XM57" i="1"/>
  <c r="XL57" i="1"/>
  <c r="XM56" i="1"/>
  <c r="XL56" i="1"/>
  <c r="XM55" i="1"/>
  <c r="XL55" i="1"/>
  <c r="XM54" i="1"/>
  <c r="XL54" i="1"/>
  <c r="XM53" i="1"/>
  <c r="XL53" i="1"/>
  <c r="XM52" i="1"/>
  <c r="XL52" i="1"/>
  <c r="XM51" i="1"/>
  <c r="XL51" i="1"/>
  <c r="XM50" i="1"/>
  <c r="XL50" i="1"/>
  <c r="XM49" i="1"/>
  <c r="XL49" i="1"/>
  <c r="XM48" i="1"/>
  <c r="XL48" i="1"/>
  <c r="XM47" i="1"/>
  <c r="XL47" i="1"/>
  <c r="XM46" i="1"/>
  <c r="XL46" i="1"/>
  <c r="XM45" i="1"/>
  <c r="XL45" i="1"/>
  <c r="XM44" i="1"/>
  <c r="XL44" i="1"/>
  <c r="XM43" i="1"/>
  <c r="XL43" i="1"/>
  <c r="XM42" i="1"/>
  <c r="XL42" i="1"/>
  <c r="XM41" i="1"/>
  <c r="XL41" i="1"/>
  <c r="XM40" i="1"/>
  <c r="XL40" i="1"/>
  <c r="XM39" i="1"/>
  <c r="XL39" i="1"/>
  <c r="XM38" i="1"/>
  <c r="XL38" i="1"/>
  <c r="XM37" i="1"/>
  <c r="XL37" i="1"/>
  <c r="XM36" i="1"/>
  <c r="XL36" i="1"/>
  <c r="XM35" i="1"/>
  <c r="XL35" i="1"/>
  <c r="XM34" i="1"/>
  <c r="XL34" i="1"/>
  <c r="XM33" i="1"/>
  <c r="XL33" i="1"/>
  <c r="XM32" i="1"/>
  <c r="XL32" i="1"/>
  <c r="XM31" i="1"/>
  <c r="XL31" i="1"/>
  <c r="XM30" i="1"/>
  <c r="XL30" i="1"/>
  <c r="XM29" i="1"/>
  <c r="XL29" i="1"/>
  <c r="XM28" i="1"/>
  <c r="XL28" i="1"/>
  <c r="XM27" i="1"/>
  <c r="XL27" i="1"/>
  <c r="XM26" i="1"/>
  <c r="XL26" i="1"/>
  <c r="XM25" i="1"/>
  <c r="XL25" i="1"/>
  <c r="XM24" i="1"/>
  <c r="XL24" i="1"/>
  <c r="XM23" i="1"/>
  <c r="XL23" i="1"/>
  <c r="XM22" i="1"/>
  <c r="XL22" i="1"/>
  <c r="XM21" i="1"/>
  <c r="XL21" i="1"/>
  <c r="XM20" i="1"/>
  <c r="XL20" i="1"/>
  <c r="XM19" i="1"/>
  <c r="XL19" i="1"/>
  <c r="XM18" i="1"/>
  <c r="XL18" i="1"/>
  <c r="XM17" i="1"/>
  <c r="XL17" i="1"/>
  <c r="XM16" i="1"/>
  <c r="XL16" i="1"/>
  <c r="XM15" i="1"/>
  <c r="XL15" i="1"/>
  <c r="XM14" i="1"/>
  <c r="XL14" i="1"/>
  <c r="XM13" i="1"/>
  <c r="XL13" i="1"/>
  <c r="XM12" i="1"/>
  <c r="XL12" i="1"/>
  <c r="XM11" i="1"/>
  <c r="XL11" i="1"/>
  <c r="XM10" i="1"/>
  <c r="XL10" i="1"/>
  <c r="XM9" i="1"/>
  <c r="XL9" i="1"/>
  <c r="XM8" i="1"/>
  <c r="XL8" i="1"/>
  <c r="XM7" i="1"/>
  <c r="XL7" i="1"/>
  <c r="XM6" i="1"/>
  <c r="XL6" i="1"/>
  <c r="XM5" i="1"/>
  <c r="XL5" i="1"/>
  <c r="XM4" i="1"/>
  <c r="XL4" i="1"/>
  <c r="XM3" i="1"/>
  <c r="XL3" i="1"/>
  <c r="XM2" i="1"/>
  <c r="XL2" i="1"/>
  <c r="HO3" i="1" l="1"/>
  <c r="HS3" i="1"/>
  <c r="HW3" i="1"/>
  <c r="HZ3" i="1"/>
  <c r="IC3" i="1"/>
  <c r="IH3" i="1"/>
  <c r="VE61" i="1" l="1"/>
  <c r="VD61" i="1"/>
  <c r="VF61" i="1" s="1"/>
  <c r="VE60" i="1"/>
  <c r="VD60" i="1"/>
  <c r="VF60" i="1" s="1"/>
  <c r="VE59" i="1"/>
  <c r="VD59" i="1"/>
  <c r="VE58" i="1"/>
  <c r="VD58" i="1"/>
  <c r="VE57" i="1"/>
  <c r="VD57" i="1"/>
  <c r="VF57" i="1" s="1"/>
  <c r="VE56" i="1"/>
  <c r="VD56" i="1"/>
  <c r="VF56" i="1" s="1"/>
  <c r="VE55" i="1"/>
  <c r="VD55" i="1"/>
  <c r="VE54" i="1"/>
  <c r="VD54" i="1"/>
  <c r="VE53" i="1"/>
  <c r="VD53" i="1"/>
  <c r="VF53" i="1" s="1"/>
  <c r="VE52" i="1"/>
  <c r="VD52" i="1"/>
  <c r="VF52" i="1" s="1"/>
  <c r="VE51" i="1"/>
  <c r="VD51" i="1"/>
  <c r="VE50" i="1"/>
  <c r="VD50" i="1"/>
  <c r="VE49" i="1"/>
  <c r="VD49" i="1"/>
  <c r="VF49" i="1" s="1"/>
  <c r="VE48" i="1"/>
  <c r="VD48" i="1"/>
  <c r="VF48" i="1" s="1"/>
  <c r="VE47" i="1"/>
  <c r="VD47" i="1"/>
  <c r="VE46" i="1"/>
  <c r="VD46" i="1"/>
  <c r="VE45" i="1"/>
  <c r="VD45" i="1"/>
  <c r="VF45" i="1" s="1"/>
  <c r="VE44" i="1"/>
  <c r="VD44" i="1"/>
  <c r="VF44" i="1" s="1"/>
  <c r="VE43" i="1"/>
  <c r="VD43" i="1"/>
  <c r="VE42" i="1"/>
  <c r="VD42" i="1"/>
  <c r="VE41" i="1"/>
  <c r="VD41" i="1"/>
  <c r="VF41" i="1" s="1"/>
  <c r="VE40" i="1"/>
  <c r="VD40" i="1"/>
  <c r="VF40" i="1" s="1"/>
  <c r="VE39" i="1"/>
  <c r="VD39" i="1"/>
  <c r="VE38" i="1"/>
  <c r="VD38" i="1"/>
  <c r="VE37" i="1"/>
  <c r="VD37" i="1"/>
  <c r="VF37" i="1" s="1"/>
  <c r="VE36" i="1"/>
  <c r="VD36" i="1"/>
  <c r="VF36" i="1" s="1"/>
  <c r="VE35" i="1"/>
  <c r="VD35" i="1"/>
  <c r="VE34" i="1"/>
  <c r="VD34" i="1"/>
  <c r="VE33" i="1"/>
  <c r="VD33" i="1"/>
  <c r="VF33" i="1" s="1"/>
  <c r="VE32" i="1"/>
  <c r="VD32" i="1"/>
  <c r="VE31" i="1"/>
  <c r="VD31" i="1"/>
  <c r="VE30" i="1"/>
  <c r="VD30" i="1"/>
  <c r="VE29" i="1"/>
  <c r="VD29" i="1"/>
  <c r="VF29" i="1" s="1"/>
  <c r="VE28" i="1"/>
  <c r="VD28" i="1"/>
  <c r="VE27" i="1"/>
  <c r="VD27" i="1"/>
  <c r="VE26" i="1"/>
  <c r="VD26" i="1"/>
  <c r="VE25" i="1"/>
  <c r="VD25" i="1"/>
  <c r="VF25" i="1" s="1"/>
  <c r="VE24" i="1"/>
  <c r="VD24" i="1"/>
  <c r="VE23" i="1"/>
  <c r="VD23" i="1"/>
  <c r="VE22" i="1"/>
  <c r="VD22" i="1"/>
  <c r="VE21" i="1"/>
  <c r="VD21" i="1"/>
  <c r="VF21" i="1" s="1"/>
  <c r="VE20" i="1"/>
  <c r="VD20" i="1"/>
  <c r="VE19" i="1"/>
  <c r="VD19" i="1"/>
  <c r="VE18" i="1"/>
  <c r="VD18" i="1"/>
  <c r="VE17" i="1"/>
  <c r="VD17" i="1"/>
  <c r="VF17" i="1" s="1"/>
  <c r="VE16" i="1"/>
  <c r="VD16" i="1"/>
  <c r="VE15" i="1"/>
  <c r="VD15" i="1"/>
  <c r="VE14" i="1"/>
  <c r="VD14" i="1"/>
  <c r="VE13" i="1"/>
  <c r="VD13" i="1"/>
  <c r="VF13" i="1" s="1"/>
  <c r="VE12" i="1"/>
  <c r="VD12" i="1"/>
  <c r="VE11" i="1"/>
  <c r="VD11" i="1"/>
  <c r="VE10" i="1"/>
  <c r="VD10" i="1"/>
  <c r="VE9" i="1"/>
  <c r="VD9" i="1"/>
  <c r="VF9" i="1" s="1"/>
  <c r="VE8" i="1"/>
  <c r="VD8" i="1"/>
  <c r="VE7" i="1"/>
  <c r="VD7" i="1"/>
  <c r="VE6" i="1"/>
  <c r="VD6" i="1"/>
  <c r="VE5" i="1"/>
  <c r="VD5" i="1"/>
  <c r="VF5" i="1" s="1"/>
  <c r="VE4" i="1"/>
  <c r="VD4" i="1"/>
  <c r="VE3" i="1"/>
  <c r="VD3" i="1"/>
  <c r="VE2" i="1"/>
  <c r="VD2" i="1"/>
  <c r="VF3" i="1" l="1"/>
  <c r="VF7" i="1"/>
  <c r="VF11" i="1"/>
  <c r="VF15" i="1"/>
  <c r="VF19" i="1"/>
  <c r="VF23" i="1"/>
  <c r="VF4" i="1"/>
  <c r="VF8" i="1"/>
  <c r="VF12" i="1"/>
  <c r="VF16" i="1"/>
  <c r="VF20" i="1"/>
  <c r="VF24" i="1"/>
  <c r="VF28" i="1"/>
  <c r="VF32" i="1"/>
  <c r="VF27" i="1"/>
  <c r="VF31" i="1"/>
  <c r="VF35" i="1"/>
  <c r="VF39" i="1"/>
  <c r="VF43" i="1"/>
  <c r="VF47" i="1"/>
  <c r="VF51" i="1"/>
  <c r="VF55" i="1"/>
  <c r="VF59" i="1"/>
  <c r="VF2" i="1"/>
  <c r="VF6" i="1"/>
  <c r="VF10" i="1"/>
  <c r="VF14" i="1"/>
  <c r="VF18" i="1"/>
  <c r="VF22" i="1"/>
  <c r="VF26" i="1"/>
  <c r="VF30" i="1"/>
  <c r="VF34" i="1"/>
  <c r="VF38" i="1"/>
  <c r="VF42" i="1"/>
  <c r="VF46" i="1"/>
  <c r="VF50" i="1"/>
  <c r="VF54" i="1"/>
  <c r="VF58" i="1"/>
  <c r="SY61" i="1"/>
  <c r="SX61" i="1"/>
  <c r="SY60" i="1"/>
  <c r="SX60" i="1"/>
  <c r="SY59" i="1"/>
  <c r="SX59" i="1"/>
  <c r="SY58" i="1"/>
  <c r="SX58" i="1"/>
  <c r="SY57" i="1"/>
  <c r="SX57" i="1"/>
  <c r="SY56" i="1"/>
  <c r="SX56" i="1"/>
  <c r="SY55" i="1"/>
  <c r="SX55" i="1"/>
  <c r="SY54" i="1"/>
  <c r="SX54" i="1"/>
  <c r="SY53" i="1"/>
  <c r="SX53" i="1"/>
  <c r="SY52" i="1"/>
  <c r="SX52" i="1"/>
  <c r="SY51" i="1"/>
  <c r="SX51" i="1"/>
  <c r="SY50" i="1"/>
  <c r="SX50" i="1"/>
  <c r="SY49" i="1"/>
  <c r="SX49" i="1"/>
  <c r="SY48" i="1"/>
  <c r="SX48" i="1"/>
  <c r="SY47" i="1"/>
  <c r="SX47" i="1"/>
  <c r="SY46" i="1"/>
  <c r="SX46" i="1"/>
  <c r="SY45" i="1"/>
  <c r="SX45" i="1"/>
  <c r="SY44" i="1"/>
  <c r="SX44" i="1"/>
  <c r="SY43" i="1"/>
  <c r="SX43" i="1"/>
  <c r="SY42" i="1"/>
  <c r="SX42" i="1"/>
  <c r="SY41" i="1"/>
  <c r="SX41" i="1"/>
  <c r="SY40" i="1"/>
  <c r="SX40" i="1"/>
  <c r="SY39" i="1"/>
  <c r="SX39" i="1"/>
  <c r="SY38" i="1"/>
  <c r="SX38" i="1"/>
  <c r="SY37" i="1"/>
  <c r="SX37" i="1"/>
  <c r="SY36" i="1"/>
  <c r="SX36" i="1"/>
  <c r="SY35" i="1"/>
  <c r="SX35" i="1"/>
  <c r="SY34" i="1"/>
  <c r="SX34" i="1"/>
  <c r="SY33" i="1"/>
  <c r="SX33" i="1"/>
  <c r="SY32" i="1"/>
  <c r="SX32" i="1"/>
  <c r="SY31" i="1"/>
  <c r="SX31" i="1"/>
  <c r="SY30" i="1"/>
  <c r="SX30" i="1"/>
  <c r="SY29" i="1"/>
  <c r="SX29" i="1"/>
  <c r="SY28" i="1"/>
  <c r="SX28" i="1"/>
  <c r="SY27" i="1"/>
  <c r="SX27" i="1"/>
  <c r="SY26" i="1"/>
  <c r="SX26" i="1"/>
  <c r="SY25" i="1"/>
  <c r="SX25" i="1"/>
  <c r="SY24" i="1"/>
  <c r="SX24" i="1"/>
  <c r="SY23" i="1"/>
  <c r="SX23" i="1"/>
  <c r="SY22" i="1"/>
  <c r="SX22" i="1"/>
  <c r="SY21" i="1"/>
  <c r="SX21" i="1"/>
  <c r="SY20" i="1"/>
  <c r="SX20" i="1"/>
  <c r="SY19" i="1"/>
  <c r="SX19" i="1"/>
  <c r="SY18" i="1"/>
  <c r="SX18" i="1"/>
  <c r="SY17" i="1"/>
  <c r="SX17" i="1"/>
  <c r="SY16" i="1"/>
  <c r="SX16" i="1"/>
  <c r="SY15" i="1"/>
  <c r="SX15" i="1"/>
  <c r="SY14" i="1"/>
  <c r="SX14" i="1"/>
  <c r="SY13" i="1"/>
  <c r="SX13" i="1"/>
  <c r="SY12" i="1"/>
  <c r="SX12" i="1"/>
  <c r="SY11" i="1"/>
  <c r="SX11" i="1"/>
  <c r="SY10" i="1"/>
  <c r="SX10" i="1"/>
  <c r="SY9" i="1"/>
  <c r="SX9" i="1"/>
  <c r="SY8" i="1"/>
  <c r="SX8" i="1"/>
  <c r="SY7" i="1"/>
  <c r="SX7" i="1"/>
  <c r="SY6" i="1"/>
  <c r="SX6" i="1"/>
  <c r="SY5" i="1"/>
  <c r="SX5" i="1"/>
  <c r="SY4" i="1"/>
  <c r="SX4" i="1"/>
  <c r="SY3" i="1"/>
  <c r="SX3" i="1"/>
  <c r="SY2" i="1"/>
  <c r="SX2" i="1"/>
  <c r="QS61" i="1" l="1"/>
  <c r="QR61" i="1"/>
  <c r="QS60" i="1"/>
  <c r="QR60" i="1"/>
  <c r="QS59" i="1"/>
  <c r="QR59" i="1"/>
  <c r="QS58" i="1"/>
  <c r="QR58" i="1"/>
  <c r="QS57" i="1"/>
  <c r="QR57" i="1"/>
  <c r="QS56" i="1"/>
  <c r="QR56" i="1"/>
  <c r="QS55" i="1"/>
  <c r="QR55" i="1"/>
  <c r="QS54" i="1"/>
  <c r="QR54" i="1"/>
  <c r="QS53" i="1"/>
  <c r="QR53" i="1"/>
  <c r="QS52" i="1"/>
  <c r="QR52" i="1"/>
  <c r="QS51" i="1"/>
  <c r="QR51" i="1"/>
  <c r="QS50" i="1"/>
  <c r="QR50" i="1"/>
  <c r="QS49" i="1"/>
  <c r="QR49" i="1"/>
  <c r="QS48" i="1"/>
  <c r="QR48" i="1"/>
  <c r="QS47" i="1"/>
  <c r="QR47" i="1"/>
  <c r="QS46" i="1"/>
  <c r="QR46" i="1"/>
  <c r="QS45" i="1"/>
  <c r="QR45" i="1"/>
  <c r="QS44" i="1"/>
  <c r="QR44" i="1"/>
  <c r="QS43" i="1"/>
  <c r="QR43" i="1"/>
  <c r="QS42" i="1"/>
  <c r="QR42" i="1"/>
  <c r="QS41" i="1"/>
  <c r="QR41" i="1"/>
  <c r="QS40" i="1"/>
  <c r="QR40" i="1"/>
  <c r="QS39" i="1"/>
  <c r="QR39" i="1"/>
  <c r="QS38" i="1"/>
  <c r="QR38" i="1"/>
  <c r="QS37" i="1"/>
  <c r="QR37" i="1"/>
  <c r="QS36" i="1"/>
  <c r="QR36" i="1"/>
  <c r="QS35" i="1"/>
  <c r="QR35" i="1"/>
  <c r="QS34" i="1"/>
  <c r="QR34" i="1"/>
  <c r="QS33" i="1"/>
  <c r="QR33" i="1"/>
  <c r="QS32" i="1"/>
  <c r="QR32" i="1"/>
  <c r="QS31" i="1"/>
  <c r="QR31" i="1"/>
  <c r="QS30" i="1"/>
  <c r="QR30" i="1"/>
  <c r="QS29" i="1"/>
  <c r="QR29" i="1"/>
  <c r="QS28" i="1"/>
  <c r="QR28" i="1"/>
  <c r="QS27" i="1"/>
  <c r="QR27" i="1"/>
  <c r="QS26" i="1"/>
  <c r="QR26" i="1"/>
  <c r="QS25" i="1"/>
  <c r="QR25" i="1"/>
  <c r="QS24" i="1"/>
  <c r="QR24" i="1"/>
  <c r="QS23" i="1"/>
  <c r="QR23" i="1"/>
  <c r="QS22" i="1"/>
  <c r="QR22" i="1"/>
  <c r="QS21" i="1"/>
  <c r="QR21" i="1"/>
  <c r="QS20" i="1"/>
  <c r="QR20" i="1"/>
  <c r="QS19" i="1"/>
  <c r="QR19" i="1"/>
  <c r="QS18" i="1"/>
  <c r="QR18" i="1"/>
  <c r="QS17" i="1"/>
  <c r="QR17" i="1"/>
  <c r="QS16" i="1"/>
  <c r="QR16" i="1"/>
  <c r="QS15" i="1"/>
  <c r="QR15" i="1"/>
  <c r="QS14" i="1"/>
  <c r="QR14" i="1"/>
  <c r="QS13" i="1"/>
  <c r="QR13" i="1"/>
  <c r="QS12" i="1"/>
  <c r="QR12" i="1"/>
  <c r="QS11" i="1"/>
  <c r="QR11" i="1"/>
  <c r="QS10" i="1"/>
  <c r="QR10" i="1"/>
  <c r="QS9" i="1"/>
  <c r="QR9" i="1"/>
  <c r="QS8" i="1"/>
  <c r="QR8" i="1"/>
  <c r="QS7" i="1"/>
  <c r="QR7" i="1"/>
  <c r="QS6" i="1"/>
  <c r="QR6" i="1"/>
  <c r="QS5" i="1"/>
  <c r="QR5" i="1"/>
  <c r="QS4" i="1"/>
  <c r="QR4" i="1"/>
  <c r="QS3" i="1"/>
  <c r="QR3" i="1"/>
  <c r="QS2" i="1"/>
  <c r="QR2" i="1"/>
  <c r="OM61" i="1" l="1"/>
  <c r="OL61" i="1"/>
  <c r="OM60" i="1"/>
  <c r="OL60" i="1"/>
  <c r="OM59" i="1"/>
  <c r="OL59" i="1"/>
  <c r="OM58" i="1"/>
  <c r="OL58" i="1"/>
  <c r="OM57" i="1"/>
  <c r="OL57" i="1"/>
  <c r="OM56" i="1"/>
  <c r="OL56" i="1"/>
  <c r="OM55" i="1"/>
  <c r="OL55" i="1"/>
  <c r="OM54" i="1"/>
  <c r="OL54" i="1"/>
  <c r="OM53" i="1"/>
  <c r="OL53" i="1"/>
  <c r="OM52" i="1"/>
  <c r="OL52" i="1"/>
  <c r="OM51" i="1"/>
  <c r="OL51" i="1"/>
  <c r="OM50" i="1"/>
  <c r="OL50" i="1"/>
  <c r="OM49" i="1"/>
  <c r="OL49" i="1"/>
  <c r="OM48" i="1"/>
  <c r="OL48" i="1"/>
  <c r="OM47" i="1"/>
  <c r="OL47" i="1"/>
  <c r="OM46" i="1"/>
  <c r="OL46" i="1"/>
  <c r="OM45" i="1"/>
  <c r="OL45" i="1"/>
  <c r="OM44" i="1"/>
  <c r="OL44" i="1"/>
  <c r="OM43" i="1"/>
  <c r="OL43" i="1"/>
  <c r="OM42" i="1"/>
  <c r="OL42" i="1"/>
  <c r="OM41" i="1"/>
  <c r="OL41" i="1"/>
  <c r="OM40" i="1"/>
  <c r="OL40" i="1"/>
  <c r="OM39" i="1"/>
  <c r="OL39" i="1"/>
  <c r="OM38" i="1"/>
  <c r="OL38" i="1"/>
  <c r="OM37" i="1"/>
  <c r="OL37" i="1"/>
  <c r="OM36" i="1"/>
  <c r="OL36" i="1"/>
  <c r="OM35" i="1"/>
  <c r="OL35" i="1"/>
  <c r="OM34" i="1"/>
  <c r="OL34" i="1"/>
  <c r="OM33" i="1"/>
  <c r="OL33" i="1"/>
  <c r="OM32" i="1"/>
  <c r="OL32" i="1"/>
  <c r="OM31" i="1"/>
  <c r="OL31" i="1"/>
  <c r="OM30" i="1"/>
  <c r="OL30" i="1"/>
  <c r="OM29" i="1"/>
  <c r="OL29" i="1"/>
  <c r="OM28" i="1"/>
  <c r="OL28" i="1"/>
  <c r="OM27" i="1"/>
  <c r="OL27" i="1"/>
  <c r="OM26" i="1"/>
  <c r="OL26" i="1"/>
  <c r="OM25" i="1"/>
  <c r="OL25" i="1"/>
  <c r="OM24" i="1"/>
  <c r="OL24" i="1"/>
  <c r="OM23" i="1"/>
  <c r="OL23" i="1"/>
  <c r="OM22" i="1"/>
  <c r="OL22" i="1"/>
  <c r="OM21" i="1"/>
  <c r="OL21" i="1"/>
  <c r="OM20" i="1"/>
  <c r="OL20" i="1"/>
  <c r="OM19" i="1"/>
  <c r="OL19" i="1"/>
  <c r="OM18" i="1"/>
  <c r="OL18" i="1"/>
  <c r="OM17" i="1"/>
  <c r="OL17" i="1"/>
  <c r="OM16" i="1"/>
  <c r="OL16" i="1"/>
  <c r="OM15" i="1"/>
  <c r="OL15" i="1"/>
  <c r="OM14" i="1"/>
  <c r="OL14" i="1"/>
  <c r="OM13" i="1"/>
  <c r="OL13" i="1"/>
  <c r="OM12" i="1"/>
  <c r="OL12" i="1"/>
  <c r="OM11" i="1"/>
  <c r="OL11" i="1"/>
  <c r="OM10" i="1"/>
  <c r="OL10" i="1"/>
  <c r="OM9" i="1"/>
  <c r="OL9" i="1"/>
  <c r="OM8" i="1"/>
  <c r="OL8" i="1"/>
  <c r="OM7" i="1"/>
  <c r="OL7" i="1"/>
  <c r="OM6" i="1"/>
  <c r="OL6" i="1"/>
  <c r="OM5" i="1"/>
  <c r="OL5" i="1"/>
  <c r="OM4" i="1"/>
  <c r="OL4" i="1"/>
  <c r="OM3" i="1"/>
  <c r="OL3" i="1"/>
  <c r="OM2" i="1"/>
  <c r="OL2" i="1"/>
  <c r="LG36" i="1" l="1"/>
  <c r="LG35" i="1"/>
  <c r="LG63" i="1" l="1"/>
  <c r="LG62" i="1"/>
  <c r="LG61" i="1"/>
  <c r="LG60" i="1"/>
  <c r="LG59" i="1"/>
  <c r="LG58" i="1"/>
  <c r="LG57" i="1"/>
  <c r="LG56" i="1"/>
  <c r="LG55" i="1"/>
  <c r="LG54" i="1"/>
  <c r="LG53" i="1"/>
  <c r="LG52" i="1"/>
  <c r="LG51" i="1"/>
  <c r="LG50" i="1"/>
  <c r="LG49" i="1"/>
  <c r="LG48" i="1"/>
  <c r="LG47" i="1"/>
  <c r="LG46" i="1"/>
  <c r="LG45" i="1"/>
  <c r="LG44" i="1"/>
  <c r="LG43" i="1"/>
  <c r="LG42" i="1"/>
  <c r="LG41" i="1"/>
  <c r="LG40" i="1"/>
  <c r="LG39" i="1"/>
  <c r="LG38" i="1"/>
  <c r="LG37" i="1"/>
  <c r="LG34" i="1"/>
  <c r="LG33" i="1"/>
  <c r="LG32" i="1"/>
  <c r="LG31" i="1"/>
  <c r="LG30" i="1"/>
  <c r="LG29" i="1"/>
  <c r="LG28" i="1"/>
  <c r="LG27" i="1"/>
  <c r="LG26" i="1"/>
  <c r="LG25" i="1"/>
  <c r="LG24" i="1"/>
  <c r="LG23" i="1"/>
  <c r="LG22" i="1"/>
  <c r="LG21" i="1"/>
  <c r="LG20" i="1"/>
  <c r="LG19" i="1"/>
  <c r="LG18" i="1"/>
  <c r="LG17" i="1"/>
  <c r="LG16" i="1"/>
  <c r="LG15" i="1"/>
  <c r="LG14" i="1"/>
  <c r="LG13" i="1"/>
  <c r="LG12" i="1"/>
  <c r="LG11" i="1"/>
  <c r="LG10" i="1"/>
  <c r="LG9" i="1"/>
  <c r="LG8" i="1"/>
  <c r="LG7" i="1"/>
  <c r="LG6" i="1"/>
  <c r="LG5" i="1"/>
  <c r="LG4" i="1"/>
  <c r="LG3" i="1"/>
  <c r="LG2" i="1"/>
  <c r="ED2" i="1" l="1"/>
  <c r="EJ4" i="1"/>
  <c r="EI4" i="1"/>
  <c r="EH4" i="1"/>
  <c r="EG4" i="1"/>
  <c r="EF4" i="1"/>
  <c r="EE4" i="1"/>
  <c r="EJ3" i="1"/>
  <c r="EI3" i="1"/>
  <c r="EH3" i="1"/>
  <c r="EG3" i="1"/>
  <c r="EF3" i="1"/>
  <c r="EE3" i="1"/>
  <c r="EJ2" i="1"/>
  <c r="EI2" i="1"/>
  <c r="EH2" i="1"/>
  <c r="EG2" i="1"/>
  <c r="EF2" i="1"/>
  <c r="EE2" i="1"/>
  <c r="ED4" i="1"/>
  <c r="ED3" i="1"/>
  <c r="DE61" i="1" l="1"/>
  <c r="DD61" i="1"/>
  <c r="DC61" i="1"/>
  <c r="CX61" i="1"/>
  <c r="CY61" i="1" s="1"/>
  <c r="CZ61" i="1" s="1"/>
  <c r="DA61" i="1" s="1"/>
  <c r="DB61" i="1" s="1"/>
  <c r="DE60" i="1"/>
  <c r="DD60" i="1"/>
  <c r="DC60" i="1"/>
  <c r="CX60" i="1"/>
  <c r="CY60" i="1" s="1"/>
  <c r="CZ60" i="1" s="1"/>
  <c r="DA60" i="1" s="1"/>
  <c r="DB60" i="1" s="1"/>
  <c r="DE59" i="1"/>
  <c r="DD59" i="1"/>
  <c r="DC59" i="1"/>
  <c r="CX59" i="1"/>
  <c r="CY59" i="1" s="1"/>
  <c r="CZ59" i="1" s="1"/>
  <c r="DA59" i="1" s="1"/>
  <c r="DB59" i="1" s="1"/>
  <c r="DE58" i="1"/>
  <c r="DD58" i="1"/>
  <c r="DC58" i="1"/>
  <c r="CX58" i="1"/>
  <c r="CY58" i="1" s="1"/>
  <c r="CZ58" i="1" s="1"/>
  <c r="DA58" i="1" s="1"/>
  <c r="DB58" i="1" s="1"/>
  <c r="DE57" i="1"/>
  <c r="DD57" i="1"/>
  <c r="DC57" i="1"/>
  <c r="CX57" i="1"/>
  <c r="CY57" i="1" s="1"/>
  <c r="CZ57" i="1" s="1"/>
  <c r="DA57" i="1" s="1"/>
  <c r="DB57" i="1" s="1"/>
  <c r="DE56" i="1"/>
  <c r="DD56" i="1"/>
  <c r="DC56" i="1"/>
  <c r="CX56" i="1"/>
  <c r="CY56" i="1" s="1"/>
  <c r="CZ56" i="1" s="1"/>
  <c r="DA56" i="1" s="1"/>
  <c r="DB56" i="1" s="1"/>
  <c r="DE55" i="1"/>
  <c r="DD55" i="1"/>
  <c r="DC55" i="1"/>
  <c r="CX55" i="1"/>
  <c r="CY55" i="1" s="1"/>
  <c r="CZ55" i="1" s="1"/>
  <c r="DA55" i="1" s="1"/>
  <c r="DB55" i="1" s="1"/>
  <c r="DE54" i="1"/>
  <c r="DD54" i="1"/>
  <c r="DC54" i="1"/>
  <c r="CX54" i="1"/>
  <c r="CY54" i="1" s="1"/>
  <c r="CZ54" i="1" s="1"/>
  <c r="DA54" i="1" s="1"/>
  <c r="DB54" i="1" s="1"/>
  <c r="DE53" i="1"/>
  <c r="DD53" i="1"/>
  <c r="DC53" i="1"/>
  <c r="CX53" i="1"/>
  <c r="CY53" i="1" s="1"/>
  <c r="CZ53" i="1" s="1"/>
  <c r="DA53" i="1" s="1"/>
  <c r="DB53" i="1" s="1"/>
  <c r="DE52" i="1"/>
  <c r="DD52" i="1"/>
  <c r="DC52" i="1"/>
  <c r="CX52" i="1"/>
  <c r="CY52" i="1" s="1"/>
  <c r="CZ52" i="1" s="1"/>
  <c r="DA52" i="1" s="1"/>
  <c r="DB52" i="1" s="1"/>
  <c r="DE51" i="1"/>
  <c r="DD51" i="1"/>
  <c r="DC51" i="1"/>
  <c r="CX51" i="1"/>
  <c r="CY51" i="1" s="1"/>
  <c r="CZ51" i="1" s="1"/>
  <c r="DA51" i="1" s="1"/>
  <c r="DB51" i="1" s="1"/>
  <c r="DE50" i="1"/>
  <c r="DD50" i="1"/>
  <c r="DC50" i="1"/>
  <c r="CX50" i="1"/>
  <c r="CY50" i="1" s="1"/>
  <c r="CZ50" i="1" s="1"/>
  <c r="DA50" i="1" s="1"/>
  <c r="DB50" i="1" s="1"/>
  <c r="DE49" i="1"/>
  <c r="DD49" i="1"/>
  <c r="DC49" i="1"/>
  <c r="CX49" i="1"/>
  <c r="CY49" i="1" s="1"/>
  <c r="CZ49" i="1" s="1"/>
  <c r="DA49" i="1" s="1"/>
  <c r="DB49" i="1" s="1"/>
  <c r="DE48" i="1"/>
  <c r="DD48" i="1"/>
  <c r="DC48" i="1"/>
  <c r="CX48" i="1"/>
  <c r="CY48" i="1" s="1"/>
  <c r="CZ48" i="1" s="1"/>
  <c r="DA48" i="1" s="1"/>
  <c r="DB48" i="1" s="1"/>
  <c r="DE47" i="1"/>
  <c r="DD47" i="1"/>
  <c r="DC47" i="1"/>
  <c r="CX47" i="1"/>
  <c r="CY47" i="1" s="1"/>
  <c r="CZ47" i="1" s="1"/>
  <c r="DA47" i="1" s="1"/>
  <c r="DB47" i="1" s="1"/>
  <c r="DE46" i="1"/>
  <c r="DD46" i="1"/>
  <c r="DC46" i="1"/>
  <c r="CX46" i="1"/>
  <c r="CY46" i="1" s="1"/>
  <c r="CZ46" i="1" s="1"/>
  <c r="DA46" i="1" s="1"/>
  <c r="DB46" i="1" s="1"/>
  <c r="DE45" i="1"/>
  <c r="DD45" i="1"/>
  <c r="DC45" i="1"/>
  <c r="CX45" i="1"/>
  <c r="CY45" i="1" s="1"/>
  <c r="CZ45" i="1" s="1"/>
  <c r="DA45" i="1" s="1"/>
  <c r="DB45" i="1" s="1"/>
  <c r="DE44" i="1"/>
  <c r="DD44" i="1"/>
  <c r="DC44" i="1"/>
  <c r="CX44" i="1"/>
  <c r="CY44" i="1" s="1"/>
  <c r="CZ44" i="1" s="1"/>
  <c r="DA44" i="1" s="1"/>
  <c r="DB44" i="1" s="1"/>
  <c r="DE43" i="1"/>
  <c r="DD43" i="1"/>
  <c r="DC43" i="1"/>
  <c r="CX43" i="1"/>
  <c r="CY43" i="1" s="1"/>
  <c r="CZ43" i="1" s="1"/>
  <c r="DA43" i="1" s="1"/>
  <c r="DB43" i="1" s="1"/>
  <c r="DE42" i="1"/>
  <c r="DD42" i="1"/>
  <c r="DC42" i="1"/>
  <c r="CX42" i="1"/>
  <c r="CY42" i="1" s="1"/>
  <c r="CZ42" i="1" s="1"/>
  <c r="DA42" i="1" s="1"/>
  <c r="DB42" i="1" s="1"/>
  <c r="DE41" i="1"/>
  <c r="DD41" i="1"/>
  <c r="DC41" i="1"/>
  <c r="CX41" i="1"/>
  <c r="CY41" i="1" s="1"/>
  <c r="CZ41" i="1" s="1"/>
  <c r="DA41" i="1" s="1"/>
  <c r="DB41" i="1" s="1"/>
  <c r="DE40" i="1"/>
  <c r="DD40" i="1"/>
  <c r="DC40" i="1"/>
  <c r="CX40" i="1"/>
  <c r="CY40" i="1" s="1"/>
  <c r="CZ40" i="1" s="1"/>
  <c r="DA40" i="1" s="1"/>
  <c r="DB40" i="1" s="1"/>
  <c r="DE39" i="1"/>
  <c r="DD39" i="1"/>
  <c r="DC39" i="1"/>
  <c r="CX39" i="1"/>
  <c r="CY39" i="1" s="1"/>
  <c r="CZ39" i="1" s="1"/>
  <c r="DA39" i="1" s="1"/>
  <c r="DB39" i="1" s="1"/>
  <c r="DE38" i="1"/>
  <c r="DD38" i="1"/>
  <c r="DC38" i="1"/>
  <c r="CX38" i="1"/>
  <c r="CY38" i="1" s="1"/>
  <c r="CZ38" i="1" s="1"/>
  <c r="DA38" i="1" s="1"/>
  <c r="DB38" i="1" s="1"/>
  <c r="DE37" i="1"/>
  <c r="DD37" i="1"/>
  <c r="DC37" i="1"/>
  <c r="CX37" i="1"/>
  <c r="CY37" i="1" s="1"/>
  <c r="CZ37" i="1" s="1"/>
  <c r="DA37" i="1" s="1"/>
  <c r="DB37" i="1" s="1"/>
  <c r="DE36" i="1"/>
  <c r="DD36" i="1"/>
  <c r="DC36" i="1"/>
  <c r="CX36" i="1"/>
  <c r="CY36" i="1" s="1"/>
  <c r="CZ36" i="1" s="1"/>
  <c r="DA36" i="1" s="1"/>
  <c r="DB36" i="1" s="1"/>
  <c r="DE35" i="1"/>
  <c r="DD35" i="1"/>
  <c r="DC35" i="1"/>
  <c r="CX35" i="1"/>
  <c r="CY35" i="1" s="1"/>
  <c r="CZ35" i="1" s="1"/>
  <c r="DA35" i="1" s="1"/>
  <c r="DB35" i="1" s="1"/>
  <c r="DE34" i="1"/>
  <c r="DD34" i="1"/>
  <c r="DC34" i="1"/>
  <c r="CX34" i="1"/>
  <c r="CY34" i="1" s="1"/>
  <c r="CZ34" i="1" s="1"/>
  <c r="DA34" i="1" s="1"/>
  <c r="DB34" i="1" s="1"/>
  <c r="DE33" i="1"/>
  <c r="DD33" i="1"/>
  <c r="DC33" i="1"/>
  <c r="CX33" i="1"/>
  <c r="CY33" i="1" s="1"/>
  <c r="CZ33" i="1" s="1"/>
  <c r="DA33" i="1" s="1"/>
  <c r="DB33" i="1" s="1"/>
  <c r="DE32" i="1"/>
  <c r="DD32" i="1"/>
  <c r="DC32" i="1"/>
  <c r="CX32" i="1"/>
  <c r="CY32" i="1" s="1"/>
  <c r="CZ32" i="1" s="1"/>
  <c r="DA32" i="1" s="1"/>
  <c r="DB32" i="1" s="1"/>
  <c r="DE31" i="1"/>
  <c r="DD31" i="1"/>
  <c r="DC31" i="1"/>
  <c r="CX31" i="1"/>
  <c r="CY31" i="1" s="1"/>
  <c r="CZ31" i="1" s="1"/>
  <c r="DA31" i="1" s="1"/>
  <c r="DB31" i="1" s="1"/>
  <c r="DE30" i="1"/>
  <c r="DD30" i="1"/>
  <c r="DC30" i="1"/>
  <c r="CX30" i="1"/>
  <c r="CY30" i="1" s="1"/>
  <c r="CZ30" i="1" s="1"/>
  <c r="DA30" i="1" s="1"/>
  <c r="DB30" i="1" s="1"/>
  <c r="DE29" i="1"/>
  <c r="DD29" i="1"/>
  <c r="DC29" i="1"/>
  <c r="CX29" i="1"/>
  <c r="CY29" i="1" s="1"/>
  <c r="CZ29" i="1" s="1"/>
  <c r="DA29" i="1" s="1"/>
  <c r="DB29" i="1" s="1"/>
  <c r="DE28" i="1"/>
  <c r="DD28" i="1"/>
  <c r="DC28" i="1"/>
  <c r="CX28" i="1"/>
  <c r="CY28" i="1" s="1"/>
  <c r="CZ28" i="1" s="1"/>
  <c r="DA28" i="1" s="1"/>
  <c r="DB28" i="1" s="1"/>
  <c r="DE27" i="1"/>
  <c r="DD27" i="1"/>
  <c r="DC27" i="1"/>
  <c r="CX27" i="1"/>
  <c r="CY27" i="1" s="1"/>
  <c r="CZ27" i="1" s="1"/>
  <c r="DA27" i="1" s="1"/>
  <c r="DB27" i="1" s="1"/>
  <c r="DE26" i="1"/>
  <c r="DD26" i="1"/>
  <c r="DC26" i="1"/>
  <c r="CX26" i="1"/>
  <c r="CY26" i="1" s="1"/>
  <c r="CZ26" i="1" s="1"/>
  <c r="DA26" i="1" s="1"/>
  <c r="DB26" i="1" s="1"/>
  <c r="DE25" i="1"/>
  <c r="DD25" i="1"/>
  <c r="DC25" i="1"/>
  <c r="CX25" i="1"/>
  <c r="CY25" i="1" s="1"/>
  <c r="CZ25" i="1" s="1"/>
  <c r="DA25" i="1" s="1"/>
  <c r="DB25" i="1" s="1"/>
  <c r="DE24" i="1"/>
  <c r="DD24" i="1"/>
  <c r="DC24" i="1"/>
  <c r="CX24" i="1"/>
  <c r="CY24" i="1" s="1"/>
  <c r="CZ24" i="1" s="1"/>
  <c r="DA24" i="1" s="1"/>
  <c r="DB24" i="1" s="1"/>
  <c r="DE23" i="1"/>
  <c r="DD23" i="1"/>
  <c r="DC23" i="1"/>
  <c r="CX23" i="1"/>
  <c r="CY23" i="1" s="1"/>
  <c r="CZ23" i="1" s="1"/>
  <c r="DA23" i="1" s="1"/>
  <c r="DB23" i="1" s="1"/>
  <c r="DE22" i="1"/>
  <c r="DD22" i="1"/>
  <c r="DC22" i="1"/>
  <c r="CX22" i="1"/>
  <c r="CY22" i="1" s="1"/>
  <c r="CZ22" i="1" s="1"/>
  <c r="DA22" i="1" s="1"/>
  <c r="DB22" i="1" s="1"/>
  <c r="DE21" i="1"/>
  <c r="DD21" i="1"/>
  <c r="DC21" i="1"/>
  <c r="CX21" i="1"/>
  <c r="CY21" i="1" s="1"/>
  <c r="CZ21" i="1" s="1"/>
  <c r="DA21" i="1" s="1"/>
  <c r="DB21" i="1" s="1"/>
  <c r="DE20" i="1"/>
  <c r="DD20" i="1"/>
  <c r="DC20" i="1"/>
  <c r="CX20" i="1"/>
  <c r="CY20" i="1" s="1"/>
  <c r="CZ20" i="1" s="1"/>
  <c r="DA20" i="1" s="1"/>
  <c r="DB20" i="1" s="1"/>
  <c r="DE19" i="1"/>
  <c r="DD19" i="1"/>
  <c r="DC19" i="1"/>
  <c r="CX19" i="1"/>
  <c r="CY19" i="1" s="1"/>
  <c r="CZ19" i="1" s="1"/>
  <c r="DA19" i="1" s="1"/>
  <c r="DB19" i="1" s="1"/>
  <c r="DE18" i="1"/>
  <c r="DD18" i="1"/>
  <c r="DC18" i="1"/>
  <c r="CX18" i="1"/>
  <c r="CY18" i="1" s="1"/>
  <c r="CZ18" i="1" s="1"/>
  <c r="DA18" i="1" s="1"/>
  <c r="DB18" i="1" s="1"/>
  <c r="DE17" i="1"/>
  <c r="DD17" i="1"/>
  <c r="DC17" i="1"/>
  <c r="CX17" i="1"/>
  <c r="CY17" i="1" s="1"/>
  <c r="CZ17" i="1" s="1"/>
  <c r="DA17" i="1" s="1"/>
  <c r="DB17" i="1" s="1"/>
  <c r="DE16" i="1"/>
  <c r="DD16" i="1"/>
  <c r="DC16" i="1"/>
  <c r="CX16" i="1"/>
  <c r="CY16" i="1" s="1"/>
  <c r="CZ16" i="1" s="1"/>
  <c r="DA16" i="1" s="1"/>
  <c r="DB16" i="1" s="1"/>
  <c r="DE15" i="1"/>
  <c r="DD15" i="1"/>
  <c r="DC15" i="1"/>
  <c r="CX15" i="1"/>
  <c r="CY15" i="1" s="1"/>
  <c r="CZ15" i="1" s="1"/>
  <c r="DA15" i="1" s="1"/>
  <c r="DB15" i="1" s="1"/>
  <c r="DE14" i="1"/>
  <c r="DD14" i="1"/>
  <c r="DC14" i="1"/>
  <c r="CX14" i="1"/>
  <c r="CY14" i="1" s="1"/>
  <c r="CZ14" i="1" s="1"/>
  <c r="DA14" i="1" s="1"/>
  <c r="DB14" i="1" s="1"/>
  <c r="DF47" i="1" l="1"/>
  <c r="DF43" i="1"/>
  <c r="DF37" i="1"/>
  <c r="DF59" i="1"/>
  <c r="DF38" i="1"/>
  <c r="DF44" i="1"/>
  <c r="DF36" i="1"/>
  <c r="DF27" i="1"/>
  <c r="DF31" i="1"/>
  <c r="DF54" i="1"/>
  <c r="DF23" i="1"/>
  <c r="DF35" i="1"/>
  <c r="DF39" i="1"/>
  <c r="DF50" i="1"/>
  <c r="DF51" i="1"/>
  <c r="DF55" i="1"/>
  <c r="DF14" i="1"/>
  <c r="DF30" i="1"/>
  <c r="DF18" i="1"/>
  <c r="DF60" i="1"/>
  <c r="DF46" i="1"/>
  <c r="DF52" i="1"/>
  <c r="DF19" i="1"/>
  <c r="DF26" i="1"/>
  <c r="DF61" i="1"/>
  <c r="DF45" i="1"/>
  <c r="DF16" i="1"/>
  <c r="DF21" i="1"/>
  <c r="DF25" i="1"/>
  <c r="DF28" i="1"/>
  <c r="DF32" i="1"/>
  <c r="DF49" i="1"/>
  <c r="DF57" i="1"/>
  <c r="DF58" i="1"/>
  <c r="DF42" i="1"/>
  <c r="DF41" i="1"/>
  <c r="DF34" i="1"/>
  <c r="DF15" i="1"/>
  <c r="DF22" i="1"/>
  <c r="DF17" i="1"/>
  <c r="DF20" i="1"/>
  <c r="DF24" i="1"/>
  <c r="DF29" i="1"/>
  <c r="DF33" i="1"/>
  <c r="DF48" i="1"/>
  <c r="DF56" i="1"/>
  <c r="DF53" i="1"/>
  <c r="DF40" i="1"/>
  <c r="DE13" i="1" l="1"/>
  <c r="DD13" i="1"/>
  <c r="DC13" i="1"/>
  <c r="CX13" i="1"/>
  <c r="CY13" i="1" s="1"/>
  <c r="CZ13" i="1" s="1"/>
  <c r="DA13" i="1" s="1"/>
  <c r="DB13" i="1" s="1"/>
  <c r="DE12" i="1"/>
  <c r="DD12" i="1"/>
  <c r="DC12" i="1"/>
  <c r="CX12" i="1"/>
  <c r="CY12" i="1" s="1"/>
  <c r="CZ12" i="1" s="1"/>
  <c r="DA12" i="1" s="1"/>
  <c r="DB12" i="1" s="1"/>
  <c r="DE11" i="1"/>
  <c r="DD11" i="1"/>
  <c r="DC11" i="1"/>
  <c r="CX11" i="1"/>
  <c r="CY11" i="1" s="1"/>
  <c r="CZ11" i="1" s="1"/>
  <c r="DA11" i="1" s="1"/>
  <c r="DB11" i="1" s="1"/>
  <c r="DE10" i="1"/>
  <c r="DD10" i="1"/>
  <c r="DC10" i="1"/>
  <c r="CX10" i="1"/>
  <c r="CY10" i="1" s="1"/>
  <c r="CZ10" i="1" s="1"/>
  <c r="DA10" i="1" s="1"/>
  <c r="DB10" i="1" s="1"/>
  <c r="DE9" i="1"/>
  <c r="DD9" i="1"/>
  <c r="DC9" i="1"/>
  <c r="CX9" i="1"/>
  <c r="CY9" i="1" s="1"/>
  <c r="CZ9" i="1" s="1"/>
  <c r="DA9" i="1" s="1"/>
  <c r="DB9" i="1" s="1"/>
  <c r="DE8" i="1"/>
  <c r="DD8" i="1"/>
  <c r="DC8" i="1"/>
  <c r="CX8" i="1"/>
  <c r="CY8" i="1" s="1"/>
  <c r="CZ8" i="1" s="1"/>
  <c r="DA8" i="1" s="1"/>
  <c r="DB8" i="1" s="1"/>
  <c r="DE7" i="1"/>
  <c r="DD7" i="1"/>
  <c r="DC7" i="1"/>
  <c r="CX7" i="1"/>
  <c r="CY7" i="1" s="1"/>
  <c r="DE6" i="1"/>
  <c r="DD6" i="1"/>
  <c r="DC6" i="1"/>
  <c r="CX6" i="1"/>
  <c r="CY6" i="1" s="1"/>
  <c r="CZ6" i="1" s="1"/>
  <c r="DA6" i="1" s="1"/>
  <c r="DB6" i="1" s="1"/>
  <c r="DE5" i="1"/>
  <c r="DD5" i="1"/>
  <c r="DC5" i="1"/>
  <c r="CX5" i="1"/>
  <c r="CY5" i="1" s="1"/>
  <c r="CZ5" i="1" s="1"/>
  <c r="DA5" i="1" s="1"/>
  <c r="DB5" i="1" s="1"/>
  <c r="DE4" i="1"/>
  <c r="DD4" i="1"/>
  <c r="DC4" i="1"/>
  <c r="CX4" i="1"/>
  <c r="CY4" i="1" s="1"/>
  <c r="CZ4" i="1" s="1"/>
  <c r="DA4" i="1" s="1"/>
  <c r="DB4" i="1" s="1"/>
  <c r="DE3" i="1"/>
  <c r="DD3" i="1"/>
  <c r="DC3" i="1"/>
  <c r="CX3" i="1"/>
  <c r="CY3" i="1" s="1"/>
  <c r="CZ3" i="1" s="1"/>
  <c r="DA3" i="1" s="1"/>
  <c r="DB3" i="1" s="1"/>
  <c r="DE2" i="1"/>
  <c r="DD2" i="1"/>
  <c r="DC2" i="1"/>
  <c r="CX2" i="1"/>
  <c r="CY2" i="1" s="1"/>
  <c r="CZ2" i="1" s="1"/>
  <c r="DA2" i="1" s="1"/>
  <c r="DB2" i="1" s="1"/>
  <c r="DF12" i="1" l="1"/>
  <c r="DF10" i="1"/>
  <c r="DF13" i="1"/>
  <c r="DF11" i="1"/>
  <c r="CZ7" i="1"/>
  <c r="DA7" i="1" s="1"/>
  <c r="DB7" i="1" s="1"/>
  <c r="DF8" i="1"/>
  <c r="DF7" i="1"/>
  <c r="DF5" i="1"/>
  <c r="DF2" i="1"/>
  <c r="DF4" i="1"/>
  <c r="DF9" i="1"/>
  <c r="DF6" i="1"/>
  <c r="DF3" i="1"/>
  <c r="KI61" i="1"/>
  <c r="KI60" i="1"/>
  <c r="KI59" i="1"/>
  <c r="KI58" i="1"/>
  <c r="KI57" i="1"/>
  <c r="KI56" i="1"/>
  <c r="KI55" i="1"/>
  <c r="KI54" i="1"/>
  <c r="KI53" i="1"/>
  <c r="KI52" i="1"/>
  <c r="KI51" i="1"/>
  <c r="KI50" i="1"/>
  <c r="KI49" i="1"/>
  <c r="KI48" i="1"/>
  <c r="KI47" i="1"/>
  <c r="KI46" i="1"/>
  <c r="KI45" i="1"/>
  <c r="KI44" i="1"/>
  <c r="KI43" i="1"/>
  <c r="KI42" i="1"/>
  <c r="KI41" i="1"/>
  <c r="KI40" i="1"/>
  <c r="KI39" i="1"/>
  <c r="KI38" i="1"/>
  <c r="KI37" i="1"/>
  <c r="KI36" i="1"/>
  <c r="KI35" i="1"/>
  <c r="KI34" i="1"/>
  <c r="KI33" i="1"/>
  <c r="KI32" i="1"/>
  <c r="KI31" i="1"/>
  <c r="KI30" i="1"/>
  <c r="KI29" i="1"/>
  <c r="KI28" i="1"/>
  <c r="KI27" i="1"/>
  <c r="KI26" i="1"/>
  <c r="KI25" i="1"/>
  <c r="KI24" i="1"/>
  <c r="KI23" i="1"/>
  <c r="KI22" i="1"/>
  <c r="KI21" i="1"/>
  <c r="KI20" i="1"/>
  <c r="KI19" i="1"/>
  <c r="KI18" i="1"/>
  <c r="KI17" i="1"/>
  <c r="KI16" i="1"/>
  <c r="KI15" i="1"/>
  <c r="KI14" i="1"/>
  <c r="KI13" i="1"/>
  <c r="KI12" i="1"/>
  <c r="KI11" i="1"/>
  <c r="KI10" i="1"/>
  <c r="KI9" i="1"/>
  <c r="KI8" i="1"/>
  <c r="KI7" i="1"/>
  <c r="KI6" i="1"/>
  <c r="KI5" i="1"/>
  <c r="KI4" i="1"/>
  <c r="KI3" i="1"/>
  <c r="KL61" i="1" l="1"/>
  <c r="KL60" i="1"/>
  <c r="KL59" i="1"/>
  <c r="KL58" i="1"/>
  <c r="KL57" i="1"/>
  <c r="KL56" i="1"/>
  <c r="KL55" i="1"/>
  <c r="KL54" i="1"/>
  <c r="KL53" i="1"/>
  <c r="KL52" i="1"/>
  <c r="KL51" i="1"/>
  <c r="KL50" i="1"/>
  <c r="KL49" i="1"/>
  <c r="KL48" i="1"/>
  <c r="KL47" i="1"/>
  <c r="KL46" i="1"/>
  <c r="KL45" i="1"/>
  <c r="KL44" i="1"/>
  <c r="KL43" i="1"/>
  <c r="KL42" i="1"/>
  <c r="KL41" i="1"/>
  <c r="KL40" i="1"/>
  <c r="KL39" i="1"/>
  <c r="KL38" i="1"/>
  <c r="KL37" i="1"/>
  <c r="KL36" i="1"/>
  <c r="KL35" i="1"/>
  <c r="KL34" i="1"/>
  <c r="KL33" i="1"/>
  <c r="KL32" i="1"/>
  <c r="KL31" i="1"/>
  <c r="KL30" i="1"/>
  <c r="KL29" i="1"/>
  <c r="KL28" i="1"/>
  <c r="KL27" i="1"/>
  <c r="KL26" i="1"/>
  <c r="KL25" i="1"/>
  <c r="KL24" i="1"/>
  <c r="KL23" i="1"/>
  <c r="KL22" i="1"/>
  <c r="KL21" i="1"/>
  <c r="KL20" i="1"/>
  <c r="KL19" i="1"/>
  <c r="KL18" i="1"/>
  <c r="KL17" i="1"/>
  <c r="KL16" i="1"/>
  <c r="KL15" i="1"/>
  <c r="KL14" i="1"/>
  <c r="KL13" i="1"/>
  <c r="KL12" i="1"/>
  <c r="KL11" i="1"/>
  <c r="KL10" i="1"/>
  <c r="KL9" i="1"/>
  <c r="KL8" i="1"/>
  <c r="KL7" i="1"/>
  <c r="KL6" i="1"/>
  <c r="KL5" i="1"/>
  <c r="KL4" i="1"/>
  <c r="KL3" i="1"/>
  <c r="KL2" i="1"/>
  <c r="LB37" i="1" l="1"/>
  <c r="KP37" i="1"/>
  <c r="LB7" i="1"/>
  <c r="KP7" i="1"/>
  <c r="LB55" i="1"/>
  <c r="KP55" i="1"/>
  <c r="KP21" i="1"/>
  <c r="LB21" i="1"/>
  <c r="KP53" i="1"/>
  <c r="LB53" i="1"/>
  <c r="KP14" i="1"/>
  <c r="LB14" i="1"/>
  <c r="KP46" i="1"/>
  <c r="LB46" i="1"/>
  <c r="LB23" i="1"/>
  <c r="KP23" i="1"/>
  <c r="LB39" i="1"/>
  <c r="KP39" i="1"/>
  <c r="KP47" i="1"/>
  <c r="LB47" i="1"/>
  <c r="KP8" i="1"/>
  <c r="LB8" i="1"/>
  <c r="KP16" i="1"/>
  <c r="LB16" i="1"/>
  <c r="LB24" i="1"/>
  <c r="KP24" i="1"/>
  <c r="LB32" i="1"/>
  <c r="KP32" i="1"/>
  <c r="LB40" i="1"/>
  <c r="KP40" i="1"/>
  <c r="KP48" i="1"/>
  <c r="LB48" i="1"/>
  <c r="LB56" i="1"/>
  <c r="KP56" i="1"/>
  <c r="KP13" i="1"/>
  <c r="LB13" i="1"/>
  <c r="KP61" i="1"/>
  <c r="LB61" i="1"/>
  <c r="KP30" i="1"/>
  <c r="LB30" i="1"/>
  <c r="KP15" i="1"/>
  <c r="LB15" i="1"/>
  <c r="KP31" i="1"/>
  <c r="LB31" i="1"/>
  <c r="LB9" i="1"/>
  <c r="KP9" i="1"/>
  <c r="LB17" i="1"/>
  <c r="KP17" i="1"/>
  <c r="LB25" i="1"/>
  <c r="KP25" i="1"/>
  <c r="LB33" i="1"/>
  <c r="KP33" i="1"/>
  <c r="LB41" i="1"/>
  <c r="KP41" i="1"/>
  <c r="LB49" i="1"/>
  <c r="KP49" i="1"/>
  <c r="LB57" i="1"/>
  <c r="KP57" i="1"/>
  <c r="LB5" i="1"/>
  <c r="KP5" i="1"/>
  <c r="KP45" i="1"/>
  <c r="LB45" i="1"/>
  <c r="LB22" i="1"/>
  <c r="KP22" i="1"/>
  <c r="LB54" i="1"/>
  <c r="KP54" i="1"/>
  <c r="LB10" i="1"/>
  <c r="KP10" i="1"/>
  <c r="KP26" i="1"/>
  <c r="LB26" i="1"/>
  <c r="KP42" i="1"/>
  <c r="LB42" i="1"/>
  <c r="LB58" i="1"/>
  <c r="KP58" i="1"/>
  <c r="KM3" i="1"/>
  <c r="KP3" i="1"/>
  <c r="LB3" i="1"/>
  <c r="LB11" i="1"/>
  <c r="KP11" i="1"/>
  <c r="LB19" i="1"/>
  <c r="KP19" i="1"/>
  <c r="LB27" i="1"/>
  <c r="KP27" i="1"/>
  <c r="LB35" i="1"/>
  <c r="KP35" i="1"/>
  <c r="KP43" i="1"/>
  <c r="LB43" i="1"/>
  <c r="KP51" i="1"/>
  <c r="LB51" i="1"/>
  <c r="KP59" i="1"/>
  <c r="LB59" i="1"/>
  <c r="LB29" i="1"/>
  <c r="KP29" i="1"/>
  <c r="LB6" i="1"/>
  <c r="KP6" i="1"/>
  <c r="LB38" i="1"/>
  <c r="KP38" i="1"/>
  <c r="LB2" i="1"/>
  <c r="KP2" i="1"/>
  <c r="LB18" i="1"/>
  <c r="KP18" i="1"/>
  <c r="KP34" i="1"/>
  <c r="LB34" i="1"/>
  <c r="KP50" i="1"/>
  <c r="LB50" i="1"/>
  <c r="KM4" i="1"/>
  <c r="LB4" i="1"/>
  <c r="KP4" i="1"/>
  <c r="LB12" i="1"/>
  <c r="KP12" i="1"/>
  <c r="KP20" i="1"/>
  <c r="LB20" i="1"/>
  <c r="KP28" i="1"/>
  <c r="LB28" i="1"/>
  <c r="LB36" i="1"/>
  <c r="KP36" i="1"/>
  <c r="LB44" i="1"/>
  <c r="KP44" i="1"/>
  <c r="KP52" i="1"/>
  <c r="LB52" i="1"/>
  <c r="KP60" i="1"/>
  <c r="LB60" i="1"/>
  <c r="KM5" i="1"/>
  <c r="KM9" i="1"/>
  <c r="KM13" i="1"/>
  <c r="KM17" i="1"/>
  <c r="KM20" i="1"/>
  <c r="KM24" i="1"/>
  <c r="KM28" i="1"/>
  <c r="KM32" i="1"/>
  <c r="KM36" i="1"/>
  <c r="KM40" i="1"/>
  <c r="KM44" i="1"/>
  <c r="KM48" i="1"/>
  <c r="KM52" i="1"/>
  <c r="KM56" i="1"/>
  <c r="KM59" i="1"/>
  <c r="KM2" i="1"/>
  <c r="KM6" i="1"/>
  <c r="KM10" i="1"/>
  <c r="KM14" i="1"/>
  <c r="KM21" i="1"/>
  <c r="KM25" i="1"/>
  <c r="KM29" i="1"/>
  <c r="KM33" i="1"/>
  <c r="KM37" i="1"/>
  <c r="KM41" i="1"/>
  <c r="KM45" i="1"/>
  <c r="KM49" i="1"/>
  <c r="KM53" i="1"/>
  <c r="KM57" i="1"/>
  <c r="KM7" i="1"/>
  <c r="KM11" i="1"/>
  <c r="KM15" i="1"/>
  <c r="KM18" i="1"/>
  <c r="KM22" i="1"/>
  <c r="KM26" i="1"/>
  <c r="KM30" i="1"/>
  <c r="KM34" i="1"/>
  <c r="KM38" i="1"/>
  <c r="KM42" i="1"/>
  <c r="KM46" i="1"/>
  <c r="KM50" i="1"/>
  <c r="KM54" i="1"/>
  <c r="KM58" i="1"/>
  <c r="KM60" i="1"/>
  <c r="KM8" i="1"/>
  <c r="KM12" i="1"/>
  <c r="KM16" i="1"/>
  <c r="KM19" i="1"/>
  <c r="KM23" i="1"/>
  <c r="KM27" i="1"/>
  <c r="KM31" i="1"/>
  <c r="KM35" i="1"/>
  <c r="KM39" i="1"/>
  <c r="KM43" i="1"/>
  <c r="KM47" i="1"/>
  <c r="KM51" i="1"/>
  <c r="KM55" i="1"/>
  <c r="KM61" i="1"/>
  <c r="KR4" i="1" l="1"/>
  <c r="KR5" i="1"/>
  <c r="LD41" i="1"/>
  <c r="LE41" i="1" s="1"/>
  <c r="LD29" i="1"/>
  <c r="LE29" i="1" s="1"/>
  <c r="KR2" i="1"/>
  <c r="LD44" i="1"/>
  <c r="LE44" i="1" s="1"/>
  <c r="LD10" i="1"/>
  <c r="LE10" i="1" s="1"/>
  <c r="LD20" i="1"/>
  <c r="LE20" i="1" s="1"/>
  <c r="LD11" i="1"/>
  <c r="LE11" i="1" s="1"/>
  <c r="LD17" i="1"/>
  <c r="LE17" i="1" s="1"/>
  <c r="LD5" i="1"/>
  <c r="LE5" i="1" s="1"/>
  <c r="LD43" i="1"/>
  <c r="LE43" i="1" s="1"/>
  <c r="LD12" i="1"/>
  <c r="LE12" i="1" s="1"/>
  <c r="LD34" i="1"/>
  <c r="LE34" i="1" s="1"/>
  <c r="LD22" i="1"/>
  <c r="LE22" i="1" s="1"/>
  <c r="LD49" i="1"/>
  <c r="LE49" i="1" s="1"/>
  <c r="LD39" i="1"/>
  <c r="LE39" i="1" s="1"/>
  <c r="LD8" i="1"/>
  <c r="LE8" i="1" s="1"/>
  <c r="LD38" i="1"/>
  <c r="LE38" i="1" s="1"/>
  <c r="LD33" i="1"/>
  <c r="LE33" i="1" s="1"/>
  <c r="LD59" i="1"/>
  <c r="LE59" i="1" s="1"/>
  <c r="LD9" i="1"/>
  <c r="LE9" i="1" s="1"/>
  <c r="LD26" i="1"/>
  <c r="LE26" i="1" s="1"/>
  <c r="LD7" i="1"/>
  <c r="LE7" i="1" s="1"/>
  <c r="LD53" i="1"/>
  <c r="LE53" i="1" s="1"/>
  <c r="LD48" i="1"/>
  <c r="LE48" i="1" s="1"/>
  <c r="LD28" i="1"/>
  <c r="LE28" i="1" s="1"/>
  <c r="LD47" i="1"/>
  <c r="LE47" i="1" s="1"/>
  <c r="LD16" i="1"/>
  <c r="LE16" i="1" s="1"/>
  <c r="LD54" i="1"/>
  <c r="LE54" i="1" s="1"/>
  <c r="LD15" i="1"/>
  <c r="LE15" i="1" s="1"/>
  <c r="LD3" i="1"/>
  <c r="LE3" i="1" s="1"/>
  <c r="LD56" i="1"/>
  <c r="LE56" i="1" s="1"/>
  <c r="LD24" i="1"/>
  <c r="LE24" i="1" s="1"/>
  <c r="LD13" i="1"/>
  <c r="LE13" i="1" s="1"/>
  <c r="LD51" i="1"/>
  <c r="LE51" i="1" s="1"/>
  <c r="LD45" i="1"/>
  <c r="LE45" i="1" s="1"/>
  <c r="LD25" i="1"/>
  <c r="LE25" i="1" s="1"/>
  <c r="LD52" i="1"/>
  <c r="LE52" i="1" s="1"/>
  <c r="LD32" i="1"/>
  <c r="LE32" i="1" s="1"/>
  <c r="LD50" i="1"/>
  <c r="LE50" i="1" s="1"/>
  <c r="LD6" i="1"/>
  <c r="LE6" i="1" s="1"/>
  <c r="LD55" i="1"/>
  <c r="LE55" i="1" s="1"/>
  <c r="LD31" i="1"/>
  <c r="LE31" i="1" s="1"/>
  <c r="LD23" i="1"/>
  <c r="LE23" i="1" s="1"/>
  <c r="LD46" i="1"/>
  <c r="LE46" i="1" s="1"/>
  <c r="LD2" i="1"/>
  <c r="LE2" i="1" s="1"/>
  <c r="LD36" i="1"/>
  <c r="LE36" i="1" s="1"/>
  <c r="LD61" i="1"/>
  <c r="LE61" i="1" s="1"/>
  <c r="LD35" i="1"/>
  <c r="LE35" i="1" s="1"/>
  <c r="LD27" i="1"/>
  <c r="LE27" i="1" s="1"/>
  <c r="LD19" i="1"/>
  <c r="LE19" i="1" s="1"/>
  <c r="LD4" i="1"/>
  <c r="LE4" i="1" s="1"/>
  <c r="LD60" i="1"/>
  <c r="LE60" i="1" s="1"/>
  <c r="LD58" i="1"/>
  <c r="LE58" i="1" s="1"/>
  <c r="LD42" i="1"/>
  <c r="LE42" i="1" s="1"/>
  <c r="LD30" i="1"/>
  <c r="LE30" i="1" s="1"/>
  <c r="LD18" i="1"/>
  <c r="LE18" i="1" s="1"/>
  <c r="LD57" i="1"/>
  <c r="LE57" i="1" s="1"/>
  <c r="LD37" i="1"/>
  <c r="LE37" i="1" s="1"/>
  <c r="LD21" i="1"/>
  <c r="LE21" i="1" s="1"/>
  <c r="LD14" i="1"/>
  <c r="LE14" i="1" s="1"/>
  <c r="LD40" i="1"/>
  <c r="LE40" i="1" s="1"/>
  <c r="II54" i="1"/>
  <c r="II55" i="1"/>
  <c r="II56" i="1"/>
  <c r="II57" i="1"/>
  <c r="II58" i="1"/>
  <c r="II59" i="1"/>
  <c r="II60" i="1"/>
  <c r="IH54" i="1"/>
  <c r="IH55" i="1"/>
  <c r="IH56" i="1"/>
  <c r="IH57" i="1"/>
  <c r="IH58" i="1"/>
  <c r="IH59" i="1"/>
  <c r="IH60" i="1"/>
  <c r="IH61" i="1"/>
  <c r="II46" i="1"/>
  <c r="II47" i="1"/>
  <c r="II48" i="1"/>
  <c r="II49" i="1"/>
  <c r="IH46" i="1"/>
  <c r="IH47" i="1"/>
  <c r="IH48" i="1"/>
  <c r="IH49" i="1"/>
  <c r="II32" i="1"/>
  <c r="II33" i="1"/>
  <c r="II34" i="1"/>
  <c r="II35" i="1"/>
  <c r="II36" i="1"/>
  <c r="II37" i="1"/>
  <c r="IH32" i="1"/>
  <c r="IH33" i="1"/>
  <c r="IH34" i="1"/>
  <c r="IH35" i="1"/>
  <c r="IH36" i="1"/>
  <c r="IH37" i="1"/>
  <c r="KR33" i="1" l="1"/>
  <c r="KR24" i="1"/>
  <c r="KR15" i="1"/>
  <c r="KR19" i="1"/>
  <c r="KR44" i="1"/>
  <c r="KR28" i="1"/>
  <c r="KR38" i="1"/>
  <c r="KR55" i="1"/>
  <c r="KR51" i="1"/>
  <c r="KR13" i="1"/>
  <c r="KR36" i="1"/>
  <c r="KR49" i="1"/>
  <c r="KR14" i="1"/>
  <c r="KR26" i="1"/>
  <c r="KR23" i="1"/>
  <c r="KR61" i="1"/>
  <c r="KR50" i="1"/>
  <c r="KR32" i="1"/>
  <c r="KR48" i="1"/>
  <c r="KR8" i="1"/>
  <c r="KR57" i="1"/>
  <c r="KR18" i="1"/>
  <c r="KR47" i="1"/>
  <c r="KR60" i="1"/>
  <c r="KR16" i="1"/>
  <c r="KR22" i="1"/>
  <c r="KR45" i="1"/>
  <c r="KR35" i="1"/>
  <c r="KR29" i="1"/>
  <c r="KR52" i="1"/>
  <c r="KR30" i="1"/>
  <c r="KR21" i="1"/>
  <c r="KR27" i="1"/>
  <c r="KR11" i="1"/>
  <c r="KR3" i="1"/>
  <c r="KR31" i="1"/>
  <c r="KR6" i="1"/>
  <c r="KR56" i="1"/>
  <c r="KR17" i="1"/>
  <c r="KR41" i="1"/>
  <c r="KR25" i="1"/>
  <c r="KR46" i="1"/>
  <c r="KR53" i="1"/>
  <c r="KR39" i="1"/>
  <c r="KR9" i="1"/>
  <c r="KR10" i="1"/>
  <c r="KR12" i="1"/>
  <c r="KR43" i="1"/>
  <c r="KR59" i="1"/>
  <c r="KR58" i="1"/>
  <c r="KR54" i="1"/>
  <c r="KR7" i="1"/>
  <c r="KR37" i="1"/>
  <c r="KR40" i="1"/>
  <c r="KR20" i="1"/>
  <c r="KR42" i="1"/>
  <c r="KR34" i="1"/>
  <c r="II5" i="1"/>
  <c r="IJ5" i="1" s="1"/>
  <c r="IK5" i="1" s="1"/>
  <c r="IH5" i="1"/>
  <c r="II53" i="1"/>
  <c r="IJ53" i="1" s="1"/>
  <c r="IK53" i="1" s="1"/>
  <c r="IH53" i="1"/>
  <c r="II52" i="1"/>
  <c r="IJ52" i="1" s="1"/>
  <c r="IK52" i="1" s="1"/>
  <c r="IH52" i="1"/>
  <c r="II51" i="1"/>
  <c r="IJ51" i="1" s="1"/>
  <c r="IK51" i="1" s="1"/>
  <c r="IH51" i="1"/>
  <c r="II50" i="1"/>
  <c r="IJ50" i="1" s="1"/>
  <c r="IK50" i="1" s="1"/>
  <c r="IH50" i="1"/>
  <c r="II45" i="1"/>
  <c r="IJ45" i="1" s="1"/>
  <c r="IK45" i="1" s="1"/>
  <c r="IH45" i="1"/>
  <c r="II44" i="1"/>
  <c r="IJ44" i="1" s="1"/>
  <c r="IK44" i="1" s="1"/>
  <c r="IH44" i="1"/>
  <c r="II43" i="1"/>
  <c r="IJ43" i="1" s="1"/>
  <c r="IK43" i="1" s="1"/>
  <c r="IH43" i="1"/>
  <c r="II42" i="1"/>
  <c r="IJ42" i="1" s="1"/>
  <c r="IK42" i="1" s="1"/>
  <c r="IH42" i="1"/>
  <c r="II41" i="1"/>
  <c r="IJ41" i="1" s="1"/>
  <c r="IK41" i="1" s="1"/>
  <c r="IH41" i="1"/>
  <c r="II40" i="1"/>
  <c r="IJ40" i="1" s="1"/>
  <c r="IK40" i="1" s="1"/>
  <c r="IH40" i="1"/>
  <c r="II39" i="1"/>
  <c r="IJ39" i="1" s="1"/>
  <c r="IK39" i="1" s="1"/>
  <c r="IH39" i="1"/>
  <c r="II38" i="1"/>
  <c r="IJ38" i="1" s="1"/>
  <c r="IK38" i="1" s="1"/>
  <c r="IH38" i="1"/>
  <c r="II31" i="1"/>
  <c r="IJ31" i="1" s="1"/>
  <c r="IK31" i="1" s="1"/>
  <c r="IH31" i="1"/>
  <c r="II30" i="1"/>
  <c r="IJ30" i="1" s="1"/>
  <c r="IK30" i="1" s="1"/>
  <c r="IH30" i="1"/>
  <c r="II29" i="1"/>
  <c r="IJ29" i="1" s="1"/>
  <c r="IK29" i="1" s="1"/>
  <c r="IH29" i="1"/>
  <c r="II28" i="1"/>
  <c r="IJ28" i="1" s="1"/>
  <c r="IK28" i="1" s="1"/>
  <c r="IH28" i="1"/>
  <c r="II27" i="1"/>
  <c r="IJ27" i="1" s="1"/>
  <c r="IK27" i="1" s="1"/>
  <c r="IH27" i="1"/>
  <c r="II26" i="1"/>
  <c r="IJ26" i="1" s="1"/>
  <c r="IK26" i="1" s="1"/>
  <c r="IH26" i="1"/>
  <c r="II25" i="1"/>
  <c r="IJ25" i="1" s="1"/>
  <c r="IK25" i="1" s="1"/>
  <c r="IH25" i="1"/>
  <c r="II24" i="1"/>
  <c r="IJ24" i="1" s="1"/>
  <c r="IK24" i="1" s="1"/>
  <c r="IH24" i="1"/>
  <c r="II23" i="1"/>
  <c r="IJ23" i="1" s="1"/>
  <c r="IK23" i="1" s="1"/>
  <c r="IH23" i="1"/>
  <c r="II22" i="1"/>
  <c r="IJ22" i="1" s="1"/>
  <c r="IK22" i="1" s="1"/>
  <c r="IH22" i="1"/>
  <c r="II21" i="1"/>
  <c r="IJ21" i="1" s="1"/>
  <c r="IK21" i="1" s="1"/>
  <c r="IH21" i="1"/>
  <c r="II20" i="1"/>
  <c r="IJ20" i="1" s="1"/>
  <c r="IK20" i="1" s="1"/>
  <c r="IH20" i="1"/>
  <c r="II19" i="1"/>
  <c r="IJ19" i="1" s="1"/>
  <c r="IK19" i="1" s="1"/>
  <c r="IH19" i="1"/>
  <c r="II18" i="1"/>
  <c r="IJ18" i="1" s="1"/>
  <c r="IK18" i="1" s="1"/>
  <c r="IH18" i="1"/>
  <c r="II17" i="1"/>
  <c r="IJ17" i="1" s="1"/>
  <c r="IK17" i="1" s="1"/>
  <c r="IH17" i="1"/>
  <c r="II16" i="1"/>
  <c r="IJ16" i="1" s="1"/>
  <c r="IK16" i="1" s="1"/>
  <c r="IH16" i="1"/>
  <c r="II15" i="1"/>
  <c r="IJ15" i="1" s="1"/>
  <c r="IK15" i="1" s="1"/>
  <c r="IH15" i="1"/>
  <c r="II14" i="1"/>
  <c r="IJ14" i="1" s="1"/>
  <c r="IK14" i="1" s="1"/>
  <c r="IH14" i="1"/>
  <c r="IH4" i="1" l="1"/>
  <c r="II4" i="1"/>
  <c r="II3" i="1"/>
  <c r="II13" i="1" l="1"/>
  <c r="II12" i="1"/>
  <c r="II11" i="1"/>
  <c r="II10" i="1"/>
  <c r="II9" i="1"/>
  <c r="II8" i="1"/>
  <c r="II7" i="1"/>
  <c r="II6" i="1"/>
  <c r="IH13" i="1"/>
  <c r="IH12" i="1"/>
  <c r="IH11" i="1"/>
  <c r="IH10" i="1"/>
  <c r="IH9" i="1"/>
  <c r="IH8" i="1"/>
  <c r="IH7" i="1"/>
  <c r="IH6" i="1"/>
  <c r="IN3" i="1" l="1"/>
  <c r="JH3" i="1" s="1"/>
  <c r="HZ4" i="1"/>
  <c r="IN4" i="1" s="1"/>
  <c r="JH4" i="1" s="1"/>
  <c r="HZ5" i="1"/>
  <c r="IN5" i="1" s="1"/>
  <c r="JH5" i="1" s="1"/>
  <c r="HZ6" i="1"/>
  <c r="IN6" i="1" s="1"/>
  <c r="JH6" i="1" s="1"/>
  <c r="HZ7" i="1"/>
  <c r="IN7" i="1" s="1"/>
  <c r="JH7" i="1" s="1"/>
  <c r="HZ8" i="1"/>
  <c r="IN8" i="1" s="1"/>
  <c r="JH8" i="1" s="1"/>
  <c r="HZ9" i="1"/>
  <c r="IN9" i="1" s="1"/>
  <c r="JH9" i="1" s="1"/>
  <c r="HZ10" i="1"/>
  <c r="IN10" i="1" s="1"/>
  <c r="JH10" i="1" s="1"/>
  <c r="HZ11" i="1"/>
  <c r="IN11" i="1" s="1"/>
  <c r="JH11" i="1" s="1"/>
  <c r="HZ12" i="1"/>
  <c r="IN12" i="1" s="1"/>
  <c r="JH12" i="1" s="1"/>
  <c r="HZ13" i="1"/>
  <c r="IN13" i="1" s="1"/>
  <c r="JH13" i="1" s="1"/>
  <c r="HZ14" i="1"/>
  <c r="IN14" i="1" s="1"/>
  <c r="JH14" i="1" s="1"/>
  <c r="HZ15" i="1"/>
  <c r="IN15" i="1" s="1"/>
  <c r="JH15" i="1" s="1"/>
  <c r="HZ16" i="1"/>
  <c r="IN16" i="1" s="1"/>
  <c r="JH16" i="1" s="1"/>
  <c r="HZ17" i="1"/>
  <c r="IN17" i="1" s="1"/>
  <c r="JH17" i="1" s="1"/>
  <c r="HZ18" i="1"/>
  <c r="IN18" i="1" s="1"/>
  <c r="JH18" i="1" s="1"/>
  <c r="HZ19" i="1"/>
  <c r="IN19" i="1" s="1"/>
  <c r="JH19" i="1" s="1"/>
  <c r="HZ20" i="1"/>
  <c r="IN20" i="1" s="1"/>
  <c r="JH20" i="1" s="1"/>
  <c r="HZ21" i="1"/>
  <c r="IN21" i="1" s="1"/>
  <c r="JH21" i="1" s="1"/>
  <c r="HZ22" i="1"/>
  <c r="IN22" i="1" s="1"/>
  <c r="JH22" i="1" s="1"/>
  <c r="HZ23" i="1"/>
  <c r="IN23" i="1" s="1"/>
  <c r="JH23" i="1" s="1"/>
  <c r="HZ24" i="1"/>
  <c r="IN24" i="1" s="1"/>
  <c r="JH24" i="1" s="1"/>
  <c r="HZ25" i="1"/>
  <c r="IN25" i="1" s="1"/>
  <c r="JH25" i="1" s="1"/>
  <c r="HZ26" i="1"/>
  <c r="IN26" i="1" s="1"/>
  <c r="JH26" i="1" s="1"/>
  <c r="HZ27" i="1"/>
  <c r="IN27" i="1" s="1"/>
  <c r="JH27" i="1" s="1"/>
  <c r="HZ28" i="1"/>
  <c r="IN28" i="1" s="1"/>
  <c r="JH28" i="1" s="1"/>
  <c r="HZ29" i="1"/>
  <c r="IN29" i="1" s="1"/>
  <c r="JH29" i="1" s="1"/>
  <c r="HZ30" i="1"/>
  <c r="IN30" i="1" s="1"/>
  <c r="JH30" i="1" s="1"/>
  <c r="HZ31" i="1"/>
  <c r="IN31" i="1" s="1"/>
  <c r="JH31" i="1" s="1"/>
  <c r="HZ32" i="1"/>
  <c r="IN32" i="1" s="1"/>
  <c r="JH32" i="1" s="1"/>
  <c r="HZ33" i="1"/>
  <c r="IN33" i="1" s="1"/>
  <c r="JH33" i="1" s="1"/>
  <c r="HZ34" i="1"/>
  <c r="IN34" i="1" s="1"/>
  <c r="JH34" i="1" s="1"/>
  <c r="HZ35" i="1"/>
  <c r="IN35" i="1" s="1"/>
  <c r="JH35" i="1" s="1"/>
  <c r="HZ36" i="1"/>
  <c r="IN36" i="1" s="1"/>
  <c r="JH36" i="1" s="1"/>
  <c r="HZ37" i="1"/>
  <c r="IN37" i="1" s="1"/>
  <c r="JH37" i="1" s="1"/>
  <c r="HZ38" i="1"/>
  <c r="IN38" i="1" s="1"/>
  <c r="JH38" i="1" s="1"/>
  <c r="HZ39" i="1"/>
  <c r="IN39" i="1" s="1"/>
  <c r="JH39" i="1" s="1"/>
  <c r="HZ40" i="1"/>
  <c r="IN40" i="1" s="1"/>
  <c r="JH40" i="1" s="1"/>
  <c r="HZ41" i="1"/>
  <c r="IN41" i="1" s="1"/>
  <c r="JH41" i="1" s="1"/>
  <c r="HZ42" i="1"/>
  <c r="IN42" i="1" s="1"/>
  <c r="JH42" i="1" s="1"/>
  <c r="HZ43" i="1"/>
  <c r="IN43" i="1" s="1"/>
  <c r="JH43" i="1" s="1"/>
  <c r="HZ44" i="1"/>
  <c r="IN44" i="1" s="1"/>
  <c r="JH44" i="1" s="1"/>
  <c r="HZ45" i="1"/>
  <c r="IN45" i="1" s="1"/>
  <c r="JH45" i="1" s="1"/>
  <c r="HZ46" i="1"/>
  <c r="IN46" i="1" s="1"/>
  <c r="JH46" i="1" s="1"/>
  <c r="HZ47" i="1"/>
  <c r="IN47" i="1" s="1"/>
  <c r="JH47" i="1" s="1"/>
  <c r="HZ48" i="1"/>
  <c r="IN48" i="1" s="1"/>
  <c r="JH48" i="1" s="1"/>
  <c r="HZ49" i="1"/>
  <c r="IN49" i="1" s="1"/>
  <c r="JH49" i="1" s="1"/>
  <c r="HZ50" i="1"/>
  <c r="IN50" i="1" s="1"/>
  <c r="JH50" i="1" s="1"/>
  <c r="HZ51" i="1"/>
  <c r="IN51" i="1" s="1"/>
  <c r="JH51" i="1" s="1"/>
  <c r="HZ52" i="1"/>
  <c r="IN52" i="1" s="1"/>
  <c r="JH52" i="1" s="1"/>
  <c r="HZ53" i="1"/>
  <c r="IN53" i="1" s="1"/>
  <c r="JH53" i="1" s="1"/>
  <c r="HZ54" i="1"/>
  <c r="IN54" i="1" s="1"/>
  <c r="JH54" i="1" s="1"/>
  <c r="HZ55" i="1"/>
  <c r="IN55" i="1" s="1"/>
  <c r="JH55" i="1" s="1"/>
  <c r="HZ56" i="1"/>
  <c r="IN56" i="1" s="1"/>
  <c r="JH56" i="1" s="1"/>
  <c r="HZ57" i="1"/>
  <c r="IN57" i="1" s="1"/>
  <c r="JH57" i="1" s="1"/>
  <c r="HZ58" i="1"/>
  <c r="IN58" i="1" s="1"/>
  <c r="JH58" i="1" s="1"/>
  <c r="HZ59" i="1"/>
  <c r="IN59" i="1" s="1"/>
  <c r="JH59" i="1" s="1"/>
  <c r="HZ60" i="1"/>
  <c r="IN60" i="1" s="1"/>
  <c r="JH60" i="1" s="1"/>
  <c r="HZ61" i="1"/>
  <c r="IN61" i="1" s="1"/>
  <c r="JH61" i="1" s="1"/>
  <c r="IR61" i="1" l="1"/>
  <c r="JM61" i="1" s="1"/>
  <c r="IC61" i="1"/>
  <c r="HW61" i="1"/>
  <c r="IP61" i="1" s="1"/>
  <c r="HS61" i="1"/>
  <c r="IM61" i="1" s="1"/>
  <c r="JC61" i="1" s="1"/>
  <c r="HO61" i="1"/>
  <c r="IL61" i="1" s="1"/>
  <c r="IX61" i="1" s="1"/>
  <c r="IR60" i="1"/>
  <c r="JM60" i="1" s="1"/>
  <c r="IJ60" i="1"/>
  <c r="IK60" i="1" s="1"/>
  <c r="IC60" i="1"/>
  <c r="IO60" i="1" s="1"/>
  <c r="HW60" i="1"/>
  <c r="IP60" i="1" s="1"/>
  <c r="HS60" i="1"/>
  <c r="IM60" i="1" s="1"/>
  <c r="JC60" i="1" s="1"/>
  <c r="IL60" i="1"/>
  <c r="IX60" i="1" s="1"/>
  <c r="IR59" i="1"/>
  <c r="JM59" i="1" s="1"/>
  <c r="IJ59" i="1"/>
  <c r="IK59" i="1" s="1"/>
  <c r="IC59" i="1"/>
  <c r="IO59" i="1" s="1"/>
  <c r="HW59" i="1"/>
  <c r="IP59" i="1" s="1"/>
  <c r="HS59" i="1"/>
  <c r="IM59" i="1" s="1"/>
  <c r="JC59" i="1" s="1"/>
  <c r="IL59" i="1"/>
  <c r="IX59" i="1" s="1"/>
  <c r="IR58" i="1"/>
  <c r="JM58" i="1" s="1"/>
  <c r="IJ58" i="1"/>
  <c r="IK58" i="1" s="1"/>
  <c r="IC58" i="1"/>
  <c r="IO58" i="1" s="1"/>
  <c r="HW58" i="1"/>
  <c r="IP58" i="1" s="1"/>
  <c r="HS58" i="1"/>
  <c r="IM58" i="1" s="1"/>
  <c r="JC58" i="1" s="1"/>
  <c r="IL58" i="1"/>
  <c r="IX58" i="1" s="1"/>
  <c r="IR57" i="1"/>
  <c r="JM57" i="1" s="1"/>
  <c r="IJ57" i="1"/>
  <c r="IK57" i="1" s="1"/>
  <c r="IC57" i="1"/>
  <c r="IO57" i="1" s="1"/>
  <c r="HW57" i="1"/>
  <c r="IP57" i="1" s="1"/>
  <c r="HS57" i="1"/>
  <c r="IM57" i="1" s="1"/>
  <c r="JC57" i="1" s="1"/>
  <c r="IL57" i="1"/>
  <c r="IX57" i="1" s="1"/>
  <c r="IR56" i="1"/>
  <c r="JM56" i="1" s="1"/>
  <c r="IJ56" i="1"/>
  <c r="IK56" i="1" s="1"/>
  <c r="IC56" i="1"/>
  <c r="IO56" i="1" s="1"/>
  <c r="HW56" i="1"/>
  <c r="IP56" i="1" s="1"/>
  <c r="HS56" i="1"/>
  <c r="IM56" i="1" s="1"/>
  <c r="JC56" i="1" s="1"/>
  <c r="IL56" i="1"/>
  <c r="IX56" i="1" s="1"/>
  <c r="IR55" i="1"/>
  <c r="JM55" i="1" s="1"/>
  <c r="IJ55" i="1"/>
  <c r="IK55" i="1" s="1"/>
  <c r="IC55" i="1"/>
  <c r="IO55" i="1" s="1"/>
  <c r="HW55" i="1"/>
  <c r="IP55" i="1" s="1"/>
  <c r="HS55" i="1"/>
  <c r="IM55" i="1" s="1"/>
  <c r="JC55" i="1" s="1"/>
  <c r="IL55" i="1"/>
  <c r="IX55" i="1" s="1"/>
  <c r="IR54" i="1"/>
  <c r="JM54" i="1" s="1"/>
  <c r="IJ54" i="1"/>
  <c r="IK54" i="1" s="1"/>
  <c r="IC54" i="1"/>
  <c r="IO54" i="1" s="1"/>
  <c r="HW54" i="1"/>
  <c r="IP54" i="1" s="1"/>
  <c r="HS54" i="1"/>
  <c r="IM54" i="1" s="1"/>
  <c r="JC54" i="1" s="1"/>
  <c r="IL54" i="1"/>
  <c r="IX54" i="1" s="1"/>
  <c r="IR53" i="1"/>
  <c r="JM53" i="1" s="1"/>
  <c r="IC53" i="1"/>
  <c r="IO53" i="1" s="1"/>
  <c r="HW53" i="1"/>
  <c r="IP53" i="1" s="1"/>
  <c r="HS53" i="1"/>
  <c r="IM53" i="1" s="1"/>
  <c r="JC53" i="1" s="1"/>
  <c r="IL53" i="1"/>
  <c r="IX53" i="1" s="1"/>
  <c r="IR52" i="1"/>
  <c r="JM52" i="1" s="1"/>
  <c r="IC52" i="1"/>
  <c r="IO52" i="1" s="1"/>
  <c r="HW52" i="1"/>
  <c r="IP52" i="1" s="1"/>
  <c r="HS52" i="1"/>
  <c r="IM52" i="1" s="1"/>
  <c r="JC52" i="1" s="1"/>
  <c r="IL52" i="1"/>
  <c r="IX52" i="1" s="1"/>
  <c r="IR51" i="1"/>
  <c r="JM51" i="1" s="1"/>
  <c r="IC51" i="1"/>
  <c r="IO51" i="1" s="1"/>
  <c r="HW51" i="1"/>
  <c r="IP51" i="1" s="1"/>
  <c r="HS51" i="1"/>
  <c r="IM51" i="1" s="1"/>
  <c r="JC51" i="1" s="1"/>
  <c r="IL51" i="1"/>
  <c r="IX51" i="1" s="1"/>
  <c r="IR50" i="1"/>
  <c r="JM50" i="1" s="1"/>
  <c r="IC50" i="1"/>
  <c r="IO50" i="1" s="1"/>
  <c r="HW50" i="1"/>
  <c r="IP50" i="1" s="1"/>
  <c r="HS50" i="1"/>
  <c r="IM50" i="1" s="1"/>
  <c r="JC50" i="1" s="1"/>
  <c r="IL50" i="1"/>
  <c r="IX50" i="1" s="1"/>
  <c r="IR49" i="1"/>
  <c r="JM49" i="1" s="1"/>
  <c r="IJ49" i="1"/>
  <c r="IK49" i="1" s="1"/>
  <c r="IC49" i="1"/>
  <c r="IO49" i="1" s="1"/>
  <c r="HW49" i="1"/>
  <c r="IP49" i="1" s="1"/>
  <c r="HS49" i="1"/>
  <c r="IM49" i="1" s="1"/>
  <c r="JC49" i="1" s="1"/>
  <c r="IL49" i="1"/>
  <c r="IX49" i="1" s="1"/>
  <c r="IR48" i="1"/>
  <c r="JM48" i="1" s="1"/>
  <c r="IJ48" i="1"/>
  <c r="IK48" i="1" s="1"/>
  <c r="IC48" i="1"/>
  <c r="IO48" i="1" s="1"/>
  <c r="HW48" i="1"/>
  <c r="IP48" i="1" s="1"/>
  <c r="HS48" i="1"/>
  <c r="IM48" i="1" s="1"/>
  <c r="JC48" i="1" s="1"/>
  <c r="IL48" i="1"/>
  <c r="IX48" i="1" s="1"/>
  <c r="IR47" i="1"/>
  <c r="JM47" i="1" s="1"/>
  <c r="IJ47" i="1"/>
  <c r="IK47" i="1" s="1"/>
  <c r="IC47" i="1"/>
  <c r="IO47" i="1" s="1"/>
  <c r="HW47" i="1"/>
  <c r="IP47" i="1" s="1"/>
  <c r="HS47" i="1"/>
  <c r="IM47" i="1" s="1"/>
  <c r="JC47" i="1" s="1"/>
  <c r="IL47" i="1"/>
  <c r="IX47" i="1" s="1"/>
  <c r="IR46" i="1"/>
  <c r="JM46" i="1" s="1"/>
  <c r="IJ46" i="1"/>
  <c r="IK46" i="1" s="1"/>
  <c r="IC46" i="1"/>
  <c r="IO46" i="1" s="1"/>
  <c r="HW46" i="1"/>
  <c r="IP46" i="1" s="1"/>
  <c r="HS46" i="1"/>
  <c r="IM46" i="1" s="1"/>
  <c r="JC46" i="1" s="1"/>
  <c r="IL46" i="1"/>
  <c r="IX46" i="1" s="1"/>
  <c r="IR45" i="1"/>
  <c r="JM45" i="1" s="1"/>
  <c r="IC45" i="1"/>
  <c r="IO45" i="1" s="1"/>
  <c r="HW45" i="1"/>
  <c r="IP45" i="1" s="1"/>
  <c r="HS45" i="1"/>
  <c r="IM45" i="1" s="1"/>
  <c r="JC45" i="1" s="1"/>
  <c r="IL45" i="1"/>
  <c r="IX45" i="1" s="1"/>
  <c r="IR44" i="1"/>
  <c r="JM44" i="1" s="1"/>
  <c r="IC44" i="1"/>
  <c r="IO44" i="1" s="1"/>
  <c r="HW44" i="1"/>
  <c r="IP44" i="1" s="1"/>
  <c r="HS44" i="1"/>
  <c r="IM44" i="1" s="1"/>
  <c r="JC44" i="1" s="1"/>
  <c r="IL44" i="1"/>
  <c r="IX44" i="1" s="1"/>
  <c r="IR43" i="1"/>
  <c r="JM43" i="1" s="1"/>
  <c r="IC43" i="1"/>
  <c r="IO43" i="1" s="1"/>
  <c r="HW43" i="1"/>
  <c r="IP43" i="1" s="1"/>
  <c r="HS43" i="1"/>
  <c r="IM43" i="1" s="1"/>
  <c r="JC43" i="1" s="1"/>
  <c r="IL43" i="1"/>
  <c r="IX43" i="1" s="1"/>
  <c r="IR42" i="1"/>
  <c r="JM42" i="1" s="1"/>
  <c r="IC42" i="1"/>
  <c r="IO42" i="1" s="1"/>
  <c r="HW42" i="1"/>
  <c r="IP42" i="1" s="1"/>
  <c r="HS42" i="1"/>
  <c r="IM42" i="1" s="1"/>
  <c r="JC42" i="1" s="1"/>
  <c r="IL42" i="1"/>
  <c r="IX42" i="1" s="1"/>
  <c r="IR41" i="1"/>
  <c r="JM41" i="1" s="1"/>
  <c r="IC41" i="1"/>
  <c r="IO41" i="1" s="1"/>
  <c r="HW41" i="1"/>
  <c r="IP41" i="1" s="1"/>
  <c r="HS41" i="1"/>
  <c r="IM41" i="1" s="1"/>
  <c r="JC41" i="1" s="1"/>
  <c r="IL41" i="1"/>
  <c r="IX41" i="1" s="1"/>
  <c r="IR40" i="1"/>
  <c r="JM40" i="1" s="1"/>
  <c r="IC40" i="1"/>
  <c r="IO40" i="1" s="1"/>
  <c r="HW40" i="1"/>
  <c r="IP40" i="1" s="1"/>
  <c r="HS40" i="1"/>
  <c r="IM40" i="1" s="1"/>
  <c r="JC40" i="1" s="1"/>
  <c r="IL40" i="1"/>
  <c r="IX40" i="1" s="1"/>
  <c r="IR39" i="1"/>
  <c r="JM39" i="1" s="1"/>
  <c r="IC39" i="1"/>
  <c r="IO39" i="1" s="1"/>
  <c r="HW39" i="1"/>
  <c r="IP39" i="1" s="1"/>
  <c r="HS39" i="1"/>
  <c r="IM39" i="1" s="1"/>
  <c r="JC39" i="1" s="1"/>
  <c r="IL39" i="1"/>
  <c r="IX39" i="1" s="1"/>
  <c r="IR38" i="1"/>
  <c r="JM38" i="1" s="1"/>
  <c r="IC38" i="1"/>
  <c r="IO38" i="1" s="1"/>
  <c r="HW38" i="1"/>
  <c r="IP38" i="1" s="1"/>
  <c r="HS38" i="1"/>
  <c r="IM38" i="1" s="1"/>
  <c r="JC38" i="1" s="1"/>
  <c r="IL38" i="1"/>
  <c r="IX38" i="1" s="1"/>
  <c r="IR37" i="1"/>
  <c r="JM37" i="1" s="1"/>
  <c r="IJ37" i="1"/>
  <c r="IK37" i="1" s="1"/>
  <c r="IC37" i="1"/>
  <c r="IO37" i="1" s="1"/>
  <c r="HW37" i="1"/>
  <c r="IP37" i="1" s="1"/>
  <c r="HS37" i="1"/>
  <c r="IM37" i="1" s="1"/>
  <c r="JC37" i="1" s="1"/>
  <c r="IL37" i="1"/>
  <c r="IX37" i="1" s="1"/>
  <c r="IR36" i="1"/>
  <c r="JM36" i="1" s="1"/>
  <c r="IJ36" i="1"/>
  <c r="IK36" i="1" s="1"/>
  <c r="IC36" i="1"/>
  <c r="IO36" i="1" s="1"/>
  <c r="HW36" i="1"/>
  <c r="IP36" i="1" s="1"/>
  <c r="HS36" i="1"/>
  <c r="IM36" i="1" s="1"/>
  <c r="JC36" i="1" s="1"/>
  <c r="HO36" i="1"/>
  <c r="IL36" i="1" s="1"/>
  <c r="IX36" i="1" s="1"/>
  <c r="IR35" i="1"/>
  <c r="JM35" i="1" s="1"/>
  <c r="IJ35" i="1"/>
  <c r="IK35" i="1" s="1"/>
  <c r="IC35" i="1"/>
  <c r="IO35" i="1" s="1"/>
  <c r="HW35" i="1"/>
  <c r="IP35" i="1" s="1"/>
  <c r="HS35" i="1"/>
  <c r="IM35" i="1" s="1"/>
  <c r="JC35" i="1" s="1"/>
  <c r="HO35" i="1"/>
  <c r="IL35" i="1" s="1"/>
  <c r="IX35" i="1" s="1"/>
  <c r="IR34" i="1"/>
  <c r="JM34" i="1" s="1"/>
  <c r="IJ34" i="1"/>
  <c r="IK34" i="1" s="1"/>
  <c r="IC34" i="1"/>
  <c r="IO34" i="1" s="1"/>
  <c r="HW34" i="1"/>
  <c r="IP34" i="1" s="1"/>
  <c r="HS34" i="1"/>
  <c r="IM34" i="1" s="1"/>
  <c r="JC34" i="1" s="1"/>
  <c r="HO34" i="1"/>
  <c r="IL34" i="1" s="1"/>
  <c r="IX34" i="1" s="1"/>
  <c r="IR33" i="1"/>
  <c r="JM33" i="1" s="1"/>
  <c r="IJ33" i="1"/>
  <c r="IK33" i="1" s="1"/>
  <c r="IC33" i="1"/>
  <c r="IO33" i="1" s="1"/>
  <c r="HW33" i="1"/>
  <c r="IP33" i="1" s="1"/>
  <c r="HS33" i="1"/>
  <c r="IM33" i="1" s="1"/>
  <c r="JC33" i="1" s="1"/>
  <c r="HO33" i="1"/>
  <c r="IL33" i="1" s="1"/>
  <c r="IX33" i="1" s="1"/>
  <c r="IR32" i="1"/>
  <c r="JM32" i="1" s="1"/>
  <c r="IJ32" i="1"/>
  <c r="IK32" i="1" s="1"/>
  <c r="IC32" i="1"/>
  <c r="IO32" i="1" s="1"/>
  <c r="HW32" i="1"/>
  <c r="IP32" i="1" s="1"/>
  <c r="HS32" i="1"/>
  <c r="IM32" i="1" s="1"/>
  <c r="JC32" i="1" s="1"/>
  <c r="HO32" i="1"/>
  <c r="IL32" i="1" s="1"/>
  <c r="IX32" i="1" s="1"/>
  <c r="IR31" i="1"/>
  <c r="JM31" i="1" s="1"/>
  <c r="IC31" i="1"/>
  <c r="IO31" i="1" s="1"/>
  <c r="HW31" i="1"/>
  <c r="IP31" i="1" s="1"/>
  <c r="HS31" i="1"/>
  <c r="IM31" i="1" s="1"/>
  <c r="JC31" i="1" s="1"/>
  <c r="HO31" i="1"/>
  <c r="IL31" i="1" s="1"/>
  <c r="IX31" i="1" s="1"/>
  <c r="IR30" i="1"/>
  <c r="JM30" i="1" s="1"/>
  <c r="IC30" i="1"/>
  <c r="IO30" i="1" s="1"/>
  <c r="HW30" i="1"/>
  <c r="IP30" i="1" s="1"/>
  <c r="HS30" i="1"/>
  <c r="IM30" i="1" s="1"/>
  <c r="JC30" i="1" s="1"/>
  <c r="HO30" i="1"/>
  <c r="IL30" i="1" s="1"/>
  <c r="IX30" i="1" s="1"/>
  <c r="IR29" i="1"/>
  <c r="JM29" i="1" s="1"/>
  <c r="IC29" i="1"/>
  <c r="IO29" i="1" s="1"/>
  <c r="HW29" i="1"/>
  <c r="IP29" i="1" s="1"/>
  <c r="HS29" i="1"/>
  <c r="IM29" i="1" s="1"/>
  <c r="JC29" i="1" s="1"/>
  <c r="HO29" i="1"/>
  <c r="IL29" i="1" s="1"/>
  <c r="IX29" i="1" s="1"/>
  <c r="IR28" i="1"/>
  <c r="JM28" i="1" s="1"/>
  <c r="IC28" i="1"/>
  <c r="IO28" i="1" s="1"/>
  <c r="HW28" i="1"/>
  <c r="IP28" i="1" s="1"/>
  <c r="HS28" i="1"/>
  <c r="IM28" i="1" s="1"/>
  <c r="JC28" i="1" s="1"/>
  <c r="HO28" i="1"/>
  <c r="IL28" i="1" s="1"/>
  <c r="IX28" i="1" s="1"/>
  <c r="IR27" i="1"/>
  <c r="JM27" i="1" s="1"/>
  <c r="IC27" i="1"/>
  <c r="IO27" i="1" s="1"/>
  <c r="HW27" i="1"/>
  <c r="IP27" i="1" s="1"/>
  <c r="HS27" i="1"/>
  <c r="IM27" i="1" s="1"/>
  <c r="JC27" i="1" s="1"/>
  <c r="HO27" i="1"/>
  <c r="IL27" i="1" s="1"/>
  <c r="IX27" i="1" s="1"/>
  <c r="IR26" i="1"/>
  <c r="JM26" i="1" s="1"/>
  <c r="IC26" i="1"/>
  <c r="IO26" i="1" s="1"/>
  <c r="HW26" i="1"/>
  <c r="IP26" i="1" s="1"/>
  <c r="HS26" i="1"/>
  <c r="IM26" i="1" s="1"/>
  <c r="JC26" i="1" s="1"/>
  <c r="HO26" i="1"/>
  <c r="IL26" i="1" s="1"/>
  <c r="IX26" i="1" s="1"/>
  <c r="IR25" i="1"/>
  <c r="JM25" i="1" s="1"/>
  <c r="IC25" i="1"/>
  <c r="IO25" i="1" s="1"/>
  <c r="HW25" i="1"/>
  <c r="IP25" i="1" s="1"/>
  <c r="HS25" i="1"/>
  <c r="IM25" i="1" s="1"/>
  <c r="JC25" i="1" s="1"/>
  <c r="HO25" i="1"/>
  <c r="IL25" i="1" s="1"/>
  <c r="IX25" i="1" s="1"/>
  <c r="IR24" i="1"/>
  <c r="JM24" i="1" s="1"/>
  <c r="IC24" i="1"/>
  <c r="IO24" i="1" s="1"/>
  <c r="HW24" i="1"/>
  <c r="IP24" i="1" s="1"/>
  <c r="HS24" i="1"/>
  <c r="IM24" i="1" s="1"/>
  <c r="JC24" i="1" s="1"/>
  <c r="HO24" i="1"/>
  <c r="IL24" i="1" s="1"/>
  <c r="IX24" i="1" s="1"/>
  <c r="IR23" i="1"/>
  <c r="JM23" i="1" s="1"/>
  <c r="IC23" i="1"/>
  <c r="IO23" i="1" s="1"/>
  <c r="HW23" i="1"/>
  <c r="IP23" i="1" s="1"/>
  <c r="HS23" i="1"/>
  <c r="IM23" i="1" s="1"/>
  <c r="JC23" i="1" s="1"/>
  <c r="HO23" i="1"/>
  <c r="IL23" i="1" s="1"/>
  <c r="IX23" i="1" s="1"/>
  <c r="IR22" i="1"/>
  <c r="JM22" i="1" s="1"/>
  <c r="IC22" i="1"/>
  <c r="IO22" i="1" s="1"/>
  <c r="HW22" i="1"/>
  <c r="IP22" i="1" s="1"/>
  <c r="HS22" i="1"/>
  <c r="IM22" i="1" s="1"/>
  <c r="JC22" i="1" s="1"/>
  <c r="HO22" i="1"/>
  <c r="IL22" i="1" s="1"/>
  <c r="IX22" i="1" s="1"/>
  <c r="IR21" i="1"/>
  <c r="JM21" i="1" s="1"/>
  <c r="IC21" i="1"/>
  <c r="IO21" i="1" s="1"/>
  <c r="HW21" i="1"/>
  <c r="IP21" i="1" s="1"/>
  <c r="HS21" i="1"/>
  <c r="IM21" i="1" s="1"/>
  <c r="JC21" i="1" s="1"/>
  <c r="HO21" i="1"/>
  <c r="IL21" i="1" s="1"/>
  <c r="IX21" i="1" s="1"/>
  <c r="IR20" i="1"/>
  <c r="JM20" i="1" s="1"/>
  <c r="IC20" i="1"/>
  <c r="IO20" i="1" s="1"/>
  <c r="HW20" i="1"/>
  <c r="IP20" i="1" s="1"/>
  <c r="HS20" i="1"/>
  <c r="IM20" i="1" s="1"/>
  <c r="JC20" i="1" s="1"/>
  <c r="HO20" i="1"/>
  <c r="IL20" i="1" s="1"/>
  <c r="IX20" i="1" s="1"/>
  <c r="IR19" i="1"/>
  <c r="JM19" i="1" s="1"/>
  <c r="IC19" i="1"/>
  <c r="IO19" i="1" s="1"/>
  <c r="HW19" i="1"/>
  <c r="IP19" i="1" s="1"/>
  <c r="HS19" i="1"/>
  <c r="IM19" i="1" s="1"/>
  <c r="JC19" i="1" s="1"/>
  <c r="HO19" i="1"/>
  <c r="IL19" i="1" s="1"/>
  <c r="IX19" i="1" s="1"/>
  <c r="IR18" i="1"/>
  <c r="JM18" i="1" s="1"/>
  <c r="IC18" i="1"/>
  <c r="IO18" i="1" s="1"/>
  <c r="HW18" i="1"/>
  <c r="IP18" i="1" s="1"/>
  <c r="HS18" i="1"/>
  <c r="IM18" i="1" s="1"/>
  <c r="JC18" i="1" s="1"/>
  <c r="HO18" i="1"/>
  <c r="IL18" i="1" s="1"/>
  <c r="IX18" i="1" s="1"/>
  <c r="IR17" i="1"/>
  <c r="JM17" i="1" s="1"/>
  <c r="IC17" i="1"/>
  <c r="IO17" i="1" s="1"/>
  <c r="HW17" i="1"/>
  <c r="IP17" i="1" s="1"/>
  <c r="HS17" i="1"/>
  <c r="IM17" i="1" s="1"/>
  <c r="JC17" i="1" s="1"/>
  <c r="HO17" i="1"/>
  <c r="IL17" i="1" s="1"/>
  <c r="IX17" i="1" s="1"/>
  <c r="IR16" i="1"/>
  <c r="JM16" i="1" s="1"/>
  <c r="IC16" i="1"/>
  <c r="IO16" i="1" s="1"/>
  <c r="HW16" i="1"/>
  <c r="IP16" i="1" s="1"/>
  <c r="HS16" i="1"/>
  <c r="IM16" i="1" s="1"/>
  <c r="JC16" i="1" s="1"/>
  <c r="HO16" i="1"/>
  <c r="IL16" i="1" s="1"/>
  <c r="IX16" i="1" s="1"/>
  <c r="IR15" i="1"/>
  <c r="JM15" i="1" s="1"/>
  <c r="IC15" i="1"/>
  <c r="IO15" i="1" s="1"/>
  <c r="HW15" i="1"/>
  <c r="IP15" i="1" s="1"/>
  <c r="HS15" i="1"/>
  <c r="IM15" i="1" s="1"/>
  <c r="JC15" i="1" s="1"/>
  <c r="HO15" i="1"/>
  <c r="IL15" i="1" s="1"/>
  <c r="IX15" i="1" s="1"/>
  <c r="IR14" i="1"/>
  <c r="JM14" i="1" s="1"/>
  <c r="IC14" i="1"/>
  <c r="IO14" i="1" s="1"/>
  <c r="HW14" i="1"/>
  <c r="IP14" i="1" s="1"/>
  <c r="HS14" i="1"/>
  <c r="IM14" i="1" s="1"/>
  <c r="JC14" i="1" s="1"/>
  <c r="HO14" i="1"/>
  <c r="IL14" i="1" s="1"/>
  <c r="IX14" i="1" s="1"/>
  <c r="IR13" i="1"/>
  <c r="JM13" i="1" s="1"/>
  <c r="IJ13" i="1"/>
  <c r="IK13" i="1" s="1"/>
  <c r="IC13" i="1"/>
  <c r="IO13" i="1" s="1"/>
  <c r="HW13" i="1"/>
  <c r="IP13" i="1" s="1"/>
  <c r="HS13" i="1"/>
  <c r="IM13" i="1" s="1"/>
  <c r="JC13" i="1" s="1"/>
  <c r="HO13" i="1"/>
  <c r="IL13" i="1" s="1"/>
  <c r="IX13" i="1" s="1"/>
  <c r="IR12" i="1"/>
  <c r="JM12" i="1" s="1"/>
  <c r="IJ12" i="1"/>
  <c r="IK12" i="1" s="1"/>
  <c r="IC12" i="1"/>
  <c r="IO12" i="1" s="1"/>
  <c r="HW12" i="1"/>
  <c r="IP12" i="1" s="1"/>
  <c r="HS12" i="1"/>
  <c r="IM12" i="1" s="1"/>
  <c r="JC12" i="1" s="1"/>
  <c r="HO12" i="1"/>
  <c r="IL12" i="1" s="1"/>
  <c r="IX12" i="1" s="1"/>
  <c r="IR11" i="1"/>
  <c r="JM11" i="1" s="1"/>
  <c r="IJ11" i="1"/>
  <c r="IK11" i="1" s="1"/>
  <c r="IC11" i="1"/>
  <c r="IO11" i="1" s="1"/>
  <c r="HW11" i="1"/>
  <c r="IP11" i="1" s="1"/>
  <c r="HS11" i="1"/>
  <c r="IM11" i="1" s="1"/>
  <c r="JC11" i="1" s="1"/>
  <c r="HO11" i="1"/>
  <c r="IL11" i="1" s="1"/>
  <c r="IX11" i="1" s="1"/>
  <c r="IR10" i="1"/>
  <c r="JM10" i="1" s="1"/>
  <c r="IJ10" i="1"/>
  <c r="IK10" i="1" s="1"/>
  <c r="IC10" i="1"/>
  <c r="IO10" i="1" s="1"/>
  <c r="HW10" i="1"/>
  <c r="IP10" i="1" s="1"/>
  <c r="HS10" i="1"/>
  <c r="IM10" i="1" s="1"/>
  <c r="JC10" i="1" s="1"/>
  <c r="HO10" i="1"/>
  <c r="IL10" i="1" s="1"/>
  <c r="IX10" i="1" s="1"/>
  <c r="IR9" i="1"/>
  <c r="JM9" i="1" s="1"/>
  <c r="IJ9" i="1"/>
  <c r="IK9" i="1" s="1"/>
  <c r="IC9" i="1"/>
  <c r="IO9" i="1" s="1"/>
  <c r="HW9" i="1"/>
  <c r="IP9" i="1" s="1"/>
  <c r="HS9" i="1"/>
  <c r="IM9" i="1" s="1"/>
  <c r="JC9" i="1" s="1"/>
  <c r="HO9" i="1"/>
  <c r="IL9" i="1" s="1"/>
  <c r="IX9" i="1" s="1"/>
  <c r="IR8" i="1"/>
  <c r="JM8" i="1" s="1"/>
  <c r="IJ8" i="1"/>
  <c r="IK8" i="1" s="1"/>
  <c r="IC8" i="1"/>
  <c r="IO8" i="1" s="1"/>
  <c r="HW8" i="1"/>
  <c r="IP8" i="1" s="1"/>
  <c r="HS8" i="1"/>
  <c r="IM8" i="1" s="1"/>
  <c r="JC8" i="1" s="1"/>
  <c r="HO8" i="1"/>
  <c r="IL8" i="1" s="1"/>
  <c r="IX8" i="1" s="1"/>
  <c r="IR7" i="1"/>
  <c r="JM7" i="1" s="1"/>
  <c r="IJ7" i="1"/>
  <c r="IK7" i="1" s="1"/>
  <c r="IC7" i="1"/>
  <c r="IO7" i="1" s="1"/>
  <c r="HW7" i="1"/>
  <c r="IP7" i="1" s="1"/>
  <c r="HS7" i="1"/>
  <c r="IM7" i="1" s="1"/>
  <c r="JC7" i="1" s="1"/>
  <c r="HO7" i="1"/>
  <c r="IL7" i="1" s="1"/>
  <c r="IX7" i="1" s="1"/>
  <c r="IR6" i="1"/>
  <c r="JM6" i="1" s="1"/>
  <c r="IJ6" i="1"/>
  <c r="IK6" i="1" s="1"/>
  <c r="IC6" i="1"/>
  <c r="IO6" i="1" s="1"/>
  <c r="HW6" i="1"/>
  <c r="IP6" i="1" s="1"/>
  <c r="HS6" i="1"/>
  <c r="IM6" i="1" s="1"/>
  <c r="JC6" i="1" s="1"/>
  <c r="HO6" i="1"/>
  <c r="IL6" i="1" s="1"/>
  <c r="IX6" i="1" s="1"/>
  <c r="IR5" i="1"/>
  <c r="JM5" i="1" s="1"/>
  <c r="IC5" i="1"/>
  <c r="IO5" i="1" s="1"/>
  <c r="HW5" i="1"/>
  <c r="IP5" i="1" s="1"/>
  <c r="HS5" i="1"/>
  <c r="IM5" i="1" s="1"/>
  <c r="JC5" i="1" s="1"/>
  <c r="HO5" i="1"/>
  <c r="IL5" i="1" s="1"/>
  <c r="IX5" i="1" s="1"/>
  <c r="IR4" i="1"/>
  <c r="JM4" i="1" s="1"/>
  <c r="IJ4" i="1"/>
  <c r="IK4" i="1" s="1"/>
  <c r="IC4" i="1"/>
  <c r="IO4" i="1" s="1"/>
  <c r="HW4" i="1"/>
  <c r="IP4" i="1" s="1"/>
  <c r="HS4" i="1"/>
  <c r="IM4" i="1" s="1"/>
  <c r="JC4" i="1" s="1"/>
  <c r="HO4" i="1"/>
  <c r="IL4" i="1" s="1"/>
  <c r="IX4" i="1" s="1"/>
  <c r="IR3" i="1"/>
  <c r="JM3" i="1" s="1"/>
  <c r="IJ3" i="1"/>
  <c r="IK3" i="1" s="1"/>
  <c r="IO3" i="1"/>
  <c r="IP3" i="1"/>
  <c r="IM3" i="1"/>
  <c r="JC3" i="1" s="1"/>
  <c r="IL3" i="1"/>
  <c r="IX3" i="1" s="1"/>
  <c r="IO61" i="1" l="1"/>
  <c r="IQ61" i="1" s="1"/>
  <c r="II61" i="1"/>
  <c r="IJ61" i="1" s="1"/>
  <c r="IK61" i="1" s="1"/>
  <c r="JO17" i="1"/>
  <c r="JP17" i="1" s="1"/>
  <c r="JO25" i="1"/>
  <c r="JP25" i="1" s="1"/>
  <c r="JO43" i="1"/>
  <c r="JP43" i="1" s="1"/>
  <c r="JO6" i="1"/>
  <c r="JP6" i="1" s="1"/>
  <c r="JO33" i="1"/>
  <c r="JP33" i="1" s="1"/>
  <c r="JO34" i="1"/>
  <c r="JP34" i="1" s="1"/>
  <c r="JO46" i="1"/>
  <c r="JP46" i="1" s="1"/>
  <c r="JO7" i="1"/>
  <c r="JP7" i="1" s="1"/>
  <c r="JO11" i="1"/>
  <c r="JP11" i="1" s="1"/>
  <c r="JO14" i="1"/>
  <c r="JP14" i="1" s="1"/>
  <c r="JO22" i="1"/>
  <c r="JP22" i="1" s="1"/>
  <c r="JO30" i="1"/>
  <c r="JP30" i="1" s="1"/>
  <c r="JO2" i="1"/>
  <c r="JP2" i="1" s="1"/>
  <c r="IQ19" i="1"/>
  <c r="JO19" i="1"/>
  <c r="JP19" i="1" s="1"/>
  <c r="JO20" i="1"/>
  <c r="JP20" i="1" s="1"/>
  <c r="IQ27" i="1"/>
  <c r="JO27" i="1"/>
  <c r="JP27" i="1" s="1"/>
  <c r="JO28" i="1"/>
  <c r="JP28" i="1" s="1"/>
  <c r="JO38" i="1"/>
  <c r="JP38" i="1" s="1"/>
  <c r="IQ45" i="1"/>
  <c r="JO45" i="1"/>
  <c r="JP45" i="1" s="1"/>
  <c r="JO48" i="1"/>
  <c r="JP48" i="1" s="1"/>
  <c r="JO50" i="1"/>
  <c r="JP50" i="1" s="1"/>
  <c r="JO3" i="1"/>
  <c r="JP3" i="1" s="1"/>
  <c r="JO37" i="1"/>
  <c r="JP37" i="1" s="1"/>
  <c r="IQ44" i="1"/>
  <c r="JO44" i="1"/>
  <c r="JP44" i="1" s="1"/>
  <c r="IQ47" i="1"/>
  <c r="JO47" i="1"/>
  <c r="JP47" i="1" s="1"/>
  <c r="IQ57" i="1"/>
  <c r="JO61" i="1"/>
  <c r="JP61" i="1" s="1"/>
  <c r="IQ4" i="1"/>
  <c r="JO4" i="1"/>
  <c r="JP4" i="1" s="1"/>
  <c r="IQ15" i="1"/>
  <c r="JO15" i="1"/>
  <c r="JP15" i="1" s="1"/>
  <c r="JO16" i="1"/>
  <c r="JP16" i="1" s="1"/>
  <c r="IQ23" i="1"/>
  <c r="JO23" i="1"/>
  <c r="JP23" i="1" s="1"/>
  <c r="JO24" i="1"/>
  <c r="JP24" i="1" s="1"/>
  <c r="IQ31" i="1"/>
  <c r="JO31" i="1"/>
  <c r="JP31" i="1" s="1"/>
  <c r="IQ41" i="1"/>
  <c r="JO41" i="1"/>
  <c r="JP41" i="1" s="1"/>
  <c r="JO42" i="1"/>
  <c r="JP42" i="1" s="1"/>
  <c r="IQ53" i="1"/>
  <c r="JO53" i="1"/>
  <c r="JP53" i="1" s="1"/>
  <c r="JO56" i="1"/>
  <c r="JP56" i="1" s="1"/>
  <c r="JO60" i="1"/>
  <c r="JP60" i="1" s="1"/>
  <c r="JO9" i="1"/>
  <c r="JP9" i="1" s="1"/>
  <c r="JO13" i="1"/>
  <c r="JP13" i="1" s="1"/>
  <c r="JO21" i="1"/>
  <c r="JP21" i="1" s="1"/>
  <c r="JO29" i="1"/>
  <c r="JP29" i="1" s="1"/>
  <c r="JO32" i="1"/>
  <c r="JP32" i="1" s="1"/>
  <c r="JO36" i="1"/>
  <c r="JP36" i="1" s="1"/>
  <c r="JO39" i="1"/>
  <c r="JP39" i="1" s="1"/>
  <c r="JO51" i="1"/>
  <c r="JP51" i="1" s="1"/>
  <c r="JO54" i="1"/>
  <c r="JP54" i="1" s="1"/>
  <c r="JO58" i="1"/>
  <c r="JP58" i="1" s="1"/>
  <c r="JO18" i="1"/>
  <c r="JP18" i="1" s="1"/>
  <c r="JO26" i="1"/>
  <c r="JP26" i="1" s="1"/>
  <c r="JO5" i="1"/>
  <c r="JP5" i="1" s="1"/>
  <c r="JO8" i="1"/>
  <c r="JP8" i="1" s="1"/>
  <c r="IQ10" i="1"/>
  <c r="JO10" i="1"/>
  <c r="JP10" i="1" s="1"/>
  <c r="JO12" i="1"/>
  <c r="JP12" i="1" s="1"/>
  <c r="JO35" i="1"/>
  <c r="JP35" i="1" s="1"/>
  <c r="IQ40" i="1"/>
  <c r="JO40" i="1"/>
  <c r="JP40" i="1" s="1"/>
  <c r="IQ49" i="1"/>
  <c r="JO49" i="1"/>
  <c r="JP49" i="1" s="1"/>
  <c r="IQ52" i="1"/>
  <c r="JO52" i="1"/>
  <c r="JP52" i="1" s="1"/>
  <c r="IQ55" i="1"/>
  <c r="JO55" i="1"/>
  <c r="JP55" i="1" s="1"/>
  <c r="JO57" i="1"/>
  <c r="JP57" i="1" s="1"/>
  <c r="IQ59" i="1"/>
  <c r="JO59" i="1"/>
  <c r="JP59" i="1" s="1"/>
  <c r="IQ7" i="1"/>
  <c r="IQ9" i="1"/>
  <c r="IQ11" i="1"/>
  <c r="IQ13" i="1"/>
  <c r="IQ16" i="1"/>
  <c r="IQ20" i="1"/>
  <c r="IQ24" i="1"/>
  <c r="IQ28" i="1"/>
  <c r="IQ32" i="1"/>
  <c r="IQ34" i="1"/>
  <c r="IQ36" i="1"/>
  <c r="IQ38" i="1"/>
  <c r="IQ42" i="1"/>
  <c r="IQ46" i="1"/>
  <c r="IQ48" i="1"/>
  <c r="IQ50" i="1"/>
  <c r="IQ54" i="1"/>
  <c r="IQ56" i="1"/>
  <c r="IQ58" i="1"/>
  <c r="IQ3" i="1"/>
  <c r="IQ5" i="1"/>
  <c r="IQ17" i="1"/>
  <c r="IQ21" i="1"/>
  <c r="IQ25" i="1"/>
  <c r="IQ29" i="1"/>
  <c r="IQ39" i="1"/>
  <c r="IQ43" i="1"/>
  <c r="IQ51" i="1"/>
  <c r="IQ6" i="1"/>
  <c r="IQ12" i="1"/>
  <c r="IQ14" i="1"/>
  <c r="IQ18" i="1"/>
  <c r="IQ22" i="1"/>
  <c r="IQ26" i="1"/>
  <c r="IQ30" i="1"/>
  <c r="IQ33" i="1"/>
  <c r="IQ35" i="1"/>
  <c r="IQ37" i="1"/>
  <c r="IQ60" i="1"/>
  <c r="IQ8" i="1"/>
  <c r="O6" i="1" l="1"/>
  <c r="O61" i="1"/>
  <c r="O60" i="1"/>
  <c r="O59" i="1"/>
  <c r="O58" i="1"/>
  <c r="O57" i="1"/>
  <c r="O56" i="1"/>
  <c r="O55" i="1"/>
  <c r="O54" i="1"/>
  <c r="O49" i="1"/>
  <c r="O48" i="1"/>
  <c r="O47" i="1"/>
  <c r="O46" i="1"/>
  <c r="O29" i="1"/>
  <c r="O28" i="1"/>
  <c r="O27" i="1"/>
  <c r="O26" i="1"/>
  <c r="O21" i="1"/>
  <c r="O20" i="1"/>
  <c r="O19" i="1"/>
  <c r="O18" i="1"/>
  <c r="O17" i="1"/>
  <c r="O16" i="1"/>
  <c r="O15" i="1"/>
  <c r="O14" i="1"/>
  <c r="O5" i="1"/>
  <c r="O4" i="1"/>
  <c r="O3" i="1"/>
  <c r="O2" i="1"/>
  <c r="EL2" i="1" l="1"/>
  <c r="EM2" i="1"/>
  <c r="EO2" i="1"/>
  <c r="EN2" i="1"/>
  <c r="EP2" i="1"/>
  <c r="EK2" i="1"/>
  <c r="EN3" i="1"/>
  <c r="EO3" i="1"/>
  <c r="EK3" i="1"/>
  <c r="EM3" i="1"/>
  <c r="EL3" i="1"/>
  <c r="EP3" i="1"/>
  <c r="EN4" i="1"/>
  <c r="EK4" i="1"/>
  <c r="EP4" i="1"/>
  <c r="EO4" i="1"/>
  <c r="EL4" i="1"/>
  <c r="EM4" i="1"/>
  <c r="MF2" i="1"/>
  <c r="MG2" i="1"/>
  <c r="MG61" i="1" l="1"/>
  <c r="MF61" i="1"/>
  <c r="MG60" i="1"/>
  <c r="MF60" i="1"/>
  <c r="MG59" i="1"/>
  <c r="MF59" i="1"/>
  <c r="MG58" i="1"/>
  <c r="MF58" i="1"/>
  <c r="MG57" i="1"/>
  <c r="MF57" i="1"/>
  <c r="MG56" i="1"/>
  <c r="MF56" i="1"/>
  <c r="MG55" i="1"/>
  <c r="MF55" i="1"/>
  <c r="MG54" i="1"/>
  <c r="MF54" i="1"/>
  <c r="MG53" i="1"/>
  <c r="MF53" i="1"/>
  <c r="MG52" i="1"/>
  <c r="MF52" i="1"/>
  <c r="MG51" i="1"/>
  <c r="MF51" i="1"/>
  <c r="MG50" i="1"/>
  <c r="MF50" i="1"/>
  <c r="MG49" i="1"/>
  <c r="MF49" i="1"/>
  <c r="MG48" i="1"/>
  <c r="MF48" i="1"/>
  <c r="MG47" i="1"/>
  <c r="MF47" i="1"/>
  <c r="MG46" i="1"/>
  <c r="MF46" i="1"/>
  <c r="MG45" i="1"/>
  <c r="MF45" i="1"/>
  <c r="MG44" i="1"/>
  <c r="MF44" i="1"/>
  <c r="MG43" i="1"/>
  <c r="MF43" i="1"/>
  <c r="MG42" i="1"/>
  <c r="MF42" i="1"/>
  <c r="MG41" i="1"/>
  <c r="MF41" i="1"/>
  <c r="MG40" i="1"/>
  <c r="MF40" i="1"/>
  <c r="MG39" i="1"/>
  <c r="MF39" i="1"/>
  <c r="MG38" i="1"/>
  <c r="MF38" i="1"/>
  <c r="MG37" i="1"/>
  <c r="MF37" i="1"/>
  <c r="MG36" i="1"/>
  <c r="MF36" i="1"/>
  <c r="MG35" i="1"/>
  <c r="MF35" i="1"/>
  <c r="MG34" i="1"/>
  <c r="MF34" i="1"/>
  <c r="MG33" i="1"/>
  <c r="MF33" i="1"/>
  <c r="MG32" i="1"/>
  <c r="MF32" i="1"/>
  <c r="MG31" i="1"/>
  <c r="MF31" i="1"/>
  <c r="MG30" i="1"/>
  <c r="MF30" i="1"/>
  <c r="MG29" i="1"/>
  <c r="MF29" i="1"/>
  <c r="MG28" i="1"/>
  <c r="MF28" i="1"/>
  <c r="MG27" i="1"/>
  <c r="MF27" i="1"/>
  <c r="MG26" i="1"/>
  <c r="MF26" i="1"/>
  <c r="MG25" i="1"/>
  <c r="MF25" i="1"/>
  <c r="MG24" i="1"/>
  <c r="MF24" i="1"/>
  <c r="MG23" i="1"/>
  <c r="MF23" i="1"/>
  <c r="MG22" i="1"/>
  <c r="MF22" i="1"/>
  <c r="MG21" i="1"/>
  <c r="MF21" i="1"/>
  <c r="MG20" i="1"/>
  <c r="MF20" i="1"/>
  <c r="MG19" i="1"/>
  <c r="MF19" i="1"/>
  <c r="MG18" i="1"/>
  <c r="MF18" i="1"/>
  <c r="MG17" i="1"/>
  <c r="MF17" i="1"/>
  <c r="MG16" i="1"/>
  <c r="MF16" i="1"/>
  <c r="MG15" i="1"/>
  <c r="MF15" i="1"/>
  <c r="MG14" i="1"/>
  <c r="MF14" i="1"/>
  <c r="MG13" i="1"/>
  <c r="MF13" i="1"/>
  <c r="MG12" i="1"/>
  <c r="MF12" i="1"/>
  <c r="MG11" i="1"/>
  <c r="MF11" i="1"/>
  <c r="MG10" i="1"/>
  <c r="MF10" i="1"/>
  <c r="MG9" i="1"/>
  <c r="MF9" i="1"/>
  <c r="MG8" i="1"/>
  <c r="MF8" i="1"/>
  <c r="MG7" i="1"/>
  <c r="MF7" i="1"/>
  <c r="MG6" i="1"/>
  <c r="MF6" i="1"/>
  <c r="MG5" i="1"/>
  <c r="MF5" i="1"/>
  <c r="MG4" i="1"/>
  <c r="MF4" i="1"/>
  <c r="MG3" i="1"/>
  <c r="MF3" i="1"/>
  <c r="CJ61" i="1" l="1"/>
  <c r="CI61" i="1"/>
  <c r="CH61" i="1"/>
  <c r="CD61" i="1"/>
  <c r="CE61" i="1" s="1"/>
  <c r="CJ60" i="1"/>
  <c r="CI60" i="1"/>
  <c r="CH60" i="1"/>
  <c r="CD60" i="1"/>
  <c r="CE60" i="1" s="1"/>
  <c r="CF60" i="1" s="1"/>
  <c r="CJ59" i="1"/>
  <c r="CI59" i="1"/>
  <c r="CH59" i="1"/>
  <c r="CD59" i="1"/>
  <c r="CE59" i="1" s="1"/>
  <c r="CF59" i="1" s="1"/>
  <c r="CJ58" i="1"/>
  <c r="CI58" i="1"/>
  <c r="CH58" i="1"/>
  <c r="CD58" i="1"/>
  <c r="CE58" i="1" s="1"/>
  <c r="CJ57" i="1"/>
  <c r="CI57" i="1"/>
  <c r="CH57" i="1"/>
  <c r="CD57" i="1"/>
  <c r="CE57" i="1" s="1"/>
  <c r="CF57" i="1" s="1"/>
  <c r="CJ56" i="1"/>
  <c r="CI56" i="1"/>
  <c r="CH56" i="1"/>
  <c r="CD56" i="1"/>
  <c r="CE56" i="1" s="1"/>
  <c r="CF56" i="1" s="1"/>
  <c r="CJ55" i="1"/>
  <c r="CI55" i="1"/>
  <c r="CH55" i="1"/>
  <c r="CD55" i="1"/>
  <c r="CE55" i="1" s="1"/>
  <c r="CF55" i="1" s="1"/>
  <c r="CJ54" i="1"/>
  <c r="CI54" i="1"/>
  <c r="CH54" i="1"/>
  <c r="CD54" i="1"/>
  <c r="CE54" i="1" s="1"/>
  <c r="CJ53" i="1"/>
  <c r="CI53" i="1"/>
  <c r="CH53" i="1"/>
  <c r="CD53" i="1"/>
  <c r="CE53" i="1" s="1"/>
  <c r="CF53" i="1" s="1"/>
  <c r="CJ52" i="1"/>
  <c r="CI52" i="1"/>
  <c r="CH52" i="1"/>
  <c r="CD52" i="1"/>
  <c r="CE52" i="1" s="1"/>
  <c r="CJ51" i="1"/>
  <c r="CI51" i="1"/>
  <c r="CH51" i="1"/>
  <c r="CD51" i="1"/>
  <c r="CE51" i="1" s="1"/>
  <c r="CJ50" i="1"/>
  <c r="CI50" i="1"/>
  <c r="CH50" i="1"/>
  <c r="CD50" i="1"/>
  <c r="CE50" i="1" s="1"/>
  <c r="CF50" i="1" s="1"/>
  <c r="CJ49" i="1"/>
  <c r="CI49" i="1"/>
  <c r="CH49" i="1"/>
  <c r="CD49" i="1"/>
  <c r="CE49" i="1" s="1"/>
  <c r="CJ48" i="1"/>
  <c r="CI48" i="1"/>
  <c r="CH48" i="1"/>
  <c r="CD48" i="1"/>
  <c r="CE48" i="1" s="1"/>
  <c r="CF48" i="1" s="1"/>
  <c r="CJ47" i="1"/>
  <c r="CI47" i="1"/>
  <c r="CH47" i="1"/>
  <c r="CD47" i="1"/>
  <c r="CE47" i="1" s="1"/>
  <c r="CF47" i="1" s="1"/>
  <c r="CJ46" i="1"/>
  <c r="CI46" i="1"/>
  <c r="CH46" i="1"/>
  <c r="CD46" i="1"/>
  <c r="CE46" i="1" s="1"/>
  <c r="CJ45" i="1"/>
  <c r="CI45" i="1"/>
  <c r="CH45" i="1"/>
  <c r="CD45" i="1"/>
  <c r="CE45" i="1" s="1"/>
  <c r="CF45" i="1" s="1"/>
  <c r="CJ44" i="1"/>
  <c r="CI44" i="1"/>
  <c r="CH44" i="1"/>
  <c r="CD44" i="1"/>
  <c r="CE44" i="1" s="1"/>
  <c r="CJ43" i="1"/>
  <c r="CI43" i="1"/>
  <c r="CH43" i="1"/>
  <c r="CD43" i="1"/>
  <c r="CE43" i="1" s="1"/>
  <c r="CJ42" i="1"/>
  <c r="CI42" i="1"/>
  <c r="CH42" i="1"/>
  <c r="CD42" i="1"/>
  <c r="CE42" i="1" s="1"/>
  <c r="CF42" i="1" s="1"/>
  <c r="CJ41" i="1"/>
  <c r="CI41" i="1"/>
  <c r="CH41" i="1"/>
  <c r="CD41" i="1"/>
  <c r="CE41" i="1" s="1"/>
  <c r="CF41" i="1" s="1"/>
  <c r="CJ40" i="1"/>
  <c r="CI40" i="1"/>
  <c r="CH40" i="1"/>
  <c r="CD40" i="1"/>
  <c r="CE40" i="1" s="1"/>
  <c r="CF40" i="1" s="1"/>
  <c r="CJ39" i="1"/>
  <c r="CI39" i="1"/>
  <c r="CH39" i="1"/>
  <c r="CD39" i="1"/>
  <c r="CE39" i="1" s="1"/>
  <c r="CF39" i="1" s="1"/>
  <c r="CJ38" i="1"/>
  <c r="CI38" i="1"/>
  <c r="CH38" i="1"/>
  <c r="CD38" i="1"/>
  <c r="CE38" i="1" s="1"/>
  <c r="CF38" i="1" s="1"/>
  <c r="CJ37" i="1"/>
  <c r="CI37" i="1"/>
  <c r="CH37" i="1"/>
  <c r="CD37" i="1"/>
  <c r="CE37" i="1" s="1"/>
  <c r="CJ36" i="1"/>
  <c r="CI36" i="1"/>
  <c r="CH36" i="1"/>
  <c r="CD36" i="1"/>
  <c r="CE36" i="1" s="1"/>
  <c r="CF36" i="1" s="1"/>
  <c r="CJ35" i="1"/>
  <c r="CI35" i="1"/>
  <c r="CH35" i="1"/>
  <c r="CD35" i="1"/>
  <c r="CE35" i="1" s="1"/>
  <c r="CF35" i="1" s="1"/>
  <c r="CJ34" i="1"/>
  <c r="CI34" i="1"/>
  <c r="CH34" i="1"/>
  <c r="CD34" i="1"/>
  <c r="CE34" i="1" s="1"/>
  <c r="CF34" i="1" s="1"/>
  <c r="CJ33" i="1"/>
  <c r="CI33" i="1"/>
  <c r="CH33" i="1"/>
  <c r="CD33" i="1"/>
  <c r="CE33" i="1" s="1"/>
  <c r="CJ32" i="1"/>
  <c r="CI32" i="1"/>
  <c r="CH32" i="1"/>
  <c r="CD32" i="1"/>
  <c r="CE32" i="1" s="1"/>
  <c r="CF32" i="1" s="1"/>
  <c r="CJ31" i="1"/>
  <c r="CI31" i="1"/>
  <c r="CH31" i="1"/>
  <c r="CD31" i="1"/>
  <c r="CE31" i="1" s="1"/>
  <c r="CJ30" i="1"/>
  <c r="CI30" i="1"/>
  <c r="CH30" i="1"/>
  <c r="CD30" i="1"/>
  <c r="CE30" i="1" s="1"/>
  <c r="CF30" i="1" s="1"/>
  <c r="CJ29" i="1"/>
  <c r="CI29" i="1"/>
  <c r="CH29" i="1"/>
  <c r="CD29" i="1"/>
  <c r="CE29" i="1" s="1"/>
  <c r="CJ28" i="1"/>
  <c r="CI28" i="1"/>
  <c r="CH28" i="1"/>
  <c r="CD28" i="1"/>
  <c r="CE28" i="1" s="1"/>
  <c r="CJ27" i="1"/>
  <c r="CI27" i="1"/>
  <c r="CH27" i="1"/>
  <c r="CD27" i="1"/>
  <c r="CE27" i="1" s="1"/>
  <c r="CJ26" i="1"/>
  <c r="CI26" i="1"/>
  <c r="CH26" i="1"/>
  <c r="CD26" i="1"/>
  <c r="CE26" i="1" s="1"/>
  <c r="CF26" i="1" s="1"/>
  <c r="CJ25" i="1"/>
  <c r="CI25" i="1"/>
  <c r="CH25" i="1"/>
  <c r="CD25" i="1"/>
  <c r="CE25" i="1" s="1"/>
  <c r="CF25" i="1" s="1"/>
  <c r="CJ24" i="1"/>
  <c r="CI24" i="1"/>
  <c r="CH24" i="1"/>
  <c r="CD24" i="1"/>
  <c r="CE24" i="1" s="1"/>
  <c r="CF24" i="1" s="1"/>
  <c r="CJ23" i="1"/>
  <c r="CI23" i="1"/>
  <c r="CH23" i="1"/>
  <c r="CD23" i="1"/>
  <c r="CE23" i="1" s="1"/>
  <c r="CF23" i="1" s="1"/>
  <c r="CJ22" i="1"/>
  <c r="CI22" i="1"/>
  <c r="CH22" i="1"/>
  <c r="CD22" i="1"/>
  <c r="CE22" i="1" s="1"/>
  <c r="CF22" i="1" s="1"/>
  <c r="CJ21" i="1"/>
  <c r="CI21" i="1"/>
  <c r="CH21" i="1"/>
  <c r="CD21" i="1"/>
  <c r="CE21" i="1" s="1"/>
  <c r="CJ20" i="1"/>
  <c r="CI20" i="1"/>
  <c r="CH20" i="1"/>
  <c r="CD20" i="1"/>
  <c r="CE20" i="1" s="1"/>
  <c r="CF20" i="1" s="1"/>
  <c r="CJ19" i="1"/>
  <c r="CI19" i="1"/>
  <c r="CH19" i="1"/>
  <c r="CD19" i="1"/>
  <c r="CE19" i="1" s="1"/>
  <c r="CJ18" i="1"/>
  <c r="CI18" i="1"/>
  <c r="CH18" i="1"/>
  <c r="CD18" i="1"/>
  <c r="CE18" i="1" s="1"/>
  <c r="CF18" i="1" s="1"/>
  <c r="CJ17" i="1"/>
  <c r="CI17" i="1"/>
  <c r="CH17" i="1"/>
  <c r="CD17" i="1"/>
  <c r="CE17" i="1" s="1"/>
  <c r="CJ16" i="1"/>
  <c r="CI16" i="1"/>
  <c r="CH16" i="1"/>
  <c r="CD16" i="1"/>
  <c r="CE16" i="1" s="1"/>
  <c r="CF16" i="1" s="1"/>
  <c r="CJ15" i="1"/>
  <c r="CI15" i="1"/>
  <c r="CH15" i="1"/>
  <c r="CD15" i="1"/>
  <c r="CE15" i="1" s="1"/>
  <c r="CJ14" i="1"/>
  <c r="CI14" i="1"/>
  <c r="CH14" i="1"/>
  <c r="CD14" i="1"/>
  <c r="CE14" i="1" s="1"/>
  <c r="CJ13" i="1"/>
  <c r="CI13" i="1"/>
  <c r="CH13" i="1"/>
  <c r="CD13" i="1"/>
  <c r="CE13" i="1" s="1"/>
  <c r="CJ12" i="1"/>
  <c r="CI12" i="1"/>
  <c r="CH12" i="1"/>
  <c r="CD12" i="1"/>
  <c r="CE12" i="1" s="1"/>
  <c r="CJ11" i="1"/>
  <c r="CI11" i="1"/>
  <c r="CH11" i="1"/>
  <c r="CD11" i="1"/>
  <c r="CE11" i="1" s="1"/>
  <c r="CJ10" i="1"/>
  <c r="CI10" i="1"/>
  <c r="CH10" i="1"/>
  <c r="CD10" i="1"/>
  <c r="CE10" i="1" s="1"/>
  <c r="CJ9" i="1"/>
  <c r="CI9" i="1"/>
  <c r="CH9" i="1"/>
  <c r="CD9" i="1"/>
  <c r="CE9" i="1" s="1"/>
  <c r="CF9" i="1" s="1"/>
  <c r="CJ8" i="1"/>
  <c r="CI8" i="1"/>
  <c r="CH8" i="1"/>
  <c r="CD8" i="1"/>
  <c r="CE8" i="1" s="1"/>
  <c r="CJ7" i="1"/>
  <c r="CI7" i="1"/>
  <c r="CH7" i="1"/>
  <c r="CD7" i="1"/>
  <c r="CE7" i="1" s="1"/>
  <c r="CF7" i="1" s="1"/>
  <c r="CJ6" i="1"/>
  <c r="CI6" i="1"/>
  <c r="CH6" i="1"/>
  <c r="CD6" i="1"/>
  <c r="CE6" i="1" s="1"/>
  <c r="CJ5" i="1"/>
  <c r="CI5" i="1"/>
  <c r="CH5" i="1"/>
  <c r="CD5" i="1"/>
  <c r="CE5" i="1" s="1"/>
  <c r="CJ4" i="1"/>
  <c r="CI4" i="1"/>
  <c r="CH4" i="1"/>
  <c r="CD4" i="1"/>
  <c r="CE4" i="1" s="1"/>
  <c r="CF4" i="1" s="1"/>
  <c r="CJ3" i="1"/>
  <c r="CI3" i="1"/>
  <c r="CH3" i="1"/>
  <c r="CD3" i="1"/>
  <c r="CE3" i="1" s="1"/>
  <c r="CF3" i="1" s="1"/>
  <c r="CJ2" i="1"/>
  <c r="CI2" i="1"/>
  <c r="CH2" i="1"/>
  <c r="CD2" i="1"/>
  <c r="CE2" i="1" s="1"/>
  <c r="CF2" i="1" s="1"/>
  <c r="BU61" i="1"/>
  <c r="BT61" i="1"/>
  <c r="BS61" i="1"/>
  <c r="BN61" i="1"/>
  <c r="BO61" i="1" s="1"/>
  <c r="BU60" i="1"/>
  <c r="BT60" i="1"/>
  <c r="BS60" i="1"/>
  <c r="BN60" i="1"/>
  <c r="BO60" i="1" s="1"/>
  <c r="BP60" i="1" s="1"/>
  <c r="BQ60" i="1" s="1"/>
  <c r="BR60" i="1" s="1"/>
  <c r="BU59" i="1"/>
  <c r="BT59" i="1"/>
  <c r="BS59" i="1"/>
  <c r="BN59" i="1"/>
  <c r="BO59" i="1" s="1"/>
  <c r="BU58" i="1"/>
  <c r="BT58" i="1"/>
  <c r="BS58" i="1"/>
  <c r="BN58" i="1"/>
  <c r="BO58" i="1" s="1"/>
  <c r="BP58" i="1" s="1"/>
  <c r="BQ58" i="1" s="1"/>
  <c r="BR58" i="1" s="1"/>
  <c r="BU57" i="1"/>
  <c r="BT57" i="1"/>
  <c r="BS57" i="1"/>
  <c r="BN57" i="1"/>
  <c r="BO57" i="1" s="1"/>
  <c r="BP57" i="1" s="1"/>
  <c r="BQ57" i="1" s="1"/>
  <c r="BR57" i="1" s="1"/>
  <c r="BU56" i="1"/>
  <c r="BT56" i="1"/>
  <c r="BS56" i="1"/>
  <c r="BN56" i="1"/>
  <c r="BO56" i="1" s="1"/>
  <c r="BP56" i="1" s="1"/>
  <c r="BQ56" i="1" s="1"/>
  <c r="BR56" i="1" s="1"/>
  <c r="BU55" i="1"/>
  <c r="BT55" i="1"/>
  <c r="BS55" i="1"/>
  <c r="BN55" i="1"/>
  <c r="BO55" i="1" s="1"/>
  <c r="BP55" i="1" s="1"/>
  <c r="BQ55" i="1" s="1"/>
  <c r="BR55" i="1" s="1"/>
  <c r="BU54" i="1"/>
  <c r="BT54" i="1"/>
  <c r="BS54" i="1"/>
  <c r="BN54" i="1"/>
  <c r="BO54" i="1" s="1"/>
  <c r="BU53" i="1"/>
  <c r="BT53" i="1"/>
  <c r="BS53" i="1"/>
  <c r="BN53" i="1"/>
  <c r="BO53" i="1" s="1"/>
  <c r="BP53" i="1" s="1"/>
  <c r="BQ53" i="1" s="1"/>
  <c r="BR53" i="1" s="1"/>
  <c r="BU52" i="1"/>
  <c r="BT52" i="1"/>
  <c r="BS52" i="1"/>
  <c r="BN52" i="1"/>
  <c r="BO52" i="1" s="1"/>
  <c r="BP52" i="1" s="1"/>
  <c r="BQ52" i="1" s="1"/>
  <c r="BR52" i="1" s="1"/>
  <c r="BU51" i="1"/>
  <c r="BT51" i="1"/>
  <c r="BS51" i="1"/>
  <c r="BN51" i="1"/>
  <c r="BO51" i="1" s="1"/>
  <c r="BP51" i="1" s="1"/>
  <c r="BQ51" i="1" s="1"/>
  <c r="BR51" i="1" s="1"/>
  <c r="BU50" i="1"/>
  <c r="BT50" i="1"/>
  <c r="BS50" i="1"/>
  <c r="BN50" i="1"/>
  <c r="BO50" i="1" s="1"/>
  <c r="BP50" i="1" s="1"/>
  <c r="BQ50" i="1" s="1"/>
  <c r="BR50" i="1" s="1"/>
  <c r="BU49" i="1"/>
  <c r="BT49" i="1"/>
  <c r="BS49" i="1"/>
  <c r="BN49" i="1"/>
  <c r="BO49" i="1" s="1"/>
  <c r="BP49" i="1" s="1"/>
  <c r="BQ49" i="1" s="1"/>
  <c r="BR49" i="1" s="1"/>
  <c r="BU48" i="1"/>
  <c r="BT48" i="1"/>
  <c r="BS48" i="1"/>
  <c r="BN48" i="1"/>
  <c r="BO48" i="1" s="1"/>
  <c r="BP48" i="1" s="1"/>
  <c r="BQ48" i="1" s="1"/>
  <c r="BR48" i="1" s="1"/>
  <c r="BU47" i="1"/>
  <c r="BT47" i="1"/>
  <c r="BS47" i="1"/>
  <c r="BN47" i="1"/>
  <c r="BO47" i="1" s="1"/>
  <c r="BP47" i="1" s="1"/>
  <c r="BQ47" i="1" s="1"/>
  <c r="BR47" i="1" s="1"/>
  <c r="BU46" i="1"/>
  <c r="BT46" i="1"/>
  <c r="BS46" i="1"/>
  <c r="BN46" i="1"/>
  <c r="BO46" i="1" s="1"/>
  <c r="BU45" i="1"/>
  <c r="BT45" i="1"/>
  <c r="BS45" i="1"/>
  <c r="BN45" i="1"/>
  <c r="BO45" i="1" s="1"/>
  <c r="BP45" i="1" s="1"/>
  <c r="BQ45" i="1" s="1"/>
  <c r="BR45" i="1" s="1"/>
  <c r="BU44" i="1"/>
  <c r="BT44" i="1"/>
  <c r="BS44" i="1"/>
  <c r="BN44" i="1"/>
  <c r="BO44" i="1" s="1"/>
  <c r="BP44" i="1" s="1"/>
  <c r="BQ44" i="1" s="1"/>
  <c r="BR44" i="1" s="1"/>
  <c r="BU43" i="1"/>
  <c r="BT43" i="1"/>
  <c r="BS43" i="1"/>
  <c r="BN43" i="1"/>
  <c r="BO43" i="1" s="1"/>
  <c r="BU42" i="1"/>
  <c r="BT42" i="1"/>
  <c r="BS42" i="1"/>
  <c r="BN42" i="1"/>
  <c r="BO42" i="1" s="1"/>
  <c r="BP42" i="1" s="1"/>
  <c r="BQ42" i="1" s="1"/>
  <c r="BR42" i="1" s="1"/>
  <c r="BU41" i="1"/>
  <c r="BT41" i="1"/>
  <c r="BS41" i="1"/>
  <c r="BN41" i="1"/>
  <c r="BO41" i="1" s="1"/>
  <c r="BU40" i="1"/>
  <c r="BT40" i="1"/>
  <c r="BS40" i="1"/>
  <c r="BN40" i="1"/>
  <c r="BO40" i="1" s="1"/>
  <c r="BP40" i="1" s="1"/>
  <c r="BQ40" i="1" s="1"/>
  <c r="BR40" i="1" s="1"/>
  <c r="BU39" i="1"/>
  <c r="BT39" i="1"/>
  <c r="BS39" i="1"/>
  <c r="BN39" i="1"/>
  <c r="BO39" i="1" s="1"/>
  <c r="BP39" i="1" s="1"/>
  <c r="BQ39" i="1" s="1"/>
  <c r="BR39" i="1" s="1"/>
  <c r="BU38" i="1"/>
  <c r="BT38" i="1"/>
  <c r="BS38" i="1"/>
  <c r="BN38" i="1"/>
  <c r="BO38" i="1" s="1"/>
  <c r="BP38" i="1" s="1"/>
  <c r="BQ38" i="1" s="1"/>
  <c r="BR38" i="1" s="1"/>
  <c r="BU37" i="1"/>
  <c r="BT37" i="1"/>
  <c r="BS37" i="1"/>
  <c r="BN37" i="1"/>
  <c r="BO37" i="1" s="1"/>
  <c r="BU36" i="1"/>
  <c r="BT36" i="1"/>
  <c r="BS36" i="1"/>
  <c r="BN36" i="1"/>
  <c r="BO36" i="1" s="1"/>
  <c r="BP36" i="1" s="1"/>
  <c r="BQ36" i="1" s="1"/>
  <c r="BR36" i="1" s="1"/>
  <c r="BU35" i="1"/>
  <c r="BT35" i="1"/>
  <c r="BS35" i="1"/>
  <c r="BN35" i="1"/>
  <c r="BO35" i="1" s="1"/>
  <c r="BP35" i="1" s="1"/>
  <c r="BQ35" i="1" s="1"/>
  <c r="BR35" i="1" s="1"/>
  <c r="BU34" i="1"/>
  <c r="BT34" i="1"/>
  <c r="BS34" i="1"/>
  <c r="BN34" i="1"/>
  <c r="BO34" i="1" s="1"/>
  <c r="BU33" i="1"/>
  <c r="BT33" i="1"/>
  <c r="BS33" i="1"/>
  <c r="BN33" i="1"/>
  <c r="BO33" i="1" s="1"/>
  <c r="BU32" i="1"/>
  <c r="BT32" i="1"/>
  <c r="BS32" i="1"/>
  <c r="BN32" i="1"/>
  <c r="BO32" i="1" s="1"/>
  <c r="BP32" i="1" s="1"/>
  <c r="BQ32" i="1" s="1"/>
  <c r="BR32" i="1" s="1"/>
  <c r="BU31" i="1"/>
  <c r="BT31" i="1"/>
  <c r="BS31" i="1"/>
  <c r="BN31" i="1"/>
  <c r="BO31" i="1" s="1"/>
  <c r="BP31" i="1" s="1"/>
  <c r="BQ31" i="1" s="1"/>
  <c r="BR31" i="1" s="1"/>
  <c r="BU30" i="1"/>
  <c r="BT30" i="1"/>
  <c r="BS30" i="1"/>
  <c r="BN30" i="1"/>
  <c r="BO30" i="1" s="1"/>
  <c r="BP30" i="1" s="1"/>
  <c r="BQ30" i="1" s="1"/>
  <c r="BR30" i="1" s="1"/>
  <c r="BU29" i="1"/>
  <c r="BT29" i="1"/>
  <c r="BS29" i="1"/>
  <c r="BN29" i="1"/>
  <c r="BO29" i="1" s="1"/>
  <c r="BP29" i="1" s="1"/>
  <c r="BQ29" i="1" s="1"/>
  <c r="BR29" i="1" s="1"/>
  <c r="BU28" i="1"/>
  <c r="BT28" i="1"/>
  <c r="BS28" i="1"/>
  <c r="BN28" i="1"/>
  <c r="BO28" i="1" s="1"/>
  <c r="BP28" i="1" s="1"/>
  <c r="BQ28" i="1" s="1"/>
  <c r="BR28" i="1" s="1"/>
  <c r="BU27" i="1"/>
  <c r="BT27" i="1"/>
  <c r="BS27" i="1"/>
  <c r="BN27" i="1"/>
  <c r="BO27" i="1" s="1"/>
  <c r="BP27" i="1" s="1"/>
  <c r="BQ27" i="1" s="1"/>
  <c r="BR27" i="1" s="1"/>
  <c r="BU26" i="1"/>
  <c r="BT26" i="1"/>
  <c r="BS26" i="1"/>
  <c r="BN26" i="1"/>
  <c r="BO26" i="1" s="1"/>
  <c r="BP26" i="1" s="1"/>
  <c r="BQ26" i="1" s="1"/>
  <c r="BR26" i="1" s="1"/>
  <c r="BU25" i="1"/>
  <c r="BT25" i="1"/>
  <c r="BS25" i="1"/>
  <c r="BN25" i="1"/>
  <c r="BO25" i="1" s="1"/>
  <c r="BU24" i="1"/>
  <c r="BT24" i="1"/>
  <c r="BS24" i="1"/>
  <c r="BN24" i="1"/>
  <c r="BO24" i="1" s="1"/>
  <c r="BP24" i="1" s="1"/>
  <c r="BQ24" i="1" s="1"/>
  <c r="BR24" i="1" s="1"/>
  <c r="BU23" i="1"/>
  <c r="BT23" i="1"/>
  <c r="BS23" i="1"/>
  <c r="BN23" i="1"/>
  <c r="BO23" i="1" s="1"/>
  <c r="BU22" i="1"/>
  <c r="BT22" i="1"/>
  <c r="BS22" i="1"/>
  <c r="BN22" i="1"/>
  <c r="BO22" i="1" s="1"/>
  <c r="BU21" i="1"/>
  <c r="BT21" i="1"/>
  <c r="BS21" i="1"/>
  <c r="BN21" i="1"/>
  <c r="BO21" i="1" s="1"/>
  <c r="BP21" i="1" s="1"/>
  <c r="BQ21" i="1" s="1"/>
  <c r="BR21" i="1" s="1"/>
  <c r="BU20" i="1"/>
  <c r="BT20" i="1"/>
  <c r="BS20" i="1"/>
  <c r="BN20" i="1"/>
  <c r="BO20" i="1" s="1"/>
  <c r="BU19" i="1"/>
  <c r="BT19" i="1"/>
  <c r="BS19" i="1"/>
  <c r="BN19" i="1"/>
  <c r="BO19" i="1" s="1"/>
  <c r="BP19" i="1" s="1"/>
  <c r="BQ19" i="1" s="1"/>
  <c r="BR19" i="1" s="1"/>
  <c r="BU18" i="1"/>
  <c r="BT18" i="1"/>
  <c r="BS18" i="1"/>
  <c r="BN18" i="1"/>
  <c r="BO18" i="1" s="1"/>
  <c r="BP18" i="1" s="1"/>
  <c r="BQ18" i="1" s="1"/>
  <c r="BR18" i="1" s="1"/>
  <c r="BU17" i="1"/>
  <c r="BT17" i="1"/>
  <c r="BS17" i="1"/>
  <c r="BN17" i="1"/>
  <c r="BO17" i="1" s="1"/>
  <c r="BU16" i="1"/>
  <c r="BT16" i="1"/>
  <c r="BS16" i="1"/>
  <c r="BN16" i="1"/>
  <c r="BO16" i="1" s="1"/>
  <c r="BP16" i="1" s="1"/>
  <c r="BQ16" i="1" s="1"/>
  <c r="BR16" i="1" s="1"/>
  <c r="BU15" i="1"/>
  <c r="BT15" i="1"/>
  <c r="BS15" i="1"/>
  <c r="BN15" i="1"/>
  <c r="BO15" i="1" s="1"/>
  <c r="BU14" i="1"/>
  <c r="BT14" i="1"/>
  <c r="BS14" i="1"/>
  <c r="BN14" i="1"/>
  <c r="BO14" i="1" s="1"/>
  <c r="BU13" i="1"/>
  <c r="BT13" i="1"/>
  <c r="BS13" i="1"/>
  <c r="BN13" i="1"/>
  <c r="BO13" i="1" s="1"/>
  <c r="BP13" i="1" s="1"/>
  <c r="BQ13" i="1" s="1"/>
  <c r="BR13" i="1" s="1"/>
  <c r="BU12" i="1"/>
  <c r="BT12" i="1"/>
  <c r="BS12" i="1"/>
  <c r="BN12" i="1"/>
  <c r="BO12" i="1" s="1"/>
  <c r="BP12" i="1" s="1"/>
  <c r="BQ12" i="1" s="1"/>
  <c r="BR12" i="1" s="1"/>
  <c r="BU11" i="1"/>
  <c r="BT11" i="1"/>
  <c r="BS11" i="1"/>
  <c r="BN11" i="1"/>
  <c r="BO11" i="1" s="1"/>
  <c r="BU10" i="1"/>
  <c r="BT10" i="1"/>
  <c r="BS10" i="1"/>
  <c r="BN10" i="1"/>
  <c r="BO10" i="1" s="1"/>
  <c r="BU9" i="1"/>
  <c r="BT9" i="1"/>
  <c r="BS9" i="1"/>
  <c r="BN9" i="1"/>
  <c r="BO9" i="1" s="1"/>
  <c r="BU8" i="1"/>
  <c r="BT8" i="1"/>
  <c r="BS8" i="1"/>
  <c r="BN8" i="1"/>
  <c r="BO8" i="1" s="1"/>
  <c r="BP8" i="1" s="1"/>
  <c r="BQ8" i="1" s="1"/>
  <c r="BR8" i="1" s="1"/>
  <c r="BU7" i="1"/>
  <c r="BT7" i="1"/>
  <c r="BS7" i="1"/>
  <c r="BN7" i="1"/>
  <c r="BO7" i="1" s="1"/>
  <c r="BU6" i="1"/>
  <c r="BT6" i="1"/>
  <c r="BS6" i="1"/>
  <c r="BN6" i="1"/>
  <c r="BO6" i="1" s="1"/>
  <c r="BP6" i="1" s="1"/>
  <c r="BQ6" i="1" s="1"/>
  <c r="BR6" i="1" s="1"/>
  <c r="BU5" i="1"/>
  <c r="BT5" i="1"/>
  <c r="BS5" i="1"/>
  <c r="BN5" i="1"/>
  <c r="BO5" i="1" s="1"/>
  <c r="BP5" i="1" s="1"/>
  <c r="BQ5" i="1" s="1"/>
  <c r="BR5" i="1" s="1"/>
  <c r="BU4" i="1"/>
  <c r="BT4" i="1"/>
  <c r="BS4" i="1"/>
  <c r="BN4" i="1"/>
  <c r="BO4" i="1" s="1"/>
  <c r="BU3" i="1"/>
  <c r="BT3" i="1"/>
  <c r="BS3" i="1"/>
  <c r="BN3" i="1"/>
  <c r="BO3" i="1" s="1"/>
  <c r="BU2" i="1"/>
  <c r="BT2" i="1"/>
  <c r="BS2" i="1"/>
  <c r="BN2" i="1"/>
  <c r="BO2" i="1" s="1"/>
  <c r="CK49" i="1" l="1"/>
  <c r="CG49" i="1" s="1"/>
  <c r="CK51" i="1"/>
  <c r="CL51" i="1" s="1"/>
  <c r="CK15" i="1"/>
  <c r="CL15" i="1" s="1"/>
  <c r="CK19" i="1"/>
  <c r="CL19" i="1" s="1"/>
  <c r="CK21" i="1"/>
  <c r="CG21" i="1" s="1"/>
  <c r="BV46" i="1"/>
  <c r="CK2" i="1"/>
  <c r="CL2" i="1" s="1"/>
  <c r="BV33" i="1"/>
  <c r="CK3" i="1"/>
  <c r="CL3" i="1" s="1"/>
  <c r="BV8" i="1"/>
  <c r="BV10" i="1"/>
  <c r="CK5" i="1"/>
  <c r="CL5" i="1" s="1"/>
  <c r="BV17" i="1"/>
  <c r="BV32" i="1"/>
  <c r="BV15" i="1"/>
  <c r="BV31" i="1"/>
  <c r="CK8" i="1"/>
  <c r="CG8" i="1" s="1"/>
  <c r="CK10" i="1"/>
  <c r="CL10" i="1" s="1"/>
  <c r="CK22" i="1"/>
  <c r="CL22" i="1" s="1"/>
  <c r="CK20" i="1"/>
  <c r="CG20" i="1" s="1"/>
  <c r="BV14" i="1"/>
  <c r="BV16" i="1"/>
  <c r="BV54" i="1"/>
  <c r="CK35" i="1"/>
  <c r="CG35" i="1" s="1"/>
  <c r="CK37" i="1"/>
  <c r="CG37" i="1" s="1"/>
  <c r="CK43" i="1"/>
  <c r="CL43" i="1" s="1"/>
  <c r="CK52" i="1"/>
  <c r="CL52" i="1" s="1"/>
  <c r="CK54" i="1"/>
  <c r="CG54" i="1" s="1"/>
  <c r="CK58" i="1"/>
  <c r="CL58" i="1" s="1"/>
  <c r="CK16" i="1"/>
  <c r="CL16" i="1" s="1"/>
  <c r="BV9" i="1"/>
  <c r="BV18" i="1"/>
  <c r="BV20" i="1"/>
  <c r="BV22" i="1"/>
  <c r="CK26" i="1"/>
  <c r="CG26" i="1" s="1"/>
  <c r="BV25" i="1"/>
  <c r="BV55" i="1"/>
  <c r="CK6" i="1"/>
  <c r="CL6" i="1" s="1"/>
  <c r="CK47" i="1"/>
  <c r="CL47" i="1" s="1"/>
  <c r="BV57" i="1"/>
  <c r="CF52" i="1"/>
  <c r="CK59" i="1"/>
  <c r="CG59" i="1" s="1"/>
  <c r="CK61" i="1"/>
  <c r="CG61" i="1" s="1"/>
  <c r="CK41" i="1"/>
  <c r="CL41" i="1" s="1"/>
  <c r="BV56" i="1"/>
  <c r="CK60" i="1"/>
  <c r="CG60" i="1" s="1"/>
  <c r="CK13" i="1"/>
  <c r="CL13" i="1" s="1"/>
  <c r="BV60" i="1"/>
  <c r="BV4" i="1"/>
  <c r="BV6" i="1"/>
  <c r="BV26" i="1"/>
  <c r="BV41" i="1"/>
  <c r="BV52" i="1"/>
  <c r="BV61" i="1"/>
  <c r="CK25" i="1"/>
  <c r="CL25" i="1" s="1"/>
  <c r="CK30" i="1"/>
  <c r="CG30" i="1" s="1"/>
  <c r="CK34" i="1"/>
  <c r="CL34" i="1" s="1"/>
  <c r="CK38" i="1"/>
  <c r="CG38" i="1" s="1"/>
  <c r="BV58" i="1"/>
  <c r="CK46" i="1"/>
  <c r="CG46" i="1" s="1"/>
  <c r="BV28" i="1"/>
  <c r="BV45" i="1"/>
  <c r="CK42" i="1"/>
  <c r="CG42" i="1" s="1"/>
  <c r="BP4" i="1"/>
  <c r="BQ4" i="1" s="1"/>
  <c r="BR4" i="1" s="1"/>
  <c r="BV51" i="1"/>
  <c r="BP41" i="1"/>
  <c r="BQ41" i="1" s="1"/>
  <c r="BR41" i="1" s="1"/>
  <c r="BP34" i="1"/>
  <c r="BQ34" i="1" s="1"/>
  <c r="BR34" i="1" s="1"/>
  <c r="CF11" i="1"/>
  <c r="BP20" i="1"/>
  <c r="BQ20" i="1" s="1"/>
  <c r="BR20" i="1" s="1"/>
  <c r="BV23" i="1"/>
  <c r="BV34" i="1"/>
  <c r="BV48" i="1"/>
  <c r="CK11" i="1"/>
  <c r="CL11" i="1" s="1"/>
  <c r="CK29" i="1"/>
  <c r="CG29" i="1" s="1"/>
  <c r="BP61" i="1"/>
  <c r="BQ61" i="1" s="1"/>
  <c r="BR61" i="1" s="1"/>
  <c r="BV11" i="1"/>
  <c r="BV13" i="1"/>
  <c r="BV27" i="1"/>
  <c r="BV29" i="1"/>
  <c r="BV38" i="1"/>
  <c r="BV40" i="1"/>
  <c r="BV43" i="1"/>
  <c r="BV47" i="1"/>
  <c r="BV24" i="1"/>
  <c r="BV59" i="1"/>
  <c r="CF19" i="1"/>
  <c r="CK17" i="1"/>
  <c r="CL17" i="1" s="1"/>
  <c r="CK31" i="1"/>
  <c r="CL31" i="1" s="1"/>
  <c r="CK12" i="1"/>
  <c r="CL12" i="1" s="1"/>
  <c r="CK32" i="1"/>
  <c r="CL32" i="1" s="1"/>
  <c r="CK48" i="1"/>
  <c r="CG48" i="1" s="1"/>
  <c r="BV2" i="1"/>
  <c r="BV50" i="1"/>
  <c r="BV5" i="1"/>
  <c r="BV21" i="1"/>
  <c r="BV30" i="1"/>
  <c r="BV37" i="1"/>
  <c r="BV49" i="1"/>
  <c r="CK4" i="1"/>
  <c r="CL4" i="1" s="1"/>
  <c r="CK23" i="1"/>
  <c r="CL23" i="1" s="1"/>
  <c r="BP33" i="1"/>
  <c r="BQ33" i="1" s="1"/>
  <c r="BR33" i="1" s="1"/>
  <c r="BV7" i="1"/>
  <c r="BV42" i="1"/>
  <c r="BV44" i="1"/>
  <c r="BV53" i="1"/>
  <c r="CK9" i="1"/>
  <c r="CG9" i="1" s="1"/>
  <c r="CK39" i="1"/>
  <c r="CG39" i="1" s="1"/>
  <c r="CK44" i="1"/>
  <c r="CL44" i="1" s="1"/>
  <c r="CK57" i="1"/>
  <c r="CG57" i="1" s="1"/>
  <c r="BP10" i="1"/>
  <c r="BQ10" i="1" s="1"/>
  <c r="BR10" i="1" s="1"/>
  <c r="CF27" i="1"/>
  <c r="BP22" i="1"/>
  <c r="BQ22" i="1" s="1"/>
  <c r="BR22" i="1" s="1"/>
  <c r="BP54" i="1"/>
  <c r="BQ54" i="1" s="1"/>
  <c r="BR54" i="1" s="1"/>
  <c r="CF17" i="1"/>
  <c r="BP3" i="1"/>
  <c r="BQ3" i="1" s="1"/>
  <c r="BR3" i="1" s="1"/>
  <c r="CF14" i="1"/>
  <c r="BP7" i="1"/>
  <c r="BQ7" i="1" s="1"/>
  <c r="BR7" i="1" s="1"/>
  <c r="CF49" i="1"/>
  <c r="BP23" i="1"/>
  <c r="BQ23" i="1" s="1"/>
  <c r="BR23" i="1" s="1"/>
  <c r="CF28" i="1"/>
  <c r="CK45" i="1"/>
  <c r="CL45" i="1" s="1"/>
  <c r="BP46" i="1"/>
  <c r="BQ46" i="1" s="1"/>
  <c r="BR46" i="1" s="1"/>
  <c r="CF8" i="1"/>
  <c r="CF5" i="1"/>
  <c r="BP2" i="1"/>
  <c r="BQ2" i="1" s="1"/>
  <c r="BR2" i="1" s="1"/>
  <c r="BP43" i="1"/>
  <c r="BQ43" i="1" s="1"/>
  <c r="BR43" i="1" s="1"/>
  <c r="CF12" i="1"/>
  <c r="CF21" i="1"/>
  <c r="CK55" i="1"/>
  <c r="CL55" i="1" s="1"/>
  <c r="BP17" i="1"/>
  <c r="BQ17" i="1" s="1"/>
  <c r="BR17" i="1" s="1"/>
  <c r="BV36" i="1"/>
  <c r="BP59" i="1"/>
  <c r="BQ59" i="1" s="1"/>
  <c r="BR59" i="1" s="1"/>
  <c r="CF37" i="1"/>
  <c r="CK7" i="1"/>
  <c r="CL7" i="1" s="1"/>
  <c r="CF29" i="1"/>
  <c r="CK50" i="1"/>
  <c r="CG50" i="1" s="1"/>
  <c r="CF54" i="1"/>
  <c r="BP37" i="1"/>
  <c r="BQ37" i="1" s="1"/>
  <c r="BR37" i="1" s="1"/>
  <c r="CF13" i="1"/>
  <c r="CK33" i="1"/>
  <c r="CG33" i="1" s="1"/>
  <c r="BP11" i="1"/>
  <c r="BQ11" i="1" s="1"/>
  <c r="BR11" i="1" s="1"/>
  <c r="BP25" i="1"/>
  <c r="BQ25" i="1" s="1"/>
  <c r="BR25" i="1" s="1"/>
  <c r="CK40" i="1"/>
  <c r="CG40" i="1" s="1"/>
  <c r="CF10" i="1"/>
  <c r="CF15" i="1"/>
  <c r="CK18" i="1"/>
  <c r="CG18" i="1" s="1"/>
  <c r="CF46" i="1"/>
  <c r="CK53" i="1"/>
  <c r="CG53" i="1" s="1"/>
  <c r="CF58" i="1"/>
  <c r="BP14" i="1"/>
  <c r="BQ14" i="1" s="1"/>
  <c r="BR14" i="1" s="1"/>
  <c r="CF6" i="1"/>
  <c r="CF51" i="1"/>
  <c r="CF44" i="1"/>
  <c r="BP15" i="1"/>
  <c r="BQ15" i="1" s="1"/>
  <c r="BR15" i="1" s="1"/>
  <c r="CK28" i="1"/>
  <c r="CG28" i="1" s="1"/>
  <c r="CF61" i="1"/>
  <c r="BV3" i="1"/>
  <c r="BV35" i="1"/>
  <c r="CF33" i="1"/>
  <c r="CF43" i="1"/>
  <c r="CK14" i="1"/>
  <c r="CL14" i="1" s="1"/>
  <c r="CK27" i="1"/>
  <c r="CL27" i="1" s="1"/>
  <c r="BP9" i="1"/>
  <c r="BQ9" i="1" s="1"/>
  <c r="BR9" i="1" s="1"/>
  <c r="BV12" i="1"/>
  <c r="BV39" i="1"/>
  <c r="CK24" i="1"/>
  <c r="CG24" i="1" s="1"/>
  <c r="CF31" i="1"/>
  <c r="CK56" i="1"/>
  <c r="CG56" i="1" s="1"/>
  <c r="CK36" i="1"/>
  <c r="CG36" i="1" s="1"/>
  <c r="BV19" i="1"/>
  <c r="CL49" i="1" l="1"/>
  <c r="CG3" i="1"/>
  <c r="CG51" i="1"/>
  <c r="CG58" i="1"/>
  <c r="CG22" i="1"/>
  <c r="CG10" i="1"/>
  <c r="CL8" i="1"/>
  <c r="CL30" i="1"/>
  <c r="CG52" i="1"/>
  <c r="CL21" i="1"/>
  <c r="CG19" i="1"/>
  <c r="CG15" i="1"/>
  <c r="CG5" i="1"/>
  <c r="CL18" i="1"/>
  <c r="CG13" i="1"/>
  <c r="CL61" i="1"/>
  <c r="CG2" i="1"/>
  <c r="CL46" i="1"/>
  <c r="CL26" i="1"/>
  <c r="CG45" i="1"/>
  <c r="CL54" i="1"/>
  <c r="CL59" i="1"/>
  <c r="CL20" i="1"/>
  <c r="CL29" i="1"/>
  <c r="CL38" i="1"/>
  <c r="CG16" i="1"/>
  <c r="CL48" i="1"/>
  <c r="CG27" i="1"/>
  <c r="CG17" i="1"/>
  <c r="CL42" i="1"/>
  <c r="CG34" i="1"/>
  <c r="CG43" i="1"/>
  <c r="CG6" i="1"/>
  <c r="CG31" i="1"/>
  <c r="CL37" i="1"/>
  <c r="CG7" i="1"/>
  <c r="CG44" i="1"/>
  <c r="CG47" i="1"/>
  <c r="CG25" i="1"/>
  <c r="CL35" i="1"/>
  <c r="CL36" i="1"/>
  <c r="CG41" i="1"/>
  <c r="CL53" i="1"/>
  <c r="CL60" i="1"/>
  <c r="CL33" i="1"/>
  <c r="CL39" i="1"/>
  <c r="CG11" i="1"/>
  <c r="CG55" i="1"/>
  <c r="CG23" i="1"/>
  <c r="CL24" i="1"/>
  <c r="CL50" i="1"/>
  <c r="CG32" i="1"/>
  <c r="CG4" i="1"/>
  <c r="CG12" i="1"/>
  <c r="CL9" i="1"/>
  <c r="CL57" i="1"/>
  <c r="CL28" i="1"/>
  <c r="CG14" i="1"/>
  <c r="CL40" i="1"/>
  <c r="CL56" i="1"/>
  <c r="O7" i="1" l="1"/>
  <c r="O12" i="1"/>
  <c r="O9" i="1"/>
  <c r="O8" i="1"/>
  <c r="O11" i="1"/>
  <c r="O10" i="1"/>
  <c r="O13" i="1"/>
  <c r="O22" i="1"/>
  <c r="O25" i="1"/>
  <c r="O23" i="1"/>
  <c r="O24" i="1"/>
  <c r="O41" i="1"/>
  <c r="O39" i="1"/>
  <c r="O38" i="1"/>
  <c r="O40" i="1"/>
  <c r="O42" i="1"/>
  <c r="O44" i="1"/>
  <c r="O45" i="1"/>
  <c r="O43" i="1"/>
  <c r="O51" i="1"/>
  <c r="O53" i="1"/>
  <c r="O52" i="1"/>
  <c r="O50" i="1"/>
</calcChain>
</file>

<file path=xl/sharedStrings.xml><?xml version="1.0" encoding="utf-8"?>
<sst xmlns="http://schemas.openxmlformats.org/spreadsheetml/2006/main" count="3131" uniqueCount="1288">
  <si>
    <t>GPSpoint</t>
  </si>
  <si>
    <t>Plot_no</t>
  </si>
  <si>
    <t>Treat_no</t>
  </si>
  <si>
    <t>Rep</t>
  </si>
  <si>
    <t>Easting</t>
  </si>
  <si>
    <t>Northing</t>
  </si>
  <si>
    <t>pcntN_A</t>
  </si>
  <si>
    <t>pcntC_A</t>
  </si>
  <si>
    <t>N_Rateha</t>
  </si>
  <si>
    <t>Zero</t>
  </si>
  <si>
    <t>STB</t>
  </si>
  <si>
    <t>Ref</t>
  </si>
  <si>
    <t>N_Treat</t>
  </si>
  <si>
    <t>Neutron</t>
  </si>
  <si>
    <t>Yes</t>
  </si>
  <si>
    <t>Sample ID</t>
  </si>
  <si>
    <t>1:1 Soil pH</t>
  </si>
  <si>
    <t>WDRF Buffer pH</t>
  </si>
  <si>
    <t>1:1 S Salts mmho/cm</t>
  </si>
  <si>
    <t>Excess Lime</t>
  </si>
  <si>
    <t>Texture No</t>
  </si>
  <si>
    <t>Organic Matter LOI %</t>
  </si>
  <si>
    <t>Nitrate-N ppm N</t>
  </si>
  <si>
    <t>lbs N/A</t>
  </si>
  <si>
    <t>Potassium ppm K</t>
  </si>
  <si>
    <t>Sulfate-S ppm S</t>
  </si>
  <si>
    <t>Zinc ppm Zn</t>
  </si>
  <si>
    <t>Iron ppm Fe</t>
  </si>
  <si>
    <t>Manganese ppm Mn</t>
  </si>
  <si>
    <t>Copper ppm Cu</t>
  </si>
  <si>
    <t>Calcium ppm Ca</t>
  </si>
  <si>
    <t>Magnesium ppm Mg</t>
  </si>
  <si>
    <t>Sodium ppm Na</t>
  </si>
  <si>
    <t>Boron ppm B</t>
  </si>
  <si>
    <t>CEC/Sum of Cations me/100g</t>
  </si>
  <si>
    <t>%H Sat</t>
  </si>
  <si>
    <t>%K Sat</t>
  </si>
  <si>
    <t>%Ca Sat</t>
  </si>
  <si>
    <t>%Mg Sat</t>
  </si>
  <si>
    <t>%Na Sat</t>
  </si>
  <si>
    <t>1A</t>
  </si>
  <si>
    <t>HIGH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</si>
  <si>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</si>
  <si>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</si>
  <si>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</si>
  <si>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</si>
  <si>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</si>
  <si>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</si>
  <si>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</si>
  <si>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</si>
  <si>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</si>
  <si>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</si>
  <si>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</si>
  <si>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</si>
  <si>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</si>
  <si>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</si>
  <si>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</si>
  <si>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</si>
  <si>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</si>
  <si>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</si>
  <si>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</si>
  <si>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</si>
  <si>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</si>
  <si>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</si>
  <si>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</si>
  <si>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</si>
  <si>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</si>
  <si>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</si>
  <si>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</si>
  <si>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</si>
  <si>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</si>
  <si>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</si>
  <si>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</si>
  <si>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</si>
  <si>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</si>
  <si>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</si>
  <si>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</si>
  <si>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</si>
  <si>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</si>
  <si>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</si>
  <si>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</si>
  <si>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</si>
  <si>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</si>
  <si>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</si>
  <si>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</si>
  <si>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</si>
  <si>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</si>
  <si>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</si>
  <si>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</si>
  <si>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</si>
  <si>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</si>
  <si>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</si>
  <si>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</si>
  <si>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</si>
  <si>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</si>
  <si>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</si>
  <si>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</t>
  </si>
  <si>
    <t>57A</t>
  </si>
  <si>
    <t>58A</t>
  </si>
  <si>
    <t>59A</t>
  </si>
  <si>
    <t>60A</t>
  </si>
  <si>
    <t>Mehlich_3_P</t>
  </si>
  <si>
    <t>NO3ppm_0_12</t>
  </si>
  <si>
    <t>NO3ppm_12_24</t>
  </si>
  <si>
    <t>NO3ppm_24_36</t>
  </si>
  <si>
    <t>NO3ppm_36_48</t>
  </si>
  <si>
    <t>NO3ppm_48_60</t>
  </si>
  <si>
    <t>NO3ppm_60_72</t>
  </si>
  <si>
    <t>NO3_0_24</t>
  </si>
  <si>
    <t>NO3_0_36</t>
  </si>
  <si>
    <t>NO3_0_48</t>
  </si>
  <si>
    <t>NO3_0_72</t>
  </si>
  <si>
    <t>NO3_36_48</t>
  </si>
  <si>
    <t>NO3_48_60</t>
  </si>
  <si>
    <t>NO3_60_72</t>
  </si>
  <si>
    <t>NO3_36_72</t>
  </si>
  <si>
    <t>NO3ppm_72_84</t>
  </si>
  <si>
    <t>NH4ppm_A</t>
  </si>
  <si>
    <t>NH4ppm_B</t>
  </si>
  <si>
    <t>NH4ppm_C</t>
  </si>
  <si>
    <t>NH4ppm_D</t>
  </si>
  <si>
    <t>NH4ppm_E</t>
  </si>
  <si>
    <t>NH4ppm_F</t>
  </si>
  <si>
    <t>NH4_0_24</t>
  </si>
  <si>
    <t>NH4_0_36</t>
  </si>
  <si>
    <t>NH4_0_48</t>
  </si>
  <si>
    <t>NH4_36_48</t>
  </si>
  <si>
    <t>NH4_48_60</t>
  </si>
  <si>
    <t>NH4_60_72</t>
  </si>
  <si>
    <t>NH4_36_72</t>
  </si>
  <si>
    <t>NH4ppm_72_84</t>
  </si>
  <si>
    <t>Irr_treat</t>
  </si>
  <si>
    <t>Sand_A</t>
  </si>
  <si>
    <t>Silt_A</t>
  </si>
  <si>
    <t>Clay_A</t>
  </si>
  <si>
    <t>Sand_B</t>
  </si>
  <si>
    <t>Silt_B</t>
  </si>
  <si>
    <t>Clay_B</t>
  </si>
  <si>
    <t>Sand_C</t>
  </si>
  <si>
    <t>Silt_C</t>
  </si>
  <si>
    <t>Clay_C</t>
  </si>
  <si>
    <t>Sand_D</t>
  </si>
  <si>
    <t>Silt_D</t>
  </si>
  <si>
    <t>Clay_D</t>
  </si>
  <si>
    <t>N_Rateac</t>
  </si>
  <si>
    <t>NO3_0_60</t>
  </si>
  <si>
    <t>TDR_135</t>
  </si>
  <si>
    <t>Stem_bag_g</t>
  </si>
  <si>
    <t>sdlnt_bag_g</t>
  </si>
  <si>
    <t>FOB_TDM_kgha</t>
  </si>
  <si>
    <t>Fuzzy_seed_bag_g</t>
  </si>
  <si>
    <t>lint_bag_g</t>
  </si>
  <si>
    <t>SedLnt_kg17ft</t>
  </si>
  <si>
    <t>Seedlnt_bag_kg</t>
  </si>
  <si>
    <t>sedLnt_ac</t>
  </si>
  <si>
    <t>Lntkg20ft</t>
  </si>
  <si>
    <t>pcnt_Lnt</t>
  </si>
  <si>
    <t>Lint_ac</t>
  </si>
  <si>
    <t>Lint_ha</t>
  </si>
  <si>
    <t>2-row_har_leng_sqft</t>
  </si>
  <si>
    <t>Seedkg20ft</t>
  </si>
  <si>
    <t>pcnt_Seed</t>
  </si>
  <si>
    <t>Seed_ac</t>
  </si>
  <si>
    <t>Seed_ha</t>
  </si>
  <si>
    <t>2-row_har_area_sqft_Bill</t>
  </si>
  <si>
    <t>Nov_NO3ppm_0_12</t>
  </si>
  <si>
    <t>Nov_NO3ppm_12_24</t>
  </si>
  <si>
    <t>Nov_NO3ppm_24_36</t>
  </si>
  <si>
    <t>Nov_NO3ppm_36_48</t>
  </si>
  <si>
    <t>Nov_NO3ppm_48_60</t>
  </si>
  <si>
    <t>Nov_NO3ppm_60_72</t>
  </si>
  <si>
    <t>Nov_NO3ppm_72_84</t>
  </si>
  <si>
    <t>Nov_NO3_0_24</t>
  </si>
  <si>
    <t>Nov_NO3_0_36</t>
  </si>
  <si>
    <t>Nov_NO3_0_48</t>
  </si>
  <si>
    <t>Nov_NO3_0_60</t>
  </si>
  <si>
    <t>Nov_NO3_0_72</t>
  </si>
  <si>
    <t>Nov_NO3_36_48</t>
  </si>
  <si>
    <t>Nov_NO3_48_60</t>
  </si>
  <si>
    <t>Nov_NO3_60_72</t>
  </si>
  <si>
    <t>Nov_NO3_36_72</t>
  </si>
  <si>
    <t>Nov_NH4ppm_0_12</t>
  </si>
  <si>
    <t>Nov_NH4ppm_12_24</t>
  </si>
  <si>
    <t>Nov_NH4ppm_24_36</t>
  </si>
  <si>
    <t>Nov_NH4ppm_36_48</t>
  </si>
  <si>
    <t>Nov_NH4ppm_48_60</t>
  </si>
  <si>
    <t>Nov_NH4ppm_60_72</t>
  </si>
  <si>
    <t>Nov_NH4ppm_72_84</t>
  </si>
  <si>
    <t>Nov_NH4_0_24</t>
  </si>
  <si>
    <t>Nov_NH4_0_36</t>
  </si>
  <si>
    <t>Nov_NH4_0_48</t>
  </si>
  <si>
    <t>Nov_NH4_0_60</t>
  </si>
  <si>
    <t>Nov_NH4_0_72</t>
  </si>
  <si>
    <t>Nov_NH4_36_48</t>
  </si>
  <si>
    <t>Nov_NH4_48_60</t>
  </si>
  <si>
    <t>Nov_NH4_60_72</t>
  </si>
  <si>
    <t>Nov_NH4_36_72</t>
  </si>
  <si>
    <t>Nov_NH4&amp;NO3_atom%_15N_0_12</t>
  </si>
  <si>
    <t>Nov_NH4&amp;NO3_atom%_15N_12_24</t>
  </si>
  <si>
    <t>Nov_NH4&amp;NO3_atom%_15N_24_36</t>
  </si>
  <si>
    <t>Nov_NH4&amp;NO3_atom%_15N_36_48</t>
  </si>
  <si>
    <t>Nov_NH4&amp;NO3_atom%_15N_48_60</t>
  </si>
  <si>
    <t>Nov_NH4&amp;NO3_atom%_15N_60_72</t>
  </si>
  <si>
    <t>Nov_NH4&amp;NO3_atom%_15N_72_84</t>
  </si>
  <si>
    <t>Nov_NO3_14N_ha_0_12</t>
  </si>
  <si>
    <t>Nov_NO3_14N_ha_12_24</t>
  </si>
  <si>
    <t>Nov_NO3_14N_ha_24_36</t>
  </si>
  <si>
    <t>Nov_NO3_14N_ha_36_48</t>
  </si>
  <si>
    <t>Nov_NO3_14N_ha_48_60</t>
  </si>
  <si>
    <t>Nov_NO3_14N_ha_60_72</t>
  </si>
  <si>
    <t>Nov_NO3_14N_ha_72_84</t>
  </si>
  <si>
    <t>Nov_NO3_Per_rec_0_12</t>
  </si>
  <si>
    <t>Nov_NO3_Per_rec_12_24</t>
  </si>
  <si>
    <t>Nov_NO3_Per_rec_24_36</t>
  </si>
  <si>
    <t>Nov_NO3_Per_rec_36_48</t>
  </si>
  <si>
    <t>Nov_NO3_Per_rec_48_60</t>
  </si>
  <si>
    <t>Nov_NO3_Per_rec_60_72</t>
  </si>
  <si>
    <t>Barley_biomass_g_03052018+bag</t>
  </si>
  <si>
    <t>Barley_biomass_ha</t>
  </si>
  <si>
    <t>r550_3_106</t>
  </si>
  <si>
    <t>r670_3_106</t>
  </si>
  <si>
    <t>r530_3_106</t>
  </si>
  <si>
    <t>r590_2_106</t>
  </si>
  <si>
    <t>r800_2_106</t>
  </si>
  <si>
    <t>r730_2_106</t>
  </si>
  <si>
    <t>r590_4_106</t>
  </si>
  <si>
    <t>r800_4_106</t>
  </si>
  <si>
    <t>r730_4_106</t>
  </si>
  <si>
    <t>r550_5_106</t>
  </si>
  <si>
    <t>r670_5_106</t>
  </si>
  <si>
    <t>r530_5_106</t>
  </si>
  <si>
    <t>PTemp_106</t>
  </si>
  <si>
    <t>Air_106</t>
  </si>
  <si>
    <t>Rh_106</t>
  </si>
  <si>
    <t>TargTemp_1_106</t>
  </si>
  <si>
    <t>TargTemp_2_106</t>
  </si>
  <si>
    <t>SBTemp_120_106</t>
  </si>
  <si>
    <t>SBTemp_121_106</t>
  </si>
  <si>
    <t>TmV_1200_106</t>
  </si>
  <si>
    <t>TmV_1201_106</t>
  </si>
  <si>
    <t>Honey_cm_106</t>
  </si>
  <si>
    <t>Honey_cm2_106</t>
  </si>
  <si>
    <t>HoneyVolts_106</t>
  </si>
  <si>
    <t>HoneyVol_1_106</t>
  </si>
  <si>
    <t>NDVIA_L_106</t>
  </si>
  <si>
    <t>NDVIA_R_106</t>
  </si>
  <si>
    <t>NDARE_L_106</t>
  </si>
  <si>
    <t>NDARE_R_106</t>
  </si>
  <si>
    <t>NDVIR_L_106</t>
  </si>
  <si>
    <t>NDVIR_R_106</t>
  </si>
  <si>
    <t>NDRRE_L_106</t>
  </si>
  <si>
    <t>NDRRE_R_106</t>
  </si>
  <si>
    <t>NDRE_L_106</t>
  </si>
  <si>
    <t>NDRE_R_106</t>
  </si>
  <si>
    <t>NDVIG2_L_106</t>
  </si>
  <si>
    <t>NDVIG2_R_106</t>
  </si>
  <si>
    <t>NDVIG_L_106</t>
  </si>
  <si>
    <t>NDVIG_R_106</t>
  </si>
  <si>
    <t>PRI_L_106</t>
  </si>
  <si>
    <t>PRI_R_106</t>
  </si>
  <si>
    <t>CI_L_106</t>
  </si>
  <si>
    <t>CI_R_106</t>
  </si>
  <si>
    <t>CCCI_L_106</t>
  </si>
  <si>
    <t>CCCI_R_106</t>
  </si>
  <si>
    <t>DATT_L_106</t>
  </si>
  <si>
    <t>DATT_R_106</t>
  </si>
  <si>
    <t>DATTA_L_106</t>
  </si>
  <si>
    <t>DATTA_R_106</t>
  </si>
  <si>
    <t>CCCIA_L_106</t>
  </si>
  <si>
    <t>CCCIA_R_106</t>
  </si>
  <si>
    <t>CIRE_L_106</t>
  </si>
  <si>
    <t>CIRE_R_106</t>
  </si>
  <si>
    <t>MTCI_L_106</t>
  </si>
  <si>
    <t>MTCI_R_106</t>
  </si>
  <si>
    <t>r550_3_113</t>
  </si>
  <si>
    <t>r670_3_113</t>
  </si>
  <si>
    <t>r530_3_113</t>
  </si>
  <si>
    <t>r590_2_113</t>
  </si>
  <si>
    <t>r800_2_113</t>
  </si>
  <si>
    <t>r730_2_113</t>
  </si>
  <si>
    <t>r590_4_113</t>
  </si>
  <si>
    <t>r800_4_113</t>
  </si>
  <si>
    <t>r730_4_113</t>
  </si>
  <si>
    <t>r550_5_113</t>
  </si>
  <si>
    <t>r670_5_113</t>
  </si>
  <si>
    <t>r530_5_113</t>
  </si>
  <si>
    <t>PTemp_113</t>
  </si>
  <si>
    <t>Air_113</t>
  </si>
  <si>
    <t>Rh_113</t>
  </si>
  <si>
    <t>TargTemp_1_113</t>
  </si>
  <si>
    <t>TargTemp_2_113</t>
  </si>
  <si>
    <t>SBTemp_120_113</t>
  </si>
  <si>
    <t>SBTemp_121_113</t>
  </si>
  <si>
    <t>TmV_1200_113</t>
  </si>
  <si>
    <t>TmV_1201_113</t>
  </si>
  <si>
    <t>Honey_cm_113</t>
  </si>
  <si>
    <t>Honey_cm2_113</t>
  </si>
  <si>
    <t>Honey_bed_113</t>
  </si>
  <si>
    <t>Cropheight_1_113</t>
  </si>
  <si>
    <t>Cropheight_2_113</t>
  </si>
  <si>
    <t>HoneyVolts_113</t>
  </si>
  <si>
    <t>HoneyVol_1_113</t>
  </si>
  <si>
    <t>NDVIA_L_113</t>
  </si>
  <si>
    <t>NDVIA_R_113</t>
  </si>
  <si>
    <t>NDARE_L_113</t>
  </si>
  <si>
    <t>NDARE_R_113</t>
  </si>
  <si>
    <t>NDVIR_L_113</t>
  </si>
  <si>
    <t>NDVIR_R_113</t>
  </si>
  <si>
    <t>NDRRE_L_113</t>
  </si>
  <si>
    <t>NDRRE_R_113</t>
  </si>
  <si>
    <t>NDRE_L_113</t>
  </si>
  <si>
    <t>NDRE_R_113</t>
  </si>
  <si>
    <t>NDVIG2_L_113</t>
  </si>
  <si>
    <t>NDVIG2_R_113</t>
  </si>
  <si>
    <t>NDVIG_L_113</t>
  </si>
  <si>
    <t>NDVIG_R_113</t>
  </si>
  <si>
    <t>PRI_L_113</t>
  </si>
  <si>
    <t>PRI_R_113</t>
  </si>
  <si>
    <t>CI_L_113</t>
  </si>
  <si>
    <t>CI_R_113</t>
  </si>
  <si>
    <t>CCCI_L_113</t>
  </si>
  <si>
    <t>CCCI_R_113</t>
  </si>
  <si>
    <t>DATT_L_113</t>
  </si>
  <si>
    <t>DATT_R_113</t>
  </si>
  <si>
    <t>DATTA_L_113</t>
  </si>
  <si>
    <t>DATTA_R_113</t>
  </si>
  <si>
    <t>CCCIA_L_113</t>
  </si>
  <si>
    <t>CCCIA_R_113</t>
  </si>
  <si>
    <t>CIRE_L_113</t>
  </si>
  <si>
    <t>CIRE_R_113</t>
  </si>
  <si>
    <t>MTCI_L_113</t>
  </si>
  <si>
    <t>MTCI_R_113</t>
  </si>
  <si>
    <t>r550_3_120</t>
  </si>
  <si>
    <t>r670_3_120</t>
  </si>
  <si>
    <t>r530_3_120</t>
  </si>
  <si>
    <t>r590_2_120</t>
  </si>
  <si>
    <t>r800_2_120</t>
  </si>
  <si>
    <t>r730_2_120</t>
  </si>
  <si>
    <t>r590_4_120</t>
  </si>
  <si>
    <t>r800_4_120</t>
  </si>
  <si>
    <t>r730_4_120</t>
  </si>
  <si>
    <t>r550_5_120</t>
  </si>
  <si>
    <t>r670_5_120</t>
  </si>
  <si>
    <t>r530_5_120</t>
  </si>
  <si>
    <t>PTemp_120</t>
  </si>
  <si>
    <t>Air_120</t>
  </si>
  <si>
    <t>Rh_120</t>
  </si>
  <si>
    <t>TargTemp_1_120</t>
  </si>
  <si>
    <t>TargTemp_2_120</t>
  </si>
  <si>
    <t>SBTemp_120_120</t>
  </si>
  <si>
    <t>SBTemp_121_120</t>
  </si>
  <si>
    <t>TmV_1200_120</t>
  </si>
  <si>
    <t>TmV_1201_120</t>
  </si>
  <si>
    <t>Honey_cm_120</t>
  </si>
  <si>
    <t>Honey_cm2_120</t>
  </si>
  <si>
    <t>HoneyVolts_120</t>
  </si>
  <si>
    <t>HoneyVol_1_120</t>
  </si>
  <si>
    <t>NDVIA_L_120</t>
  </si>
  <si>
    <t>NDVIA_R_120</t>
  </si>
  <si>
    <t>NDARE_L_120</t>
  </si>
  <si>
    <t>NDARE_R_120</t>
  </si>
  <si>
    <t>NDVIR_L_120</t>
  </si>
  <si>
    <t>NDVIR_R_120</t>
  </si>
  <si>
    <t>NDRRE_L_120</t>
  </si>
  <si>
    <t>NDRRE_R_120</t>
  </si>
  <si>
    <t>NDRE_L_120</t>
  </si>
  <si>
    <t>NDRE_R_120</t>
  </si>
  <si>
    <t>NDVIG2_L_120</t>
  </si>
  <si>
    <t>NDVIG2_R_120</t>
  </si>
  <si>
    <t>NDVIG_L_120</t>
  </si>
  <si>
    <t>NDVIG_R_120</t>
  </si>
  <si>
    <t>PRI_L_120</t>
  </si>
  <si>
    <t>PRI_R_120</t>
  </si>
  <si>
    <t>CI_L_120</t>
  </si>
  <si>
    <t>CI_R_120</t>
  </si>
  <si>
    <t>CCCI_L_120</t>
  </si>
  <si>
    <t>CCCI_R_120</t>
  </si>
  <si>
    <t>DATT_L_120</t>
  </si>
  <si>
    <t>DATT_R_120</t>
  </si>
  <si>
    <t>DATTA_L_120</t>
  </si>
  <si>
    <t>DATTA_R_120</t>
  </si>
  <si>
    <t>CCCIA_L_120</t>
  </si>
  <si>
    <t>CCCIA_R_120</t>
  </si>
  <si>
    <t>CIRE_L_120</t>
  </si>
  <si>
    <t>CIRE_R_120</t>
  </si>
  <si>
    <t>MTCI_L_120</t>
  </si>
  <si>
    <t>MTCI_R_120</t>
  </si>
  <si>
    <t>Honey_bed_120</t>
  </si>
  <si>
    <t>Cropheight_1_120</t>
  </si>
  <si>
    <t>Cropheight_2_120</t>
  </si>
  <si>
    <t>r550_3_127</t>
  </si>
  <si>
    <t>r670_3_127</t>
  </si>
  <si>
    <t>r530_3_127</t>
  </si>
  <si>
    <t>r590_2_127</t>
  </si>
  <si>
    <t>r800_2_127</t>
  </si>
  <si>
    <t>r730_2_127</t>
  </si>
  <si>
    <t>r590_4_127</t>
  </si>
  <si>
    <t>r800_4_127</t>
  </si>
  <si>
    <t>r730_4_127</t>
  </si>
  <si>
    <t>r550_5_127</t>
  </si>
  <si>
    <t>r670_5_127</t>
  </si>
  <si>
    <t>r530_5_127</t>
  </si>
  <si>
    <t>PTemp_127</t>
  </si>
  <si>
    <t>Air_127</t>
  </si>
  <si>
    <t>Rh_127</t>
  </si>
  <si>
    <t>TargTemp_1_127</t>
  </si>
  <si>
    <t>TargTemp_2_127</t>
  </si>
  <si>
    <t>SBTemp_120_127</t>
  </si>
  <si>
    <t>SBTemp_121_127</t>
  </si>
  <si>
    <t>TmV_1200_127</t>
  </si>
  <si>
    <t>TmV_1201_127</t>
  </si>
  <si>
    <t>Honey_cm_127</t>
  </si>
  <si>
    <t>Honey_cm2_127</t>
  </si>
  <si>
    <t>HoneyVolts_127</t>
  </si>
  <si>
    <t>HoneyVol_1_127</t>
  </si>
  <si>
    <t>NDVIA_L_127</t>
  </si>
  <si>
    <t>NDVIA_R_127</t>
  </si>
  <si>
    <t>NDARE_L_127</t>
  </si>
  <si>
    <t>NDARE_R_127</t>
  </si>
  <si>
    <t>NDVIR_L_127</t>
  </si>
  <si>
    <t>NDVIR_R_127</t>
  </si>
  <si>
    <t>NDRRE_L_127</t>
  </si>
  <si>
    <t>NDRRE_R_127</t>
  </si>
  <si>
    <t>NDRE_L_127</t>
  </si>
  <si>
    <t>NDRE_R_127</t>
  </si>
  <si>
    <t>NDVIG2_L_127</t>
  </si>
  <si>
    <t>NDVIG2_R_127</t>
  </si>
  <si>
    <t>NDVIG_L_127</t>
  </si>
  <si>
    <t>NDVIG_R_127</t>
  </si>
  <si>
    <t>PRI_L_127</t>
  </si>
  <si>
    <t>PRI_R_127</t>
  </si>
  <si>
    <t>CI_L_127</t>
  </si>
  <si>
    <t>CI_R_127</t>
  </si>
  <si>
    <t>CCCI_L_127</t>
  </si>
  <si>
    <t>CCCI_R_127</t>
  </si>
  <si>
    <t>DATT_L_127</t>
  </si>
  <si>
    <t>DATT_R_127</t>
  </si>
  <si>
    <t>DATTA_L_127</t>
  </si>
  <si>
    <t>DATTA_R_127</t>
  </si>
  <si>
    <t>CCCIA_L_127</t>
  </si>
  <si>
    <t>CCCIA_R_127</t>
  </si>
  <si>
    <t>CIRE_L_127</t>
  </si>
  <si>
    <t>CIRE_R_127</t>
  </si>
  <si>
    <t>MTCI_L_127</t>
  </si>
  <si>
    <t>MTCI_R_127</t>
  </si>
  <si>
    <t>Honey_bed_127</t>
  </si>
  <si>
    <t>Cropheight_1_127</t>
  </si>
  <si>
    <t>Cropheight_2_127</t>
  </si>
  <si>
    <t>r550_3_134</t>
  </si>
  <si>
    <t>r670_3_134</t>
  </si>
  <si>
    <t>r530_3_134</t>
  </si>
  <si>
    <t>r590_2_134</t>
  </si>
  <si>
    <t>r800_2_134</t>
  </si>
  <si>
    <t>r730_2_134</t>
  </si>
  <si>
    <t>r590_4_134</t>
  </si>
  <si>
    <t>r800_4_134</t>
  </si>
  <si>
    <t>r730_4_134</t>
  </si>
  <si>
    <t>r550_5_134</t>
  </si>
  <si>
    <t>r670_5_134</t>
  </si>
  <si>
    <t>r530_5_134</t>
  </si>
  <si>
    <t>PTemp_134</t>
  </si>
  <si>
    <t>Air_134</t>
  </si>
  <si>
    <t>Rh_134</t>
  </si>
  <si>
    <t>TargTemp_1_134</t>
  </si>
  <si>
    <t>TargTemp_2_134</t>
  </si>
  <si>
    <t>SBTemp_120_134</t>
  </si>
  <si>
    <t>SBTemp_121_134</t>
  </si>
  <si>
    <t>TmV_1200_134</t>
  </si>
  <si>
    <t>TmV_1201_134</t>
  </si>
  <si>
    <t>Honey_cm_134</t>
  </si>
  <si>
    <t>Honey_cm2_134</t>
  </si>
  <si>
    <t>HoneyVolts_134</t>
  </si>
  <si>
    <t>HoneyVol_1_134</t>
  </si>
  <si>
    <t>NDVIA_L_134</t>
  </si>
  <si>
    <t>NDVIA_R_134</t>
  </si>
  <si>
    <t>NDARE_L_134</t>
  </si>
  <si>
    <t>NDARE_R_134</t>
  </si>
  <si>
    <t>NDVIR_L_134</t>
  </si>
  <si>
    <t>NDVIR_R_134</t>
  </si>
  <si>
    <t>NDRRE_L_134</t>
  </si>
  <si>
    <t>NDRRE_R_134</t>
  </si>
  <si>
    <t>NDRE_L_134</t>
  </si>
  <si>
    <t>NDRE_R_134</t>
  </si>
  <si>
    <t>NDVIG2_L_134</t>
  </si>
  <si>
    <t>NDVIG2_R_134</t>
  </si>
  <si>
    <t>NDVIG_L_134</t>
  </si>
  <si>
    <t>NDVIG_R_134</t>
  </si>
  <si>
    <t>PRI_L_134</t>
  </si>
  <si>
    <t>PRI_R_134</t>
  </si>
  <si>
    <t>CI_L_134</t>
  </si>
  <si>
    <t>CI_R_134</t>
  </si>
  <si>
    <t>CCCI_L_134</t>
  </si>
  <si>
    <t>CCCI_R_134</t>
  </si>
  <si>
    <t>DATT_L_134</t>
  </si>
  <si>
    <t>DATT_R_134</t>
  </si>
  <si>
    <t>DATTA_L_134</t>
  </si>
  <si>
    <t>DATTA_R_134</t>
  </si>
  <si>
    <t>CCCIA_L_134</t>
  </si>
  <si>
    <t>CCCIA_R_134</t>
  </si>
  <si>
    <t>CIRE_L_134</t>
  </si>
  <si>
    <t>CIRE_R_134</t>
  </si>
  <si>
    <t>MTCI_L_134</t>
  </si>
  <si>
    <t>MTCI_R_134</t>
  </si>
  <si>
    <t>Honey_bed_134</t>
  </si>
  <si>
    <t>Cropheight_1_134</t>
  </si>
  <si>
    <t>Cropheight_2_134</t>
  </si>
  <si>
    <t>TDR_137</t>
  </si>
  <si>
    <t>TDR_142</t>
  </si>
  <si>
    <t>TDR_144</t>
  </si>
  <si>
    <t>TDR_151</t>
  </si>
  <si>
    <t>TDR_156</t>
  </si>
  <si>
    <t>TDR_158</t>
  </si>
  <si>
    <t>TDR_165</t>
  </si>
  <si>
    <t>TDR_170</t>
  </si>
  <si>
    <t>TDR_172</t>
  </si>
  <si>
    <t>TDR_177</t>
  </si>
  <si>
    <t>TDR_179</t>
  </si>
  <si>
    <t>TDR_184</t>
  </si>
  <si>
    <t>TDR_191</t>
  </si>
  <si>
    <t>TDR_193</t>
  </si>
  <si>
    <t>TDR_198</t>
  </si>
  <si>
    <t>TDR_207</t>
  </si>
  <si>
    <t>SPAD_120</t>
  </si>
  <si>
    <t>SPAD_127</t>
  </si>
  <si>
    <t>SPAD_136</t>
  </si>
  <si>
    <t>SPAD_143</t>
  </si>
  <si>
    <t>SPAD_150</t>
  </si>
  <si>
    <t>SPAD_157</t>
  </si>
  <si>
    <t>SPAD_164</t>
  </si>
  <si>
    <t>SPAD_171</t>
  </si>
  <si>
    <t>Plant_ht_134</t>
  </si>
  <si>
    <t>Plant_wh_134</t>
  </si>
  <si>
    <t>Plant_ht_141</t>
  </si>
  <si>
    <t>Plant_wh_141</t>
  </si>
  <si>
    <t>Plant_ht_162</t>
  </si>
  <si>
    <t>Plant_wh_162</t>
  </si>
  <si>
    <t>Plant_ht_169</t>
  </si>
  <si>
    <t>Plant_wh_169</t>
  </si>
  <si>
    <t>Plant_ht_176</t>
  </si>
  <si>
    <t>Plant_wh_176</t>
  </si>
  <si>
    <t>Plant_ht_190</t>
  </si>
  <si>
    <t>Plant_wh_190</t>
  </si>
  <si>
    <t>Petiole_120</t>
  </si>
  <si>
    <t>Petiole_127</t>
  </si>
  <si>
    <t>Petiole_136</t>
  </si>
  <si>
    <t>Petiole_143</t>
  </si>
  <si>
    <t>Petiole_150</t>
  </si>
  <si>
    <t>Petiole_157</t>
  </si>
  <si>
    <t>Petiole_164</t>
  </si>
  <si>
    <t>Petiole_171</t>
  </si>
  <si>
    <t>Petiole_178</t>
  </si>
  <si>
    <t>SPAD_178</t>
  </si>
  <si>
    <t>LeafN_127</t>
  </si>
  <si>
    <t>LeafN_143</t>
  </si>
  <si>
    <t>LeafN_150</t>
  </si>
  <si>
    <t>LeafN_157</t>
  </si>
  <si>
    <t>LeafN_164</t>
  </si>
  <si>
    <t>LeafN_171</t>
  </si>
  <si>
    <t>LeafN_178</t>
  </si>
  <si>
    <t>Chamber_POS</t>
  </si>
  <si>
    <t>SUR</t>
  </si>
  <si>
    <t>BUR</t>
  </si>
  <si>
    <t>r550_3_141</t>
  </si>
  <si>
    <t>r670_3_141</t>
  </si>
  <si>
    <t>r530_3_141</t>
  </si>
  <si>
    <t>r590_2_141</t>
  </si>
  <si>
    <t>r800_2_141</t>
  </si>
  <si>
    <t>r730_2_141</t>
  </si>
  <si>
    <t>r590_4_141</t>
  </si>
  <si>
    <t>r800_4_141</t>
  </si>
  <si>
    <t>r730_4_141</t>
  </si>
  <si>
    <t>r550_5_141</t>
  </si>
  <si>
    <t>r670_5_141</t>
  </si>
  <si>
    <t>r530_5_141</t>
  </si>
  <si>
    <t>PTemp_141</t>
  </si>
  <si>
    <t>Air_141</t>
  </si>
  <si>
    <t>Rh_141</t>
  </si>
  <si>
    <t>TargTemp_1_141</t>
  </si>
  <si>
    <t>TargTemp_2_141</t>
  </si>
  <si>
    <t>SBTemp_120_141</t>
  </si>
  <si>
    <t>SBTemp_121_141</t>
  </si>
  <si>
    <t>TmV_1200_141</t>
  </si>
  <si>
    <t>TmV_1201_141</t>
  </si>
  <si>
    <t>Honey_cm_141</t>
  </si>
  <si>
    <t>Honey_cm2_141</t>
  </si>
  <si>
    <t>HoneyVolts_141</t>
  </si>
  <si>
    <t>HoneyVol_1_141</t>
  </si>
  <si>
    <t>NDVIA_L_141</t>
  </si>
  <si>
    <t>NDVIA_R_141</t>
  </si>
  <si>
    <t>NDARE_L_141</t>
  </si>
  <si>
    <t>NDARE_R_141</t>
  </si>
  <si>
    <t>NDVIR_L_141</t>
  </si>
  <si>
    <t>NDVIR_R_141</t>
  </si>
  <si>
    <t>NDRRE_L_141</t>
  </si>
  <si>
    <t>NDRRE_R_141</t>
  </si>
  <si>
    <t>NDRE_L_141</t>
  </si>
  <si>
    <t>NDRE_R_141</t>
  </si>
  <si>
    <t>NDVIG2_L_141</t>
  </si>
  <si>
    <t>NDVIG2_R_141</t>
  </si>
  <si>
    <t>NDVIG_L_141</t>
  </si>
  <si>
    <t>NDVIG_R_141</t>
  </si>
  <si>
    <t>PRI_L_141</t>
  </si>
  <si>
    <t>PRI_R_141</t>
  </si>
  <si>
    <t>CI_L_141</t>
  </si>
  <si>
    <t>CI_R_141</t>
  </si>
  <si>
    <t>CCCI_L_141</t>
  </si>
  <si>
    <t>CCCI_R_141</t>
  </si>
  <si>
    <t>DATT_L_141</t>
  </si>
  <si>
    <t>DATT_R_141</t>
  </si>
  <si>
    <t>DATTA_L_141</t>
  </si>
  <si>
    <t>DATTA_R_141</t>
  </si>
  <si>
    <t>CCCIA_L_141</t>
  </si>
  <si>
    <t>CCCIA_R_141</t>
  </si>
  <si>
    <t>CIRE_L_141</t>
  </si>
  <si>
    <t>CIRE_R_141</t>
  </si>
  <si>
    <t>MTCI_L_141</t>
  </si>
  <si>
    <t>MTCI_R_141</t>
  </si>
  <si>
    <t>Honey_bed_141</t>
  </si>
  <si>
    <t>Cropheight_1_141</t>
  </si>
  <si>
    <t>Cropheight_2_141</t>
  </si>
  <si>
    <t>r550_3_148</t>
  </si>
  <si>
    <t>r670_3_148</t>
  </si>
  <si>
    <t>r530_3_148</t>
  </si>
  <si>
    <t>r590_2_148</t>
  </si>
  <si>
    <t>r800_2_148</t>
  </si>
  <si>
    <t>r730_2_148</t>
  </si>
  <si>
    <t>r590_4_148</t>
  </si>
  <si>
    <t>r800_4_148</t>
  </si>
  <si>
    <t>r730_4_148</t>
  </si>
  <si>
    <t>r550_5_148</t>
  </si>
  <si>
    <t>r670_5_148</t>
  </si>
  <si>
    <t>r530_5_148</t>
  </si>
  <si>
    <t>PTemp_148</t>
  </si>
  <si>
    <t>Air_148</t>
  </si>
  <si>
    <t>Rh_148</t>
  </si>
  <si>
    <t>TargTemp_1_148</t>
  </si>
  <si>
    <t>TargTemp_2_148</t>
  </si>
  <si>
    <t>SBTemp_120_148</t>
  </si>
  <si>
    <t>SBTemp_121_148</t>
  </si>
  <si>
    <t>TmV_1200_148</t>
  </si>
  <si>
    <t>TmV_1201_148</t>
  </si>
  <si>
    <t>Honey_cm_148</t>
  </si>
  <si>
    <t>Honey_cm2_148</t>
  </si>
  <si>
    <t>HoneyVolts_148</t>
  </si>
  <si>
    <t>HoneyVol_1_148</t>
  </si>
  <si>
    <t>NDVIA_L_148</t>
  </si>
  <si>
    <t>NDVIA_R_148</t>
  </si>
  <si>
    <t>NDARE_L_148</t>
  </si>
  <si>
    <t>NDARE_R_148</t>
  </si>
  <si>
    <t>NDVIR_L_148</t>
  </si>
  <si>
    <t>NDVIR_R_148</t>
  </si>
  <si>
    <t>NDRRE_L_148</t>
  </si>
  <si>
    <t>NDRRE_R_148</t>
  </si>
  <si>
    <t>NDRE_L_148</t>
  </si>
  <si>
    <t>NDRE_R_148</t>
  </si>
  <si>
    <t>NDVIG2_L_148</t>
  </si>
  <si>
    <t>NDVIG2_R_148</t>
  </si>
  <si>
    <t>NDVIG_L_148</t>
  </si>
  <si>
    <t>NDVIG_R_148</t>
  </si>
  <si>
    <t>PRI_L_148</t>
  </si>
  <si>
    <t>PRI_R_148</t>
  </si>
  <si>
    <t>CI_L_148</t>
  </si>
  <si>
    <t>CI_R_148</t>
  </si>
  <si>
    <t>CCCI_L_148</t>
  </si>
  <si>
    <t>CCCI_R_148</t>
  </si>
  <si>
    <t>DATT_L_148</t>
  </si>
  <si>
    <t>DATT_R_148</t>
  </si>
  <si>
    <t>DATTA_L_148</t>
  </si>
  <si>
    <t>DATTA_R_148</t>
  </si>
  <si>
    <t>CCCIA_L_148</t>
  </si>
  <si>
    <t>CCCIA_R_148</t>
  </si>
  <si>
    <t>CIRE_L_148</t>
  </si>
  <si>
    <t>CIRE_R_148</t>
  </si>
  <si>
    <t>MTCI_L_148</t>
  </si>
  <si>
    <t>MTCI_R_148</t>
  </si>
  <si>
    <t>Honey_bed_148</t>
  </si>
  <si>
    <t>Cropheight_1_148</t>
  </si>
  <si>
    <t>Cropheight_2_148</t>
  </si>
  <si>
    <t>Plant_wh_156</t>
  </si>
  <si>
    <t>Plant_ht_156</t>
  </si>
  <si>
    <t>r550_3_155</t>
  </si>
  <si>
    <t>r670_3_155</t>
  </si>
  <si>
    <t>r530_3_155</t>
  </si>
  <si>
    <t>r590_2_155</t>
  </si>
  <si>
    <t>r800_2_155</t>
  </si>
  <si>
    <t>r730_2_155</t>
  </si>
  <si>
    <t>r590_4_155</t>
  </si>
  <si>
    <t>r800_4_155</t>
  </si>
  <si>
    <t>r730_4_155</t>
  </si>
  <si>
    <t>r550_5_155</t>
  </si>
  <si>
    <t>r670_5_155</t>
  </si>
  <si>
    <t>r530_5_155</t>
  </si>
  <si>
    <t>PTemp_155</t>
  </si>
  <si>
    <t>Air_155</t>
  </si>
  <si>
    <t>Rh_155</t>
  </si>
  <si>
    <t>TargTemp_1_155</t>
  </si>
  <si>
    <t>TargTemp_2_155</t>
  </si>
  <si>
    <t>SBTemp_120_155</t>
  </si>
  <si>
    <t>SBTemp_121_155</t>
  </si>
  <si>
    <t>TmV_1200_155</t>
  </si>
  <si>
    <t>TmV_1201_155</t>
  </si>
  <si>
    <t>Honey_cm_155</t>
  </si>
  <si>
    <t>Honey_cm2_155</t>
  </si>
  <si>
    <t>HoneyVolts_155</t>
  </si>
  <si>
    <t>HoneyVol_1_155</t>
  </si>
  <si>
    <t>NDVIA_L_155</t>
  </si>
  <si>
    <t>NDVIA_R_155</t>
  </si>
  <si>
    <t>NDARE_L_155</t>
  </si>
  <si>
    <t>NDARE_R_155</t>
  </si>
  <si>
    <t>NDVIR_L_155</t>
  </si>
  <si>
    <t>NDVIR_R_155</t>
  </si>
  <si>
    <t>NDRRE_L_155</t>
  </si>
  <si>
    <t>NDRRE_R_155</t>
  </si>
  <si>
    <t>NDRE_L_155</t>
  </si>
  <si>
    <t>NDRE_R_155</t>
  </si>
  <si>
    <t>NDVIG2_L_155</t>
  </si>
  <si>
    <t>NDVIG2_R_155</t>
  </si>
  <si>
    <t>NDVIG_L_155</t>
  </si>
  <si>
    <t>NDVIG_R_155</t>
  </si>
  <si>
    <t>PRI_L_155</t>
  </si>
  <si>
    <t>PRI_R_155</t>
  </si>
  <si>
    <t>CI_L_155</t>
  </si>
  <si>
    <t>CI_R_155</t>
  </si>
  <si>
    <t>CCCI_L_155</t>
  </si>
  <si>
    <t>CCCI_R_155</t>
  </si>
  <si>
    <t>DATT_L_155</t>
  </si>
  <si>
    <t>DATT_R_155</t>
  </si>
  <si>
    <t>DATTA_L_155</t>
  </si>
  <si>
    <t>DATTA_R_155</t>
  </si>
  <si>
    <t>CCCIA_L_155</t>
  </si>
  <si>
    <t>CCCIA_R_155</t>
  </si>
  <si>
    <t>CIRE_L_155</t>
  </si>
  <si>
    <t>CIRE_R_155</t>
  </si>
  <si>
    <t>MTCI_L_155</t>
  </si>
  <si>
    <t>MTCI_R_155</t>
  </si>
  <si>
    <t>Honey_bed_155</t>
  </si>
  <si>
    <t>Cropheight_1_155</t>
  </si>
  <si>
    <t>Cropheight_2_155</t>
  </si>
  <si>
    <t>r550_3_162</t>
  </si>
  <si>
    <t>r670_3_162</t>
  </si>
  <si>
    <t>r530_3_162</t>
  </si>
  <si>
    <t>r590_2_162</t>
  </si>
  <si>
    <t>r800_2_162</t>
  </si>
  <si>
    <t>r730_2_162</t>
  </si>
  <si>
    <t>r590_4_162</t>
  </si>
  <si>
    <t>r800_4_162</t>
  </si>
  <si>
    <t>r730_4_162</t>
  </si>
  <si>
    <t>r550_5_162</t>
  </si>
  <si>
    <t>r670_5_162</t>
  </si>
  <si>
    <t>r530_5_162</t>
  </si>
  <si>
    <t>PTemp_162</t>
  </si>
  <si>
    <t>Air_162</t>
  </si>
  <si>
    <t>Rh_162</t>
  </si>
  <si>
    <t>TargTemp_1_162</t>
  </si>
  <si>
    <t>TargTemp_2_162</t>
  </si>
  <si>
    <t>SBTemp_120_162</t>
  </si>
  <si>
    <t>SBTemp_121_162</t>
  </si>
  <si>
    <t>TmV_1200_162</t>
  </si>
  <si>
    <t>TmV_1201_162</t>
  </si>
  <si>
    <t>Honey_cm_162</t>
  </si>
  <si>
    <t>Honey_cm2_162</t>
  </si>
  <si>
    <t>HoneyVolts_162</t>
  </si>
  <si>
    <t>HoneyVol_1_162</t>
  </si>
  <si>
    <t>NDVIA_L_162</t>
  </si>
  <si>
    <t>NDVIA_R_162</t>
  </si>
  <si>
    <t>NDARE_L_162</t>
  </si>
  <si>
    <t>NDARE_R_162</t>
  </si>
  <si>
    <t>NDVIR_L_162</t>
  </si>
  <si>
    <t>NDVIR_R_162</t>
  </si>
  <si>
    <t>NDRRE_L_162</t>
  </si>
  <si>
    <t>NDRRE_R_162</t>
  </si>
  <si>
    <t>NDRE_L_162</t>
  </si>
  <si>
    <t>NDRE_R_162</t>
  </si>
  <si>
    <t>NDVIG2_L_162</t>
  </si>
  <si>
    <t>NDVIG2_R_162</t>
  </si>
  <si>
    <t>NDVIG_L_162</t>
  </si>
  <si>
    <t>NDVIG_R_162</t>
  </si>
  <si>
    <t>PRI_L_162</t>
  </si>
  <si>
    <t>PRI_R_162</t>
  </si>
  <si>
    <t>CI_L_162</t>
  </si>
  <si>
    <t>CI_R_162</t>
  </si>
  <si>
    <t>CCCI_L_162</t>
  </si>
  <si>
    <t>CCCI_R_162</t>
  </si>
  <si>
    <t>DATT_L_162</t>
  </si>
  <si>
    <t>DATT_R_162</t>
  </si>
  <si>
    <t>DATTA_L_162</t>
  </si>
  <si>
    <t>DATTA_R_162</t>
  </si>
  <si>
    <t>CCCIA_L_162</t>
  </si>
  <si>
    <t>CCCIA_R_162</t>
  </si>
  <si>
    <t>CIRE_L_162</t>
  </si>
  <si>
    <t>CIRE_R_162</t>
  </si>
  <si>
    <t>MTCI_L_162</t>
  </si>
  <si>
    <t>MTCI_R_162</t>
  </si>
  <si>
    <t>Honey_bed_162</t>
  </si>
  <si>
    <t>Cropheight_1_162</t>
  </si>
  <si>
    <t>Cropheight_2_162</t>
  </si>
  <si>
    <t>Plant_wh_149</t>
  </si>
  <si>
    <t>Plant_ht_149</t>
  </si>
  <si>
    <t>r550_3_169</t>
  </si>
  <si>
    <t>r670_3_169</t>
  </si>
  <si>
    <t>r530_3_169</t>
  </si>
  <si>
    <t>r590_2_169</t>
  </si>
  <si>
    <t>r800_2_169</t>
  </si>
  <si>
    <t>r730_2_169</t>
  </si>
  <si>
    <t>r590_4_169</t>
  </si>
  <si>
    <t>r800_4_169</t>
  </si>
  <si>
    <t>r730_4_169</t>
  </si>
  <si>
    <t>r550_5_169</t>
  </si>
  <si>
    <t>r670_5_169</t>
  </si>
  <si>
    <t>r530_5_169</t>
  </si>
  <si>
    <t>PTemp_169</t>
  </si>
  <si>
    <t>Air_169</t>
  </si>
  <si>
    <t>Rh_169</t>
  </si>
  <si>
    <t>TargTemp_1_169</t>
  </si>
  <si>
    <t>TargTemp_2_169</t>
  </si>
  <si>
    <t>SBTemp_120_169</t>
  </si>
  <si>
    <t>SBTemp_121_169</t>
  </si>
  <si>
    <t>TmV_1200_169</t>
  </si>
  <si>
    <t>TmV_1201_169</t>
  </si>
  <si>
    <t>Honey_cm_169</t>
  </si>
  <si>
    <t>Honey_cm2_169</t>
  </si>
  <si>
    <t>HoneyVolts_169</t>
  </si>
  <si>
    <t>HoneyVol_1_169</t>
  </si>
  <si>
    <t>NDVIA_L_169</t>
  </si>
  <si>
    <t>NDVIA_R_169</t>
  </si>
  <si>
    <t>NDARE_L_169</t>
  </si>
  <si>
    <t>NDARE_R_169</t>
  </si>
  <si>
    <t>NDVIR_L_169</t>
  </si>
  <si>
    <t>NDVIR_R_169</t>
  </si>
  <si>
    <t>NDRRE_L_169</t>
  </si>
  <si>
    <t>NDRRE_R_169</t>
  </si>
  <si>
    <t>NDRE_L_169</t>
  </si>
  <si>
    <t>NDRE_R_169</t>
  </si>
  <si>
    <t>NDVIG2_L_169</t>
  </si>
  <si>
    <t>NDVIG2_R_169</t>
  </si>
  <si>
    <t>NDVIG_L_169</t>
  </si>
  <si>
    <t>NDVIG_R_169</t>
  </si>
  <si>
    <t>PRI_L_169</t>
  </si>
  <si>
    <t>PRI_R_169</t>
  </si>
  <si>
    <t>CI_L_169</t>
  </si>
  <si>
    <t>CI_R_169</t>
  </si>
  <si>
    <t>CCCI_L_169</t>
  </si>
  <si>
    <t>CCCI_R_169</t>
  </si>
  <si>
    <t>DATT_L_169</t>
  </si>
  <si>
    <t>DATT_R_169</t>
  </si>
  <si>
    <t>DATTA_L_169</t>
  </si>
  <si>
    <t>DATTA_R_169</t>
  </si>
  <si>
    <t>CCCIA_L_169</t>
  </si>
  <si>
    <t>CCCIA_R_169</t>
  </si>
  <si>
    <t>CIRE_L_169</t>
  </si>
  <si>
    <t>CIRE_R_169</t>
  </si>
  <si>
    <t>MTCI_L_169</t>
  </si>
  <si>
    <t>MTCI_R_169</t>
  </si>
  <si>
    <t>Honey_bed_169</t>
  </si>
  <si>
    <t>Cropheight_1_169</t>
  </si>
  <si>
    <t>Cropheight_2_169</t>
  </si>
  <si>
    <t>r550_3_176</t>
  </si>
  <si>
    <t>r670_3_176</t>
  </si>
  <si>
    <t>r530_3_176</t>
  </si>
  <si>
    <t>r590_2_176</t>
  </si>
  <si>
    <t>r800_2_176</t>
  </si>
  <si>
    <t>r730_2_176</t>
  </si>
  <si>
    <t>r590_4_176</t>
  </si>
  <si>
    <t>r800_4_176</t>
  </si>
  <si>
    <t>r730_4_176</t>
  </si>
  <si>
    <t>r550_5_176</t>
  </si>
  <si>
    <t>r670_5_176</t>
  </si>
  <si>
    <t>r530_5_176</t>
  </si>
  <si>
    <t>PTemp_176</t>
  </si>
  <si>
    <t>Air_176</t>
  </si>
  <si>
    <t>Rh_176</t>
  </si>
  <si>
    <t>TargTemp_1_176</t>
  </si>
  <si>
    <t>TargTemp_2_176</t>
  </si>
  <si>
    <t>SBTemp_120_176</t>
  </si>
  <si>
    <t>SBTemp_121_176</t>
  </si>
  <si>
    <t>TmV_1200_176</t>
  </si>
  <si>
    <t>TmV_1201_176</t>
  </si>
  <si>
    <t>Honey_cm_176</t>
  </si>
  <si>
    <t>Honey_cm2_176</t>
  </si>
  <si>
    <t>HoneyVolts_176</t>
  </si>
  <si>
    <t>HoneyVol_1_176</t>
  </si>
  <si>
    <t>NDVIA_L_176</t>
  </si>
  <si>
    <t>NDVIA_R_176</t>
  </si>
  <si>
    <t>NDARE_L_176</t>
  </si>
  <si>
    <t>NDARE_R_176</t>
  </si>
  <si>
    <t>NDVIR_L_176</t>
  </si>
  <si>
    <t>NDVIR_R_176</t>
  </si>
  <si>
    <t>NDRRE_L_176</t>
  </si>
  <si>
    <t>NDRRE_R_176</t>
  </si>
  <si>
    <t>NDRE_L_176</t>
  </si>
  <si>
    <t>NDRE_R_176</t>
  </si>
  <si>
    <t>NDVIG2_L_176</t>
  </si>
  <si>
    <t>NDVIG2_R_176</t>
  </si>
  <si>
    <t>NDVIG_L_176</t>
  </si>
  <si>
    <t>NDVIG_R_176</t>
  </si>
  <si>
    <t>PRI_L_176</t>
  </si>
  <si>
    <t>PRI_R_176</t>
  </si>
  <si>
    <t>CI_L_176</t>
  </si>
  <si>
    <t>CI_R_176</t>
  </si>
  <si>
    <t>CCCI_L_176</t>
  </si>
  <si>
    <t>CCCI_R_176</t>
  </si>
  <si>
    <t>DATT_L_176</t>
  </si>
  <si>
    <t>DATT_R_176</t>
  </si>
  <si>
    <t>DATTA_L_176</t>
  </si>
  <si>
    <t>DATTA_R_176</t>
  </si>
  <si>
    <t>CCCIA_L_176</t>
  </si>
  <si>
    <t>CCCIA_R_176</t>
  </si>
  <si>
    <t>CIRE_L_176</t>
  </si>
  <si>
    <t>CIRE_R_176</t>
  </si>
  <si>
    <t>MTCI_L_176</t>
  </si>
  <si>
    <t>MTCI_R_176</t>
  </si>
  <si>
    <t>Honey_bed_176</t>
  </si>
  <si>
    <t>Cropheight_1_176</t>
  </si>
  <si>
    <t>Cropheight_2_176</t>
  </si>
  <si>
    <t>SPAD_183</t>
  </si>
  <si>
    <t>TDR_180</t>
  </si>
  <si>
    <t>Petiole_183</t>
  </si>
  <si>
    <t>TDR_187</t>
  </si>
  <si>
    <t>LeafN_183</t>
  </si>
  <si>
    <t>Plant_ht_184</t>
  </si>
  <si>
    <t>Plant_wh_184</t>
  </si>
  <si>
    <t>TDR_192</t>
  </si>
  <si>
    <t>leaf_gross_197</t>
  </si>
  <si>
    <t>leaf_bag_g_197</t>
  </si>
  <si>
    <t>lvs_g_197</t>
  </si>
  <si>
    <t>Stem_gross_g_197</t>
  </si>
  <si>
    <t>Bol_ct_197</t>
  </si>
  <si>
    <t>Bur_Sdlnt_gross_g_197</t>
  </si>
  <si>
    <t>Bur_Sdlnt_g_197</t>
  </si>
  <si>
    <t>Bur_gross_g_197</t>
  </si>
  <si>
    <t>Bur_g_197</t>
  </si>
  <si>
    <t>Sdlntg_gross_197</t>
  </si>
  <si>
    <t>Sdlntg_197</t>
  </si>
  <si>
    <t>drySed_g_197</t>
  </si>
  <si>
    <t>drylnt_g_197</t>
  </si>
  <si>
    <t>Sed_g_197</t>
  </si>
  <si>
    <t>lnt_g_197</t>
  </si>
  <si>
    <t>lntha197</t>
  </si>
  <si>
    <t>lintac_197</t>
  </si>
  <si>
    <t>lvsha197</t>
  </si>
  <si>
    <t>stmha197</t>
  </si>
  <si>
    <t>Burha197</t>
  </si>
  <si>
    <t>Sdltha197</t>
  </si>
  <si>
    <t>Bursdlntha197</t>
  </si>
  <si>
    <t>Sedha197</t>
  </si>
  <si>
    <t>TDR_206</t>
  </si>
  <si>
    <t>Bur_Sdlnt_bag_g</t>
  </si>
  <si>
    <t>Bur_bag_g</t>
  </si>
  <si>
    <t>Stem_ct_197</t>
  </si>
  <si>
    <t>Stem_g_197</t>
  </si>
  <si>
    <t>LeafN_136</t>
  </si>
  <si>
    <t>Honey_bed_106</t>
  </si>
  <si>
    <t>Cropheight_1_106</t>
  </si>
  <si>
    <t>Cropheight_2_106</t>
  </si>
  <si>
    <t>1-row_hand_leng_sqft</t>
  </si>
  <si>
    <t>1-row_hand_area_sqftl</t>
  </si>
  <si>
    <t>SedLnt_g65ft</t>
  </si>
  <si>
    <t>SedLnt_kg65ft</t>
  </si>
  <si>
    <t>SedLnt_kg65ft_minus_bag</t>
  </si>
  <si>
    <t>lvsN_197</t>
  </si>
  <si>
    <t>UC_Davis_lvsN_197</t>
  </si>
  <si>
    <t>lvsNha197</t>
  </si>
  <si>
    <t>lvs15N_197</t>
  </si>
  <si>
    <t>STMN_197</t>
  </si>
  <si>
    <t>STMNha197</t>
  </si>
  <si>
    <t>Stm15N_197</t>
  </si>
  <si>
    <t>BurN_197</t>
  </si>
  <si>
    <t>BurNha197</t>
  </si>
  <si>
    <t>Bur15N_197</t>
  </si>
  <si>
    <t>SedN_197</t>
  </si>
  <si>
    <t>SedNha197</t>
  </si>
  <si>
    <t>Sed15N_197</t>
  </si>
  <si>
    <t>TNUha197</t>
  </si>
  <si>
    <t>TNUac197</t>
  </si>
  <si>
    <t>lvs15N_121</t>
  </si>
  <si>
    <t>Barley_N</t>
  </si>
  <si>
    <t>BarleyTNU_ha</t>
  </si>
  <si>
    <t>Barley_15N_121</t>
  </si>
  <si>
    <t>lvsN_197_adj</t>
  </si>
  <si>
    <t>STMN_197_adj</t>
  </si>
  <si>
    <t>BurN_197_adj</t>
  </si>
  <si>
    <t>SedN_197_adj</t>
  </si>
  <si>
    <t>Barley_N_adj</t>
  </si>
  <si>
    <t>Skips_ft</t>
  </si>
  <si>
    <t>Lint_ha_hand</t>
  </si>
  <si>
    <t>Lint_ac_hand</t>
  </si>
  <si>
    <t>Seedlnt_bag_kg_hand</t>
  </si>
  <si>
    <t>sedLnt_ac_hand</t>
  </si>
  <si>
    <t>pcnt_Lnt_hand</t>
  </si>
  <si>
    <t>Lint_ac_adj</t>
  </si>
  <si>
    <t>N_Rateha_2017</t>
  </si>
  <si>
    <t>N_Rateac_2017</t>
  </si>
  <si>
    <t>Lntkg20ft_bag</t>
  </si>
  <si>
    <t>Lnt_kg_hand</t>
  </si>
  <si>
    <t>Seed_kg_hand</t>
  </si>
  <si>
    <t>Lint_ha_adj</t>
  </si>
  <si>
    <t>Ginned_lint_ac</t>
  </si>
  <si>
    <t>Lnt_kg_handminusbag</t>
  </si>
  <si>
    <t>Seed_kg_handminusbag</t>
  </si>
  <si>
    <t>lvsN_197_Wards</t>
  </si>
  <si>
    <t>StmN_197_Wards</t>
  </si>
  <si>
    <t>BurN_197_Wards</t>
  </si>
  <si>
    <t>SedN_197_Wards</t>
  </si>
  <si>
    <t>Seed_ha_adj</t>
  </si>
  <si>
    <t>Mic</t>
  </si>
  <si>
    <t>UHM</t>
  </si>
  <si>
    <t>UI</t>
  </si>
  <si>
    <t>Str</t>
  </si>
  <si>
    <t>Elo</t>
  </si>
  <si>
    <t>Nov_A_Wards</t>
  </si>
  <si>
    <t>Nov_B_Wards</t>
  </si>
  <si>
    <t>Nov_C_Wards</t>
  </si>
  <si>
    <t>Nov_D_Wards</t>
  </si>
  <si>
    <t>NO3_A_Wards</t>
  </si>
  <si>
    <t>NO3_B_Wards</t>
  </si>
  <si>
    <t>NO3_C_Wards</t>
  </si>
  <si>
    <t>NO3_D_Wards</t>
  </si>
  <si>
    <t>Cropheight_134</t>
  </si>
  <si>
    <t>NDVIR_134</t>
  </si>
  <si>
    <t>Cropheight_155</t>
  </si>
  <si>
    <t>NDVIR_155</t>
  </si>
  <si>
    <t>Cropheight_169</t>
  </si>
  <si>
    <t>NDVIR_169</t>
  </si>
  <si>
    <t>Variable name</t>
  </si>
  <si>
    <t>Description</t>
  </si>
  <si>
    <t>Location point ascribed to a plot transect or sub-plot area of analysis</t>
  </si>
  <si>
    <t>Nitrogen treatment designation</t>
  </si>
  <si>
    <t>Irrigation treatment designation</t>
  </si>
  <si>
    <t>Nitrogen application treatment alpha code</t>
  </si>
  <si>
    <t>Experimental replication or block number</t>
  </si>
  <si>
    <t>Yes tag present if neutron soil water measurements were collected</t>
  </si>
  <si>
    <t>UTM meters east in WGS84</t>
  </si>
  <si>
    <t>UTM meters north in WGS84</t>
  </si>
  <si>
    <t>Percent nitrogen in the top 0-30 cm soil</t>
  </si>
  <si>
    <t>Percent carbon in the top 0-30 cm soil</t>
  </si>
  <si>
    <t>Nitrogen fertilizer rate applied per hectare</t>
  </si>
  <si>
    <t>Nitrogen fertilizer rate applied per acre</t>
  </si>
  <si>
    <t>% sand in the 0-30 cm soil zone</t>
  </si>
  <si>
    <t>% silt in the 0-30 cm soil zone</t>
  </si>
  <si>
    <t>% clay in the 0-30 cm soil zone</t>
  </si>
  <si>
    <t>% sand in the 30-60 cm soil zone</t>
  </si>
  <si>
    <t>% silt in the 30-60 cm soil zone</t>
  </si>
  <si>
    <t>% clay in the 30-60 cm soil zone</t>
  </si>
  <si>
    <t>% sand in the 60-90 cm soil zone</t>
  </si>
  <si>
    <t>% silt in the 60-90 cm soil zone</t>
  </si>
  <si>
    <t>% clay in the 60-90 cm soil zone</t>
  </si>
  <si>
    <t>% sand in the 90-120 cm soil zone</t>
  </si>
  <si>
    <t>% silt in the 90-120 cm soil zone</t>
  </si>
  <si>
    <t>% clay in the 90-120 cm soil zone</t>
  </si>
  <si>
    <t>Secondary label pointing back to the GPSpoint area of the field</t>
  </si>
  <si>
    <t>Soil pH in 0-30 cm soil (1:1 soil:water)</t>
  </si>
  <si>
    <t>Woodruff buffer pH</t>
  </si>
  <si>
    <t>Soluble salts in 0-30 cm soil (1:1 soil:water)</t>
  </si>
  <si>
    <t>Soil lime indication</t>
  </si>
  <si>
    <t>Soil texture number</t>
  </si>
  <si>
    <t>Loss on ignition</t>
  </si>
  <si>
    <t>Parts per million of nitrate</t>
  </si>
  <si>
    <t>Pounds of nitrogen per acre</t>
  </si>
  <si>
    <t>Extractable K in ppm in 0-30 cm soil</t>
  </si>
  <si>
    <t>Extractable S in ppm in 0-30 cm soil</t>
  </si>
  <si>
    <t>Extractable Zn in ppm in 0-30 cm soil</t>
  </si>
  <si>
    <t>Extractable Fe in ppm in 0-30 cm soil</t>
  </si>
  <si>
    <t>Extractable Mn in ppm in 0-30 cm soil</t>
  </si>
  <si>
    <t>Extractable Cu in ppm in 0-30 cm soil</t>
  </si>
  <si>
    <t>Extractable Ca in ppm in 0-30 cm soil</t>
  </si>
  <si>
    <t>Extractable Mg in ppm in 0-30 cm soil</t>
  </si>
  <si>
    <t>Extractable Na in ppm in 0-30 cm soil</t>
  </si>
  <si>
    <t>Cation exchange over sum of cations in 100 gram</t>
  </si>
  <si>
    <t>Saturation is percent of CEC of in the 0-30 cm soil</t>
  </si>
  <si>
    <t>Saturation is percent of CEC of in in 0-30 cm soil</t>
  </si>
  <si>
    <t>Mehlich-3 extractable P in 0-30 cm soil</t>
  </si>
  <si>
    <t>mg/kg 1 M KCL-extractable NO3-N in 0 to 12 inches of soil</t>
  </si>
  <si>
    <t>mg/kg 1 M KCL-extractable NO3-N in 12 to 24 inches of soil</t>
  </si>
  <si>
    <t>mg/kg 1 M KCL-extractable NO3-N in 24 to 36 inches of soil</t>
  </si>
  <si>
    <t>mg/kg 1 M KCL-extractable NO3-N in 36 to 48 inches of soil</t>
  </si>
  <si>
    <t>mg/kg 1 M KCL-extractable NO3-N in 48 to 60 inches of soil</t>
  </si>
  <si>
    <t>mg/kg 1 M KCL-extractable NO3-N in 60 to 72 inches of soil</t>
  </si>
  <si>
    <t>mg/kg 1 M KCL-extractable NO3-N in 72 to 84 inches of soil</t>
  </si>
  <si>
    <t>lb NO3-N/ac per 0-24 inches soil profile</t>
  </si>
  <si>
    <t>lb NO3-N/ac per 0-36 inches soil profile</t>
  </si>
  <si>
    <t>lb NO3-N/ac per 0-48 inches soil profile</t>
  </si>
  <si>
    <t>lb NO3-N/ac per 0-60 inches soil profile</t>
  </si>
  <si>
    <t>lb NO3-N/ac per 0-72 inches soil profile</t>
  </si>
  <si>
    <t>lb NO3-N/ac per 36-48 inches soil profile</t>
  </si>
  <si>
    <t>lb NO3-N/ac per 48-60 inches soil profile</t>
  </si>
  <si>
    <t>lb NO3-N/ac per 60-72 inches soil profile</t>
  </si>
  <si>
    <t>lb NO3-N/ac per 36-72 inches soil profile</t>
  </si>
  <si>
    <t>Ammonium ion ppm in the 0-30 cm soil zone</t>
  </si>
  <si>
    <t>Ammonium ion ppm in the 30-60 cm soil zone</t>
  </si>
  <si>
    <t>Ammonium ion ppm in the 60-90 cm soil zone</t>
  </si>
  <si>
    <t>Ammonium ion ppm in the 90-120 cm soil zone</t>
  </si>
  <si>
    <t>Ammonium ion ppm in the 120-150 cm soil zone</t>
  </si>
  <si>
    <t>Ammonium ion ppm in the 150-180 cm soil zone</t>
  </si>
  <si>
    <t>Ammonium ion ppm in the 72 to 84 inches soil zone</t>
  </si>
  <si>
    <t>Ammonium in the top 24 inches of soil</t>
  </si>
  <si>
    <t>Ammonium in the top 36 inches of soil</t>
  </si>
  <si>
    <t>Ammonium in the top 48 inches of soil</t>
  </si>
  <si>
    <t>Ammonium in the top 36 to 48 inches of soil</t>
  </si>
  <si>
    <t>Ammonium in the top 48 to 60 inches of soil</t>
  </si>
  <si>
    <t>Ammonium in the top 60 to 72 inches of soil</t>
  </si>
  <si>
    <t>Ammonium in the top 36 to 72 inches of soil</t>
  </si>
  <si>
    <t>Nitrate in the top 60 to 72 inches of soil</t>
  </si>
  <si>
    <t>Nitrate in the top 36 to 72 inches of soil</t>
  </si>
  <si>
    <t>Nitrate parts per million in the 0 to 12 inches of soil</t>
  </si>
  <si>
    <t>Nitrate parts per million in the 12 to 24 inches of soil</t>
  </si>
  <si>
    <t>Nitrate parts per million in the 24 to 36 inches of soil</t>
  </si>
  <si>
    <t>Nitrate parts per million in the 36 to 48 inches of soil</t>
  </si>
  <si>
    <t>Nitrate ppm in the 48 to 60 inches of soil</t>
  </si>
  <si>
    <t>Nitrate ppm in the 36 to 48 inches of soil</t>
  </si>
  <si>
    <t>Nitrate ppm in the 72 to 84 inches of soil</t>
  </si>
  <si>
    <t>Nitrate ppm in the 0 to 24 inches of soil</t>
  </si>
  <si>
    <t>Nitrate ppm in the 0 to 36 inches of soil</t>
  </si>
  <si>
    <t>Nitrate ppm in the 0 to 48 inches of soil</t>
  </si>
  <si>
    <t>Nitrate ppm in the 0 to 72 inches of soil</t>
  </si>
  <si>
    <t>Nitrate ppm in the 60 to 72 inches of soil</t>
  </si>
  <si>
    <t>Nitrate ppm in the 36 to 72 inches of soil</t>
  </si>
  <si>
    <t>Ammonium ppm in the top 0 to 12 inches of soil</t>
  </si>
  <si>
    <t>Ammonium ppm in the top 12 to 24 inches of soil</t>
  </si>
  <si>
    <t>Ammonium ppm in the top 24 to 36 inches of soil</t>
  </si>
  <si>
    <t>Ammonium ppm in the top 36 to 48 inches of soil</t>
  </si>
  <si>
    <t>Ammonium ppm in the top 48 to 60 inches of soil</t>
  </si>
  <si>
    <t>Ammonium ppm in the top 60 to 72 inches of soil</t>
  </si>
  <si>
    <t>Ammonium ppm in the top 72 to 84 inches of soil</t>
  </si>
  <si>
    <t>Ammonium in the top 0 to 24 inches of soil</t>
  </si>
  <si>
    <t>Ammonium in the top 0 to 36 inches of soil</t>
  </si>
  <si>
    <t>Ammonium in the top 0 to 48 inches of soil</t>
  </si>
  <si>
    <t>Ammonium in the top 0 to 60 inches of soil</t>
  </si>
  <si>
    <t>Ammonium in the top 0 to 72 inches of soil</t>
  </si>
  <si>
    <t>Ammonium in the 36 to 48 inches of soil</t>
  </si>
  <si>
    <t>Ammonium in the 48 to 60 inches of soil</t>
  </si>
  <si>
    <t>Ammonium in the 60 to 72 inches of soil</t>
  </si>
  <si>
    <t>Ammonium in 36 to 72 inches of soil</t>
  </si>
  <si>
    <t>Nitrate per hectare in the top 0 to 12 inches of soil</t>
  </si>
  <si>
    <t>Nitrate per hectare in the 12 to 24 inches of soil</t>
  </si>
  <si>
    <t>Nitrate per hectare in the 24 to 36 inches of soil</t>
  </si>
  <si>
    <t>Nitrate per hectare in the 36 to 48 inches of soil</t>
  </si>
  <si>
    <t>Nitrate per hectare in the 48 to 60 inches of soil</t>
  </si>
  <si>
    <t>Nitrate per hectare in the 60 to 72 inches of soil</t>
  </si>
  <si>
    <t>Nitrate per hectare in the 72 to 84 inches of soil</t>
  </si>
  <si>
    <t>Time domain reflectometry soil volumetric water of upper zone on DOY</t>
  </si>
  <si>
    <t>Burr bag weight in grams</t>
  </si>
  <si>
    <t>Lint bag weight in grams</t>
  </si>
  <si>
    <t>Seed lint per acre</t>
  </si>
  <si>
    <t>Percent lint</t>
  </si>
  <si>
    <t>Lint per acre</t>
  </si>
  <si>
    <t>Percent seed</t>
  </si>
  <si>
    <t>Seeds per acre</t>
  </si>
  <si>
    <t>Raw reflectance sensor number DOY</t>
  </si>
  <si>
    <t>Logger electronic panel temperature on DOY</t>
  </si>
  <si>
    <t>Ambient air temperature in C on DOY</t>
  </si>
  <si>
    <t>Ambient relative humidity % on DOY</t>
  </si>
  <si>
    <t>IRT surface target temperature C sensor number on DOY</t>
  </si>
  <si>
    <t>IRT body temperature C sensor number on DOY</t>
  </si>
  <si>
    <t>IRT microvolt raw signal sensor number on DOY</t>
  </si>
  <si>
    <t>Honeywell ultrasonic distance in cm on DOY</t>
  </si>
  <si>
    <t>Honeywell second row ultrasonic distance in cm on DOY</t>
  </si>
  <si>
    <t>Ultrasonic sensed soil bed height on DOY</t>
  </si>
  <si>
    <t>Ultrasonic calculated plant height sensor number on DOY</t>
  </si>
  <si>
    <t>Honeywell raw sensor voltage on DOY</t>
  </si>
  <si>
    <t>Honeywell second sensor raw sensor voltage on DOY</t>
  </si>
  <si>
    <t>Calculated VI left row on DOY</t>
  </si>
  <si>
    <t>Calculated VI right row on DOY</t>
  </si>
  <si>
    <t>Orientation of soil NO3 chamber</t>
  </si>
  <si>
    <t>Nitrogen fertilizer rate applied per hectare in 2017</t>
  </si>
  <si>
    <t>Nitrogen fertilizer rate applied per acre in 2017</t>
  </si>
  <si>
    <t>2-row_har_leng_sqft_calculation</t>
  </si>
  <si>
    <t>Extractable B in ppm in 0-30 cm soil</t>
  </si>
  <si>
    <t>lb NO3-N/ac per 0-30 inches soil profile Wards Lab</t>
  </si>
  <si>
    <t>lb NO3-N/ac per 30-60 inches soil profile Wards Lab</t>
  </si>
  <si>
    <t>lb NO3-N/ac per 60-90 inches soil profile Wards Lab</t>
  </si>
  <si>
    <t>lb NO3-N/ac per 90-120 inches soil profile Wards Lab</t>
  </si>
  <si>
    <t>Nitrate in 0-30 inches soil profile Wards Lab</t>
  </si>
  <si>
    <t>Nitrate in 30-60 inches soil profile Wards Lab</t>
  </si>
  <si>
    <t>Nitrate in 60-90 inches soil profile Wards Lab</t>
  </si>
  <si>
    <t>Nitrate in 90-120 inches soil profile Wards Lab</t>
  </si>
  <si>
    <t>Ammonium and Nitrate isotope trace atomic percentage in the 0 to 12 inches of soil</t>
  </si>
  <si>
    <t>Ammonium and Nitrate isotope trace atomic percentage in the 12 to 24 inches of soil</t>
  </si>
  <si>
    <t>Ammonium and Nitrate isotope trace atomic percentage in the 24 to 36 inches of soil</t>
  </si>
  <si>
    <t>Ammonium and Nitrate isotope trace atomic percentage in the 36 to 48 inches of soil</t>
  </si>
  <si>
    <t>Ammonium and Nitrate isotope trace atomic percentage in the 48 to 60 inches of soil</t>
  </si>
  <si>
    <t>Ammonium and Nitrate isotope trace atomic percentage in the 60 to 72 inches of soil</t>
  </si>
  <si>
    <t>Ammonium and Nitrate isotope trace atomic percentage in the 72 to 84 inches of soil</t>
  </si>
  <si>
    <t>SPAD value on DOY</t>
  </si>
  <si>
    <t>Plant height measured on DOY</t>
  </si>
  <si>
    <t>Plant width measured on DOY</t>
  </si>
  <si>
    <t>Petiole nitrogen on DOY</t>
  </si>
  <si>
    <t>Leaf nitrogen on DOY</t>
  </si>
  <si>
    <t>Barley gross weight in grams at date</t>
  </si>
  <si>
    <t>Barley nitrogen</t>
  </si>
  <si>
    <t>Barley nitrogen adjusted</t>
  </si>
  <si>
    <t>Barley nitrogen isotope 15 trace on DOY</t>
  </si>
  <si>
    <t>Leaf gross weight on DOY</t>
  </si>
  <si>
    <t>Leaf bag weight on DOY</t>
  </si>
  <si>
    <t>Stem gross weight on DOY</t>
  </si>
  <si>
    <t>Leaf weight in grams on DOY</t>
  </si>
  <si>
    <t>Stem count on DOY</t>
  </si>
  <si>
    <t>Stem bag weight in grams</t>
  </si>
  <si>
    <t>Stem weight in grams on DOY</t>
  </si>
  <si>
    <t>Boll count on DOY</t>
  </si>
  <si>
    <t>Burr seed lint gross weight in grams on DOY</t>
  </si>
  <si>
    <t>Burr seed lint bag weight in grams</t>
  </si>
  <si>
    <t>Burr seed lint in grams on DOY</t>
  </si>
  <si>
    <t>Burr gross weight in grams on DOY</t>
  </si>
  <si>
    <t>Burr weight in grams on DOY</t>
  </si>
  <si>
    <t>Seed lint gross weight in grams on DOY</t>
  </si>
  <si>
    <t>Seed lint bag weight in grams</t>
  </si>
  <si>
    <t>Seed lint weight in grams on DOY</t>
  </si>
  <si>
    <t>Fuzzy seed bag weight in grams</t>
  </si>
  <si>
    <t>Dry lint weight in grams on DOY</t>
  </si>
  <si>
    <t>Seed weight in grams on DOY</t>
  </si>
  <si>
    <t>Lint weight in grams on DOY</t>
  </si>
  <si>
    <t>Lint per acre on DOY</t>
  </si>
  <si>
    <t>Leaves nitrogen 15 isotope trace on DOY</t>
  </si>
  <si>
    <t>Leaves nitrogen 15 isotope trace on DOY measured by Davis</t>
  </si>
  <si>
    <t>Leaves nitrogen on DOY</t>
  </si>
  <si>
    <t>Leaves nitrogen on DOY measured by Wards Lab</t>
  </si>
  <si>
    <t>Leaves nitrogen on DOY adjusted</t>
  </si>
  <si>
    <t>Leaves nitrogen 15 isotope on DOY</t>
  </si>
  <si>
    <t>Stem nitrogen on DOY</t>
  </si>
  <si>
    <t>Stem nitrogen on DOY adjusted</t>
  </si>
  <si>
    <t>Stem nitrogen 15 isotope on DOY</t>
  </si>
  <si>
    <t>Burr nitrogen on DOY</t>
  </si>
  <si>
    <t>Burr nitrogen on DOY measured by Wards Lab</t>
  </si>
  <si>
    <t>Burr nitrogen on DOY adjusted</t>
  </si>
  <si>
    <t>Burr nitrogen 15 isotope on DOY</t>
  </si>
  <si>
    <t>Seed nitrogen on DOY</t>
  </si>
  <si>
    <t>Seed nitrogen on DOY measured by Wards Lab</t>
  </si>
  <si>
    <t>Seen nitrogen on DOY adjusted</t>
  </si>
  <si>
    <t>Seed nitrogen 15 isotope on DOY</t>
  </si>
  <si>
    <t>Total nitrogen use per acre on DOY</t>
  </si>
  <si>
    <t>Single row hand harvest length in square feet</t>
  </si>
  <si>
    <t>Single row hand harvest area in square feet</t>
  </si>
  <si>
    <t>Seed lint per acre hand harvest</t>
  </si>
  <si>
    <t>Percent lint hand harvest</t>
  </si>
  <si>
    <t>Ginned lint per acre</t>
  </si>
  <si>
    <t>Lint per acre hand harvest</t>
  </si>
  <si>
    <t>Length in feet of skip zones</t>
  </si>
  <si>
    <t>Measurement value</t>
  </si>
  <si>
    <t>Two crop rows harvest length in square feet</t>
  </si>
  <si>
    <t>Two crop rows harvest length area calculation in square feet</t>
  </si>
  <si>
    <t>Two crop rows harvest area derived from GIS map</t>
  </si>
  <si>
    <t>Lint per acre adjusted</t>
  </si>
  <si>
    <t>Barley biomass gross weight in grams at date</t>
  </si>
  <si>
    <t>Ultrasonic average calculated plant height sensor number on DOY</t>
  </si>
  <si>
    <t>Calculated average VI right row on DOY</t>
  </si>
  <si>
    <t>Ultrasonic calculated average plant height sensor number on DOY</t>
  </si>
  <si>
    <t>Proximal platform sampling path or transect count across the field</t>
  </si>
  <si>
    <t>Nitrate percent recovered in the  top 0 to 12 inches of soil</t>
  </si>
  <si>
    <t>Nitrate percent recovered in the  12 to 24 inches of soil</t>
  </si>
  <si>
    <t>Nitrate percent recovered in the  24 to 36 inches of soil</t>
  </si>
  <si>
    <t>Nitrate percent recovered in the  36 to 48 inches of soil</t>
  </si>
  <si>
    <t>Nitrate percent recovered in the  48 to 60 inches of soil</t>
  </si>
  <si>
    <t>Nitrate percent recovered in the  60 to 72 inches of soil</t>
  </si>
  <si>
    <t>Barley biomass per hectare</t>
  </si>
  <si>
    <t>Barley total nitrogen use per hectare</t>
  </si>
  <si>
    <t>Dry seed weight in grams on DOY</t>
  </si>
  <si>
    <t>Lint per hectare on DOY</t>
  </si>
  <si>
    <t>Leaves per hectare on DOY</t>
  </si>
  <si>
    <t>Stems per hectare on DOY</t>
  </si>
  <si>
    <t>Burr per hectare on DOY</t>
  </si>
  <si>
    <t>Seed lint per hectare on DOY</t>
  </si>
  <si>
    <t>Burr seed lint per hectare on DOY</t>
  </si>
  <si>
    <t>First open boll total dry matter in kilograms per hectare</t>
  </si>
  <si>
    <t>Seed per hectare on DOY</t>
  </si>
  <si>
    <t>Leaves nitrogen per hectare on DOY</t>
  </si>
  <si>
    <t>Stem nitrogen on DOY measured by Wards Lab</t>
  </si>
  <si>
    <t>Stem nitrogen per hectare on DOY</t>
  </si>
  <si>
    <t>Burr nitrogen per hectare on DOY</t>
  </si>
  <si>
    <t>Seed nitrogen per hectare on DOY</t>
  </si>
  <si>
    <t>Total nitrogen use per hectare on DOY</t>
  </si>
  <si>
    <t>Seed lint in grams for sixty-five feet harvest</t>
  </si>
  <si>
    <t>Seed lint in kilograms for sixty-five feet harvest</t>
  </si>
  <si>
    <t>Seed lint bag weight in kilograms hand harvest</t>
  </si>
  <si>
    <t>Seed lint kilograms for sixty-five feet</t>
  </si>
  <si>
    <t>Lint gross weight in kilograms hand harvest</t>
  </si>
  <si>
    <t>Seed gross weight in kilograms hand harvest</t>
  </si>
  <si>
    <t>Lint weight in kilograms hand harvest</t>
  </si>
  <si>
    <t>Seed weight in kilograms hand harvest</t>
  </si>
  <si>
    <t>Lint per hectare hand harvest</t>
  </si>
  <si>
    <t>Seed lint in kilograms for seventeen feet of harvest</t>
  </si>
  <si>
    <t>Seed lint gross weight in kilograms</t>
  </si>
  <si>
    <t>Lint in kilograms per twenty feet harvest</t>
  </si>
  <si>
    <t>Lint in kilograms for twenty feet harvest bag</t>
  </si>
  <si>
    <t>Lint per hectare</t>
  </si>
  <si>
    <t>Lint per hectare adjusted</t>
  </si>
  <si>
    <t>Seed weight in kilograms for 20 feet harvest</t>
  </si>
  <si>
    <t>Seeds per hectare</t>
  </si>
  <si>
    <t>Seeds per hectare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</si>
</sst>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0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2" fontId="0" fillId="0" borderId="0" xfId="0" applyNumberFormat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2" fontId="1" fillId="0" borderId="0" xfId="0" applyNumberFormat="1" applyFont="1"/>
    <xf numFmtId="164" fontId="3" fillId="0" borderId="0" xfId="0" applyNumberFormat="1" applyFont="1" applyAlignment="1"/>
    <xf numFmtId="2" fontId="3" fillId="0" borderId="0" xfId="0" applyNumberFormat="1" applyFont="1" applyAlignment="1"/>
    <xf numFmtId="0" fontId="0" fillId="0" borderId="0" xfId="0"/>
    <xf numFmtId="0" fontId="4" fillId="0" borderId="0" xfId="1"/>
    <xf numFmtId="0" fontId="5" fillId="0" borderId="0" xfId="0" applyFont="1"/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1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styles" Target="styles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Lint per hectar by</a:t>
            </a:r>
            <a:r>
              <a:rPr lang="en-US" baseline="0"/>
              <a:t> total nitrogen per hectar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>
                  <a:lumMod val="20000"/>
                  <a:lumOff val="8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6020071501927071"/>
                  <c:y val="0.1042386468848090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MegaTable!$JO$2:$JO$61</c:f>
              <c:numCache>
                <c:formatCode>0.00</c:formatCode>
                <c:ptCount val="60"/>
                <c:pt idx="0">
                  <c:v>188.80713725490196</c:v>
                </c:pt>
                <c:pt idx="1">
                  <c:v>209.86368627450977</c:v>
                </c:pt>
                <c:pt idx="2">
                  <c:v>226.34537254901963</c:v>
                </c:pt>
                <c:pt idx="3">
                  <c:v>196.1063725490196</c:v>
                </c:pt>
                <c:pt idx="4">
                  <c:v>34.364480392156864</c:v>
                </c:pt>
                <c:pt idx="5">
                  <c:v>34.700411764705883</c:v>
                </c:pt>
                <c:pt idx="6">
                  <c:v>34.405960784313727</c:v>
                </c:pt>
                <c:pt idx="7">
                  <c:v>34.756901960784319</c:v>
                </c:pt>
                <c:pt idx="8">
                  <c:v>36.374617647058827</c:v>
                </c:pt>
                <c:pt idx="9">
                  <c:v>29.880725490196077</c:v>
                </c:pt>
                <c:pt idx="10">
                  <c:v>29.878715686274514</c:v>
                </c:pt>
                <c:pt idx="11">
                  <c:v>54.571205882352942</c:v>
                </c:pt>
                <c:pt idx="12">
                  <c:v>148.20567647058823</c:v>
                </c:pt>
                <c:pt idx="13">
                  <c:v>125.48559803921572</c:v>
                </c:pt>
                <c:pt idx="14">
                  <c:v>159.07749999999999</c:v>
                </c:pt>
                <c:pt idx="15">
                  <c:v>143.29945098039215</c:v>
                </c:pt>
                <c:pt idx="16">
                  <c:v>180.97743137254901</c:v>
                </c:pt>
                <c:pt idx="17">
                  <c:v>163.91855882352939</c:v>
                </c:pt>
                <c:pt idx="18">
                  <c:v>146.70376470588235</c:v>
                </c:pt>
                <c:pt idx="19">
                  <c:v>152.93289215686275</c:v>
                </c:pt>
                <c:pt idx="20">
                  <c:v>19.411000000000001</c:v>
                </c:pt>
                <c:pt idx="21">
                  <c:v>30.911578431372554</c:v>
                </c:pt>
                <c:pt idx="22">
                  <c:v>30.533666666666669</c:v>
                </c:pt>
                <c:pt idx="23">
                  <c:v>23.531274509803922</c:v>
                </c:pt>
                <c:pt idx="24">
                  <c:v>120.85371568627451</c:v>
                </c:pt>
                <c:pt idx="25">
                  <c:v>126.01838235294117</c:v>
                </c:pt>
                <c:pt idx="26">
                  <c:v>119.67368627450981</c:v>
                </c:pt>
                <c:pt idx="27">
                  <c:v>139.64605882352942</c:v>
                </c:pt>
                <c:pt idx="28">
                  <c:v>225.31399019607844</c:v>
                </c:pt>
                <c:pt idx="29">
                  <c:v>206.98821568627451</c:v>
                </c:pt>
                <c:pt idx="30">
                  <c:v>204.65691176470588</c:v>
                </c:pt>
                <c:pt idx="31">
                  <c:v>198.89156862745099</c:v>
                </c:pt>
                <c:pt idx="32">
                  <c:v>148.10582352941177</c:v>
                </c:pt>
                <c:pt idx="33">
                  <c:v>122.99303921568628</c:v>
                </c:pt>
                <c:pt idx="34">
                  <c:v>135.77769607843138</c:v>
                </c:pt>
                <c:pt idx="35">
                  <c:v>135.6987843137255</c:v>
                </c:pt>
                <c:pt idx="36">
                  <c:v>25.081735294117649</c:v>
                </c:pt>
                <c:pt idx="37">
                  <c:v>34.473882352941175</c:v>
                </c:pt>
                <c:pt idx="38">
                  <c:v>27.014372549019612</c:v>
                </c:pt>
                <c:pt idx="39">
                  <c:v>33.956009803921567</c:v>
                </c:pt>
                <c:pt idx="40">
                  <c:v>29.82820588235294</c:v>
                </c:pt>
                <c:pt idx="41">
                  <c:v>34.124558823529412</c:v>
                </c:pt>
                <c:pt idx="42">
                  <c:v>26.634421568627452</c:v>
                </c:pt>
                <c:pt idx="43">
                  <c:v>30.690764705882351</c:v>
                </c:pt>
                <c:pt idx="44">
                  <c:v>199.64170588235297</c:v>
                </c:pt>
                <c:pt idx="45">
                  <c:v>221.24891176470589</c:v>
                </c:pt>
                <c:pt idx="46">
                  <c:v>232.8010392156863</c:v>
                </c:pt>
                <c:pt idx="47">
                  <c:v>268.10951960784314</c:v>
                </c:pt>
                <c:pt idx="48">
                  <c:v>27.071205882352942</c:v>
                </c:pt>
                <c:pt idx="49">
                  <c:v>25.450852941176471</c:v>
                </c:pt>
                <c:pt idx="50">
                  <c:v>26.392990196078429</c:v>
                </c:pt>
                <c:pt idx="51">
                  <c:v>26.008813725490199</c:v>
                </c:pt>
                <c:pt idx="52">
                  <c:v>153.1493725490196</c:v>
                </c:pt>
                <c:pt idx="53">
                  <c:v>177.92179411764707</c:v>
                </c:pt>
                <c:pt idx="54">
                  <c:v>195.07441176470587</c:v>
                </c:pt>
                <c:pt idx="55">
                  <c:v>194.54008823529412</c:v>
                </c:pt>
                <c:pt idx="56">
                  <c:v>126.05026470588236</c:v>
                </c:pt>
                <c:pt idx="57">
                  <c:v>153.94015686274511</c:v>
                </c:pt>
                <c:pt idx="58">
                  <c:v>122.45452941176471</c:v>
                </c:pt>
                <c:pt idx="59">
                  <c:v>115.49302941176471</c:v>
                </c:pt>
              </c:numCache>
            </c:numRef>
          </c:xVal>
          <c:yVal>
            <c:numRef>
              <c:f>MegaTable!$KR$2:$KR$61</c:f>
              <c:numCache>
                <c:formatCode>General</c:formatCode>
                <c:ptCount val="60"/>
                <c:pt idx="0">
                  <c:v>1750.1482408315628</c:v>
                </c:pt>
                <c:pt idx="1">
                  <c:v>1574.0200033702188</c:v>
                </c:pt>
                <c:pt idx="2">
                  <c:v>1453.6728754622029</c:v>
                </c:pt>
                <c:pt idx="3">
                  <c:v>1556.8400167224506</c:v>
                </c:pt>
                <c:pt idx="4">
                  <c:v>474.68940330035304</c:v>
                </c:pt>
                <c:pt idx="5">
                  <c:v>505.03006147810845</c:v>
                </c:pt>
                <c:pt idx="6">
                  <c:v>431.18511425431797</c:v>
                </c:pt>
                <c:pt idx="7">
                  <c:v>438.03433484990211</c:v>
                </c:pt>
                <c:pt idx="8">
                  <c:v>480.04579472745417</c:v>
                </c:pt>
                <c:pt idx="9">
                  <c:v>345.68134663691995</c:v>
                </c:pt>
                <c:pt idx="10">
                  <c:v>426.85930806572316</c:v>
                </c:pt>
                <c:pt idx="11">
                  <c:v>559.17253820294025</c:v>
                </c:pt>
                <c:pt idx="12">
                  <c:v>1587.1146324467643</c:v>
                </c:pt>
                <c:pt idx="13">
                  <c:v>1628.457787371736</c:v>
                </c:pt>
                <c:pt idx="14">
                  <c:v>1525.3653975869031</c:v>
                </c:pt>
                <c:pt idx="15">
                  <c:v>1430.9123020123554</c:v>
                </c:pt>
                <c:pt idx="16">
                  <c:v>1250.3786225449924</c:v>
                </c:pt>
                <c:pt idx="17">
                  <c:v>1288.5280325326585</c:v>
                </c:pt>
                <c:pt idx="18">
                  <c:v>1418.1912307749385</c:v>
                </c:pt>
                <c:pt idx="19">
                  <c:v>1453.2504890223292</c:v>
                </c:pt>
                <c:pt idx="20">
                  <c:v>332.26194549584278</c:v>
                </c:pt>
                <c:pt idx="21">
                  <c:v>426.26168254459611</c:v>
                </c:pt>
                <c:pt idx="22">
                  <c:v>516.10177211018856</c:v>
                </c:pt>
                <c:pt idx="23">
                  <c:v>342.01762924345871</c:v>
                </c:pt>
                <c:pt idx="24">
                  <c:v>1538.2634771045693</c:v>
                </c:pt>
                <c:pt idx="25">
                  <c:v>1576.1921848361942</c:v>
                </c:pt>
                <c:pt idx="26">
                  <c:v>1449.7673464391114</c:v>
                </c:pt>
                <c:pt idx="27">
                  <c:v>1596.6571627842688</c:v>
                </c:pt>
                <c:pt idx="28">
                  <c:v>1653.7701623122025</c:v>
                </c:pt>
                <c:pt idx="29">
                  <c:v>1865.1731750906149</c:v>
                </c:pt>
                <c:pt idx="30">
                  <c:v>1866.4490461517416</c:v>
                </c:pt>
                <c:pt idx="31">
                  <c:v>2044.0462255199882</c:v>
                </c:pt>
                <c:pt idx="32">
                  <c:v>1644.9963851776674</c:v>
                </c:pt>
                <c:pt idx="33">
                  <c:v>1456.4225725857614</c:v>
                </c:pt>
                <c:pt idx="34">
                  <c:v>1506.4025326188359</c:v>
                </c:pt>
                <c:pt idx="35">
                  <c:v>1324.2199043379551</c:v>
                </c:pt>
                <c:pt idx="36">
                  <c:v>316.05404571555778</c:v>
                </c:pt>
                <c:pt idx="37">
                  <c:v>445.71724395783781</c:v>
                </c:pt>
                <c:pt idx="38">
                  <c:v>397.0935446169828</c:v>
                </c:pt>
                <c:pt idx="39">
                  <c:v>429.5093441775528</c:v>
                </c:pt>
                <c:pt idx="40">
                  <c:v>445.71724395783781</c:v>
                </c:pt>
                <c:pt idx="41">
                  <c:v>445.71724395783781</c:v>
                </c:pt>
                <c:pt idx="42">
                  <c:v>461.92514373812281</c:v>
                </c:pt>
                <c:pt idx="43">
                  <c:v>304.21674960884053</c:v>
                </c:pt>
                <c:pt idx="44">
                  <c:v>1707.4973540447172</c:v>
                </c:pt>
                <c:pt idx="45">
                  <c:v>1727.9483591021169</c:v>
                </c:pt>
                <c:pt idx="46">
                  <c:v>1765.991860289276</c:v>
                </c:pt>
                <c:pt idx="47">
                  <c:v>2012.7799044262499</c:v>
                </c:pt>
                <c:pt idx="48">
                  <c:v>445.71724395783781</c:v>
                </c:pt>
                <c:pt idx="49">
                  <c:v>390.60814597551132</c:v>
                </c:pt>
                <c:pt idx="50">
                  <c:v>445.71724395783781</c:v>
                </c:pt>
                <c:pt idx="51">
                  <c:v>364.67774505641273</c:v>
                </c:pt>
                <c:pt idx="52">
                  <c:v>1434.8885630213556</c:v>
                </c:pt>
                <c:pt idx="53">
                  <c:v>1509.5682819383262</c:v>
                </c:pt>
                <c:pt idx="54">
                  <c:v>1701.9971403940281</c:v>
                </c:pt>
                <c:pt idx="55">
                  <c:v>1608.8673633492999</c:v>
                </c:pt>
                <c:pt idx="56">
                  <c:v>1881.8644619681595</c:v>
                </c:pt>
                <c:pt idx="57">
                  <c:v>1881.3826952635718</c:v>
                </c:pt>
                <c:pt idx="58">
                  <c:v>1784.9176788717302</c:v>
                </c:pt>
                <c:pt idx="59">
                  <c:v>1731.9972096638069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28-458F-B5A7-258077AE7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49664"/>
        <c:axId val="484248880"/>
      </c:scatterChart>
      <c:valAx>
        <c:axId val="48424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48880"/>
        <c:crosses val="autoZero"/>
        <c:crossBetween val="midCat"/>
      </c:valAx>
      <c:valAx>
        <c:axId val="48424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49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94399697024554E-2"/>
          <c:y val="2.5905999539523859E-2"/>
          <c:w val="0.87997644601363334"/>
          <c:h val="0.8678228213821953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0298167667624025"/>
                  <c:y val="1.767439181428077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0.9848x - 5.6327</a:t>
                    </a:r>
                    <a:b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0.9855</a:t>
                    </a:r>
                    <a:endParaRPr lang="en-US" sz="14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MegaTable!$GF$2:$GF$56</c:f>
              <c:numCache>
                <c:formatCode>0</c:formatCode>
                <c:ptCount val="55"/>
                <c:pt idx="0" formatCode="0.00">
                  <c:v>99.5</c:v>
                </c:pt>
                <c:pt idx="1">
                  <c:v>-9999</c:v>
                </c:pt>
                <c:pt idx="2" formatCode="0.00">
                  <c:v>102.5</c:v>
                </c:pt>
                <c:pt idx="3">
                  <c:v>-9999</c:v>
                </c:pt>
                <c:pt idx="4" formatCode="0.00">
                  <c:v>50.5</c:v>
                </c:pt>
                <c:pt idx="5">
                  <c:v>-9999</c:v>
                </c:pt>
                <c:pt idx="6" formatCode="0.00">
                  <c:v>47.5</c:v>
                </c:pt>
                <c:pt idx="7">
                  <c:v>-9999</c:v>
                </c:pt>
                <c:pt idx="8" formatCode="0.00">
                  <c:v>50</c:v>
                </c:pt>
                <c:pt idx="9">
                  <c:v>-9999</c:v>
                </c:pt>
                <c:pt idx="10" formatCode="0.00">
                  <c:v>51</c:v>
                </c:pt>
                <c:pt idx="11">
                  <c:v>-9999</c:v>
                </c:pt>
                <c:pt idx="12" formatCode="0.00">
                  <c:v>99</c:v>
                </c:pt>
                <c:pt idx="13">
                  <c:v>-9999</c:v>
                </c:pt>
                <c:pt idx="14" formatCode="0.00">
                  <c:v>103.5</c:v>
                </c:pt>
                <c:pt idx="15">
                  <c:v>-9999</c:v>
                </c:pt>
                <c:pt idx="16" formatCode="0.00">
                  <c:v>92</c:v>
                </c:pt>
                <c:pt idx="17">
                  <c:v>-9999</c:v>
                </c:pt>
                <c:pt idx="18" formatCode="0.00">
                  <c:v>91</c:v>
                </c:pt>
                <c:pt idx="19">
                  <c:v>-9999</c:v>
                </c:pt>
                <c:pt idx="20" formatCode="0.00">
                  <c:v>50</c:v>
                </c:pt>
                <c:pt idx="21">
                  <c:v>-9999</c:v>
                </c:pt>
                <c:pt idx="22" formatCode="0.00">
                  <c:v>56.5</c:v>
                </c:pt>
                <c:pt idx="23">
                  <c:v>-9999</c:v>
                </c:pt>
                <c:pt idx="24" formatCode="0.00">
                  <c:v>102.5</c:v>
                </c:pt>
                <c:pt idx="25">
                  <c:v>-9999</c:v>
                </c:pt>
                <c:pt idx="26" formatCode="0.00">
                  <c:v>105</c:v>
                </c:pt>
                <c:pt idx="27">
                  <c:v>-9999</c:v>
                </c:pt>
                <c:pt idx="28" formatCode="0.00">
                  <c:v>108</c:v>
                </c:pt>
                <c:pt idx="29">
                  <c:v>-9999</c:v>
                </c:pt>
                <c:pt idx="30" formatCode="0.00">
                  <c:v>108.5</c:v>
                </c:pt>
                <c:pt idx="31">
                  <c:v>-9999</c:v>
                </c:pt>
                <c:pt idx="32" formatCode="0.00">
                  <c:v>89</c:v>
                </c:pt>
                <c:pt idx="33">
                  <c:v>-9999</c:v>
                </c:pt>
                <c:pt idx="34" formatCode="0.00">
                  <c:v>90</c:v>
                </c:pt>
                <c:pt idx="35">
                  <c:v>-9999</c:v>
                </c:pt>
                <c:pt idx="36" formatCode="0.00">
                  <c:v>44.5</c:v>
                </c:pt>
                <c:pt idx="37">
                  <c:v>-9999</c:v>
                </c:pt>
                <c:pt idx="38" formatCode="0.00">
                  <c:v>49</c:v>
                </c:pt>
                <c:pt idx="39">
                  <c:v>-9999</c:v>
                </c:pt>
                <c:pt idx="40" formatCode="0.00">
                  <c:v>51.5</c:v>
                </c:pt>
                <c:pt idx="41">
                  <c:v>-9999</c:v>
                </c:pt>
                <c:pt idx="42" formatCode="0.00">
                  <c:v>46.5</c:v>
                </c:pt>
                <c:pt idx="43">
                  <c:v>-9999</c:v>
                </c:pt>
                <c:pt idx="44" formatCode="0.00">
                  <c:v>101</c:v>
                </c:pt>
                <c:pt idx="45">
                  <c:v>-9999</c:v>
                </c:pt>
                <c:pt idx="46" formatCode="0.00">
                  <c:v>103.5</c:v>
                </c:pt>
                <c:pt idx="47">
                  <c:v>-9999</c:v>
                </c:pt>
                <c:pt idx="48" formatCode="0.00">
                  <c:v>46.5</c:v>
                </c:pt>
                <c:pt idx="49">
                  <c:v>-9999</c:v>
                </c:pt>
                <c:pt idx="50" formatCode="0.00">
                  <c:v>47.5</c:v>
                </c:pt>
                <c:pt idx="51">
                  <c:v>-9999</c:v>
                </c:pt>
                <c:pt idx="52" formatCode="0.00">
                  <c:v>89</c:v>
                </c:pt>
                <c:pt idx="53">
                  <c:v>-9999</c:v>
                </c:pt>
                <c:pt idx="54" formatCode="0.00">
                  <c:v>88.5</c:v>
                </c:pt>
              </c:numCache>
            </c:numRef>
          </c:xVal>
          <c:yVal>
            <c:numRef>
              <c:f>MegaTable!$AGN$2:$AGN$56</c:f>
              <c:numCache>
                <c:formatCode>General</c:formatCode>
                <c:ptCount val="55"/>
                <c:pt idx="0">
                  <c:v>92.179166666666688</c:v>
                </c:pt>
                <c:pt idx="1">
                  <c:v>92.07330188679245</c:v>
                </c:pt>
                <c:pt idx="2">
                  <c:v>91.054722222222196</c:v>
                </c:pt>
                <c:pt idx="3">
                  <c:v>94.417924528301853</c:v>
                </c:pt>
                <c:pt idx="4">
                  <c:v>47.371874999999996</c:v>
                </c:pt>
                <c:pt idx="5">
                  <c:v>46.324468085106197</c:v>
                </c:pt>
                <c:pt idx="6">
                  <c:v>44.311627906976895</c:v>
                </c:pt>
                <c:pt idx="7">
                  <c:v>45.559756097561142</c:v>
                </c:pt>
                <c:pt idx="8">
                  <c:v>39.220535714285695</c:v>
                </c:pt>
                <c:pt idx="9">
                  <c:v>41.017307692307696</c:v>
                </c:pt>
                <c:pt idx="10">
                  <c:v>41.548979591836698</c:v>
                </c:pt>
                <c:pt idx="11">
                  <c:v>46.717708333333341</c:v>
                </c:pt>
                <c:pt idx="12">
                  <c:v>96.222999999999985</c:v>
                </c:pt>
                <c:pt idx="13">
                  <c:v>91.812391304347841</c:v>
                </c:pt>
                <c:pt idx="14">
                  <c:v>97.837187499999999</c:v>
                </c:pt>
                <c:pt idx="15">
                  <c:v>99.903749999999988</c:v>
                </c:pt>
                <c:pt idx="16">
                  <c:v>82.867870370370355</c:v>
                </c:pt>
                <c:pt idx="17">
                  <c:v>84.762372881355944</c:v>
                </c:pt>
                <c:pt idx="18">
                  <c:v>84.670399999999987</c:v>
                </c:pt>
                <c:pt idx="19">
                  <c:v>82.400686274509795</c:v>
                </c:pt>
                <c:pt idx="20">
                  <c:v>35.386607142856995</c:v>
                </c:pt>
                <c:pt idx="21">
                  <c:v>47.583333333333343</c:v>
                </c:pt>
                <c:pt idx="22">
                  <c:v>46.805208333333191</c:v>
                </c:pt>
                <c:pt idx="23">
                  <c:v>41.071874999999999</c:v>
                </c:pt>
                <c:pt idx="24">
                  <c:v>95.072857142857089</c:v>
                </c:pt>
                <c:pt idx="25">
                  <c:v>101.7183</c:v>
                </c:pt>
                <c:pt idx="26">
                  <c:v>96.866299999999995</c:v>
                </c:pt>
                <c:pt idx="27">
                  <c:v>99.207187499999989</c:v>
                </c:pt>
                <c:pt idx="28">
                  <c:v>99.188725490196049</c:v>
                </c:pt>
                <c:pt idx="29">
                  <c:v>101.92166666666665</c:v>
                </c:pt>
                <c:pt idx="30">
                  <c:v>103.74676470588236</c:v>
                </c:pt>
                <c:pt idx="31">
                  <c:v>96.217788461538447</c:v>
                </c:pt>
                <c:pt idx="32">
                  <c:v>83.484583333333347</c:v>
                </c:pt>
                <c:pt idx="33">
                  <c:v>77.561666666666639</c:v>
                </c:pt>
                <c:pt idx="34">
                  <c:v>80.845263157894749</c:v>
                </c:pt>
                <c:pt idx="35">
                  <c:v>84.054351851851848</c:v>
                </c:pt>
                <c:pt idx="36">
                  <c:v>40.208181818181991</c:v>
                </c:pt>
                <c:pt idx="37">
                  <c:v>50.422222222222246</c:v>
                </c:pt>
                <c:pt idx="38">
                  <c:v>45.054545454545391</c:v>
                </c:pt>
                <c:pt idx="39">
                  <c:v>49.068333333333342</c:v>
                </c:pt>
                <c:pt idx="40">
                  <c:v>46.348148148148347</c:v>
                </c:pt>
                <c:pt idx="41">
                  <c:v>43.854901960784048</c:v>
                </c:pt>
                <c:pt idx="42">
                  <c:v>41.658653846153641</c:v>
                </c:pt>
                <c:pt idx="43">
                  <c:v>34.867346938775498</c:v>
                </c:pt>
                <c:pt idx="44">
                  <c:v>95.081293103448289</c:v>
                </c:pt>
                <c:pt idx="45">
                  <c:v>95.711491228070201</c:v>
                </c:pt>
                <c:pt idx="46">
                  <c:v>97.200175438596489</c:v>
                </c:pt>
                <c:pt idx="47">
                  <c:v>100.23526315789469</c:v>
                </c:pt>
                <c:pt idx="48">
                  <c:v>43.989130434782695</c:v>
                </c:pt>
                <c:pt idx="49">
                  <c:v>41.590350877192996</c:v>
                </c:pt>
                <c:pt idx="50">
                  <c:v>41.666964285714194</c:v>
                </c:pt>
                <c:pt idx="51">
                  <c:v>37.944736842104994</c:v>
                </c:pt>
                <c:pt idx="52">
                  <c:v>77.987019230769249</c:v>
                </c:pt>
                <c:pt idx="53">
                  <c:v>85.710699999999989</c:v>
                </c:pt>
                <c:pt idx="54">
                  <c:v>85.021442307692297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3F-4137-9D34-F34F90AF2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016344"/>
        <c:axId val="602018696"/>
      </c:scatterChart>
      <c:valAx>
        <c:axId val="602016344"/>
        <c:scaling>
          <c:orientation val="minMax"/>
          <c:max val="110"/>
          <c:min val="4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018696"/>
        <c:crosses val="autoZero"/>
        <c:crossBetween val="midCat"/>
        <c:majorUnit val="5"/>
      </c:valAx>
      <c:valAx>
        <c:axId val="60201869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016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443458374161E-2"/>
          <c:y val="2.5905999539523859E-2"/>
          <c:w val="0.87728352332187365"/>
          <c:h val="0.8597398262060568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943597752018614"/>
                  <c:y val="-2.689680290491391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107.54x + 6.6727</a:t>
                    </a:r>
                    <a:b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0.9907</a:t>
                    </a:r>
                    <a:endParaRPr lang="en-US" sz="14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MegaTable!$AGW$2:$AGW$61</c:f>
              <c:numCache>
                <c:formatCode>General</c:formatCode>
                <c:ptCount val="60"/>
                <c:pt idx="0">
                  <c:v>0.803219046808333</c:v>
                </c:pt>
                <c:pt idx="1">
                  <c:v>0.80820141750943408</c:v>
                </c:pt>
                <c:pt idx="2">
                  <c:v>0.80053995598240701</c:v>
                </c:pt>
                <c:pt idx="3">
                  <c:v>0.81184433814622647</c:v>
                </c:pt>
                <c:pt idx="4">
                  <c:v>0.38374784987708355</c:v>
                </c:pt>
                <c:pt idx="5">
                  <c:v>0.36892685245319151</c:v>
                </c:pt>
                <c:pt idx="6">
                  <c:v>0.336360308867442</c:v>
                </c:pt>
                <c:pt idx="7">
                  <c:v>0.31818685185000001</c:v>
                </c:pt>
                <c:pt idx="8">
                  <c:v>0.32736248337053547</c:v>
                </c:pt>
                <c:pt idx="9">
                  <c:v>0.3143757908990385</c:v>
                </c:pt>
                <c:pt idx="10">
                  <c:v>0.30674380685918351</c:v>
                </c:pt>
                <c:pt idx="11">
                  <c:v>0.390292332425</c:v>
                </c:pt>
                <c:pt idx="12">
                  <c:v>0.83222696690333353</c:v>
                </c:pt>
                <c:pt idx="13">
                  <c:v>0.81403263086521704</c:v>
                </c:pt>
                <c:pt idx="14">
                  <c:v>0.83490928576145851</c:v>
                </c:pt>
                <c:pt idx="15">
                  <c:v>0.83613968503958347</c:v>
                </c:pt>
                <c:pt idx="16">
                  <c:v>0.72975247553981448</c:v>
                </c:pt>
                <c:pt idx="17">
                  <c:v>0.73906936519491495</c:v>
                </c:pt>
                <c:pt idx="18">
                  <c:v>0.74438106469600007</c:v>
                </c:pt>
                <c:pt idx="19">
                  <c:v>0.72440626099411798</c:v>
                </c:pt>
                <c:pt idx="20">
                  <c:v>0.26340960782857148</c:v>
                </c:pt>
                <c:pt idx="21">
                  <c:v>0.37132502317083349</c:v>
                </c:pt>
                <c:pt idx="22">
                  <c:v>0.38481583539270847</c:v>
                </c:pt>
                <c:pt idx="23">
                  <c:v>0.33534264765729149</c:v>
                </c:pt>
                <c:pt idx="24">
                  <c:v>0.81777026086250004</c:v>
                </c:pt>
                <c:pt idx="25">
                  <c:v>0.845414718146</c:v>
                </c:pt>
                <c:pt idx="26">
                  <c:v>0.82128288604100042</c:v>
                </c:pt>
                <c:pt idx="27">
                  <c:v>0.83339596728645848</c:v>
                </c:pt>
                <c:pt idx="28">
                  <c:v>0.84401726482058848</c:v>
                </c:pt>
                <c:pt idx="29">
                  <c:v>0.84371184729901949</c:v>
                </c:pt>
                <c:pt idx="30">
                  <c:v>0.84852953377549001</c:v>
                </c:pt>
                <c:pt idx="31">
                  <c:v>0.82172858037500007</c:v>
                </c:pt>
                <c:pt idx="32">
                  <c:v>0.74826252128166648</c:v>
                </c:pt>
                <c:pt idx="33">
                  <c:v>0.70050311379824604</c:v>
                </c:pt>
                <c:pt idx="34">
                  <c:v>0.7276037575754386</c:v>
                </c:pt>
                <c:pt idx="35">
                  <c:v>0.74416119574814799</c:v>
                </c:pt>
                <c:pt idx="36">
                  <c:v>0.29349199569363649</c:v>
                </c:pt>
                <c:pt idx="37">
                  <c:v>0.39531669490462951</c:v>
                </c:pt>
                <c:pt idx="38">
                  <c:v>0.3459468278036365</c:v>
                </c:pt>
                <c:pt idx="39">
                  <c:v>0.37470238650166654</c:v>
                </c:pt>
                <c:pt idx="40">
                  <c:v>0.34357476979351853</c:v>
                </c:pt>
                <c:pt idx="41">
                  <c:v>0.326949195831373</c:v>
                </c:pt>
                <c:pt idx="42">
                  <c:v>0.34984303264230754</c:v>
                </c:pt>
                <c:pt idx="43">
                  <c:v>0.2931916930612245</c:v>
                </c:pt>
                <c:pt idx="44">
                  <c:v>0.82942085952327593</c:v>
                </c:pt>
                <c:pt idx="45">
                  <c:v>0.83586052344298256</c:v>
                </c:pt>
                <c:pt idx="46">
                  <c:v>0.83956717372719303</c:v>
                </c:pt>
                <c:pt idx="47">
                  <c:v>0.83183680928421055</c:v>
                </c:pt>
                <c:pt idx="48">
                  <c:v>0.35077756304492747</c:v>
                </c:pt>
                <c:pt idx="49">
                  <c:v>0.31532370221315797</c:v>
                </c:pt>
                <c:pt idx="50">
                  <c:v>0.32655891340624998</c:v>
                </c:pt>
                <c:pt idx="51">
                  <c:v>0.29690652868421052</c:v>
                </c:pt>
                <c:pt idx="52">
                  <c:v>0.70295252736346159</c:v>
                </c:pt>
                <c:pt idx="53">
                  <c:v>0.75469835750100001</c:v>
                </c:pt>
                <c:pt idx="54">
                  <c:v>0.74577633207596095</c:v>
                </c:pt>
                <c:pt idx="55">
                  <c:v>0.76087876837019397</c:v>
                </c:pt>
                <c:pt idx="56">
                  <c:v>0.82616598311810352</c:v>
                </c:pt>
                <c:pt idx="57">
                  <c:v>0.82753851523125044</c:v>
                </c:pt>
                <c:pt idx="58">
                  <c:v>0.8375119231</c:v>
                </c:pt>
                <c:pt idx="59">
                  <c:v>0.83034663704107148</c:v>
                </c:pt>
              </c:numCache>
            </c:numRef>
          </c:xVal>
          <c:yVal>
            <c:numRef>
              <c:f>MegaTable!$AGN$2:$AGN$56</c:f>
              <c:numCache>
                <c:formatCode>General</c:formatCode>
                <c:ptCount val="55"/>
                <c:pt idx="0">
                  <c:v>92.179166666666688</c:v>
                </c:pt>
                <c:pt idx="1">
                  <c:v>92.07330188679245</c:v>
                </c:pt>
                <c:pt idx="2">
                  <c:v>91.054722222222196</c:v>
                </c:pt>
                <c:pt idx="3">
                  <c:v>94.417924528301853</c:v>
                </c:pt>
                <c:pt idx="4">
                  <c:v>47.371874999999996</c:v>
                </c:pt>
                <c:pt idx="5">
                  <c:v>46.324468085106197</c:v>
                </c:pt>
                <c:pt idx="6">
                  <c:v>44.311627906976895</c:v>
                </c:pt>
                <c:pt idx="7">
                  <c:v>45.559756097561142</c:v>
                </c:pt>
                <c:pt idx="8">
                  <c:v>39.220535714285695</c:v>
                </c:pt>
                <c:pt idx="9">
                  <c:v>41.017307692307696</c:v>
                </c:pt>
                <c:pt idx="10">
                  <c:v>41.548979591836698</c:v>
                </c:pt>
                <c:pt idx="11">
                  <c:v>46.717708333333341</c:v>
                </c:pt>
                <c:pt idx="12">
                  <c:v>96.222999999999985</c:v>
                </c:pt>
                <c:pt idx="13">
                  <c:v>91.812391304347841</c:v>
                </c:pt>
                <c:pt idx="14">
                  <c:v>97.837187499999999</c:v>
                </c:pt>
                <c:pt idx="15">
                  <c:v>99.903749999999988</c:v>
                </c:pt>
                <c:pt idx="16">
                  <c:v>82.867870370370355</c:v>
                </c:pt>
                <c:pt idx="17">
                  <c:v>84.762372881355944</c:v>
                </c:pt>
                <c:pt idx="18">
                  <c:v>84.670399999999987</c:v>
                </c:pt>
                <c:pt idx="19">
                  <c:v>82.400686274509795</c:v>
                </c:pt>
                <c:pt idx="20">
                  <c:v>35.386607142856995</c:v>
                </c:pt>
                <c:pt idx="21">
                  <c:v>47.583333333333343</c:v>
                </c:pt>
                <c:pt idx="22">
                  <c:v>46.805208333333191</c:v>
                </c:pt>
                <c:pt idx="23">
                  <c:v>41.071874999999999</c:v>
                </c:pt>
                <c:pt idx="24">
                  <c:v>95.072857142857089</c:v>
                </c:pt>
                <c:pt idx="25">
                  <c:v>101.7183</c:v>
                </c:pt>
                <c:pt idx="26">
                  <c:v>96.866299999999995</c:v>
                </c:pt>
                <c:pt idx="27">
                  <c:v>99.207187499999989</c:v>
                </c:pt>
                <c:pt idx="28">
                  <c:v>99.188725490196049</c:v>
                </c:pt>
                <c:pt idx="29">
                  <c:v>101.92166666666665</c:v>
                </c:pt>
                <c:pt idx="30">
                  <c:v>103.74676470588236</c:v>
                </c:pt>
                <c:pt idx="31">
                  <c:v>96.217788461538447</c:v>
                </c:pt>
                <c:pt idx="32">
                  <c:v>83.484583333333347</c:v>
                </c:pt>
                <c:pt idx="33">
                  <c:v>77.561666666666639</c:v>
                </c:pt>
                <c:pt idx="34">
                  <c:v>80.845263157894749</c:v>
                </c:pt>
                <c:pt idx="35">
                  <c:v>84.054351851851848</c:v>
                </c:pt>
                <c:pt idx="36">
                  <c:v>40.208181818181991</c:v>
                </c:pt>
                <c:pt idx="37">
                  <c:v>50.422222222222246</c:v>
                </c:pt>
                <c:pt idx="38">
                  <c:v>45.054545454545391</c:v>
                </c:pt>
                <c:pt idx="39">
                  <c:v>49.068333333333342</c:v>
                </c:pt>
                <c:pt idx="40">
                  <c:v>46.348148148148347</c:v>
                </c:pt>
                <c:pt idx="41">
                  <c:v>43.854901960784048</c:v>
                </c:pt>
                <c:pt idx="42">
                  <c:v>41.658653846153641</c:v>
                </c:pt>
                <c:pt idx="43">
                  <c:v>34.867346938775498</c:v>
                </c:pt>
                <c:pt idx="44">
                  <c:v>95.081293103448289</c:v>
                </c:pt>
                <c:pt idx="45">
                  <c:v>95.711491228070201</c:v>
                </c:pt>
                <c:pt idx="46">
                  <c:v>97.200175438596489</c:v>
                </c:pt>
                <c:pt idx="47">
                  <c:v>100.23526315789469</c:v>
                </c:pt>
                <c:pt idx="48">
                  <c:v>43.989130434782695</c:v>
                </c:pt>
                <c:pt idx="49">
                  <c:v>41.590350877192996</c:v>
                </c:pt>
                <c:pt idx="50">
                  <c:v>41.666964285714194</c:v>
                </c:pt>
                <c:pt idx="51">
                  <c:v>37.944736842104994</c:v>
                </c:pt>
                <c:pt idx="52">
                  <c:v>77.987019230769249</c:v>
                </c:pt>
                <c:pt idx="53">
                  <c:v>85.710699999999989</c:v>
                </c:pt>
                <c:pt idx="54">
                  <c:v>85.021442307692297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E3-4A60-B5C7-231829532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013600"/>
        <c:axId val="602015952"/>
      </c:scatterChart>
      <c:valAx>
        <c:axId val="602013600"/>
        <c:scaling>
          <c:orientation val="minMax"/>
          <c:max val="0.95000000000000007"/>
          <c:min val="0.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015952"/>
        <c:crosses val="autoZero"/>
        <c:crossBetween val="midCat"/>
        <c:majorUnit val="0.1"/>
      </c:valAx>
      <c:valAx>
        <c:axId val="60201595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01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Lint per acre by</a:t>
            </a:r>
            <a:r>
              <a:rPr lang="en-US" baseline="0"/>
              <a:t> lint per hectar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9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MegaTable!$KS$2:$KS$61</c:f>
              <c:numCache>
                <c:formatCode>0.0</c:formatCode>
                <c:ptCount val="60"/>
                <c:pt idx="0">
                  <c:v>1966.6248266894193</c:v>
                </c:pt>
                <c:pt idx="1">
                  <c:v>1774.847564645273</c:v>
                </c:pt>
                <c:pt idx="2">
                  <c:v>1643.8075734562312</c:v>
                </c:pt>
                <c:pt idx="3">
                  <c:v>1756.1411331908216</c:v>
                </c:pt>
                <c:pt idx="4">
                  <c:v>577.84124923818933</c:v>
                </c:pt>
                <c:pt idx="5">
                  <c:v>610.87768018086717</c:v>
                </c:pt>
                <c:pt idx="6">
                  <c:v>530.47159653126948</c:v>
                </c:pt>
                <c:pt idx="7">
                  <c:v>537.92937157001541</c:v>
                </c:pt>
                <c:pt idx="8">
                  <c:v>583.6735569767576</c:v>
                </c:pt>
                <c:pt idx="9">
                  <c:v>437.37080426493895</c:v>
                </c:pt>
                <c:pt idx="10">
                  <c:v>525.76144170919326</c:v>
                </c:pt>
                <c:pt idx="11">
                  <c:v>669.83072539518753</c:v>
                </c:pt>
                <c:pt idx="12">
                  <c:v>1789.105653796564</c:v>
                </c:pt>
                <c:pt idx="13">
                  <c:v>1834.1221552392597</c:v>
                </c:pt>
                <c:pt idx="14">
                  <c:v>1721.8699886616976</c:v>
                </c:pt>
                <c:pt idx="15">
                  <c:v>1619.0247190901084</c:v>
                </c:pt>
                <c:pt idx="16">
                  <c:v>1422.4505907502094</c:v>
                </c:pt>
                <c:pt idx="17">
                  <c:v>1463.9895824615182</c:v>
                </c:pt>
                <c:pt idx="18">
                  <c:v>1605.1733784570322</c:v>
                </c:pt>
                <c:pt idx="19">
                  <c:v>1643.3476579075884</c:v>
                </c:pt>
                <c:pt idx="20">
                  <c:v>422.75908699460234</c:v>
                </c:pt>
                <c:pt idx="21">
                  <c:v>525.11071705639813</c:v>
                </c:pt>
                <c:pt idx="22">
                  <c:v>622.93311423147702</c:v>
                </c:pt>
                <c:pt idx="23">
                  <c:v>433.38156494279042</c:v>
                </c:pt>
                <c:pt idx="24">
                  <c:v>1735.9140647915606</c:v>
                </c:pt>
                <c:pt idx="25">
                  <c:v>1777.212744812929</c:v>
                </c:pt>
                <c:pt idx="26">
                  <c:v>1639.5550374990326</c:v>
                </c:pt>
                <c:pt idx="27">
                  <c:v>1799.4960396170172</c:v>
                </c:pt>
                <c:pt idx="28">
                  <c:v>1861.6835391030079</c:v>
                </c:pt>
                <c:pt idx="29">
                  <c:v>2091.8697463965755</c:v>
                </c:pt>
                <c:pt idx="30">
                  <c:v>2093.2589788237606</c:v>
                </c:pt>
                <c:pt idx="31">
                  <c:v>2286.635698519151</c:v>
                </c:pt>
                <c:pt idx="32">
                  <c:v>1852.1302103415369</c:v>
                </c:pt>
                <c:pt idx="33">
                  <c:v>1646.8015816482593</c:v>
                </c:pt>
                <c:pt idx="34">
                  <c:v>1701.2222698375826</c:v>
                </c:pt>
                <c:pt idx="35">
                  <c:v>1502.8526832948116</c:v>
                </c:pt>
                <c:pt idx="36">
                  <c:v>405.11111249516307</c:v>
                </c:pt>
                <c:pt idx="37">
                  <c:v>546.29490849067702</c:v>
                </c:pt>
                <c:pt idx="38">
                  <c:v>493.35098499235932</c:v>
                </c:pt>
                <c:pt idx="39">
                  <c:v>528.6469339912378</c:v>
                </c:pt>
                <c:pt idx="40">
                  <c:v>546.29490849067702</c:v>
                </c:pt>
                <c:pt idx="41">
                  <c:v>546.29490849067702</c:v>
                </c:pt>
                <c:pt idx="42">
                  <c:v>563.94288299011635</c:v>
                </c:pt>
                <c:pt idx="43">
                  <c:v>392.22207056711727</c:v>
                </c:pt>
                <c:pt idx="44">
                  <c:v>1920.1844011810945</c:v>
                </c:pt>
                <c:pt idx="45">
                  <c:v>1942.4524816007372</c:v>
                </c:pt>
                <c:pt idx="46">
                  <c:v>1983.8761544961628</c:v>
                </c:pt>
                <c:pt idx="47">
                  <c:v>2252.5913593491396</c:v>
                </c:pt>
                <c:pt idx="48">
                  <c:v>546.29490849067702</c:v>
                </c:pt>
                <c:pt idx="49">
                  <c:v>486.28935755173268</c:v>
                </c:pt>
                <c:pt idx="50">
                  <c:v>546.29490849067702</c:v>
                </c:pt>
                <c:pt idx="51">
                  <c:v>458.05503599348077</c:v>
                </c:pt>
                <c:pt idx="52">
                  <c:v>1623.3542715824865</c:v>
                </c:pt>
                <c:pt idx="53">
                  <c:v>1704.6692965356337</c:v>
                </c:pt>
                <c:pt idx="54">
                  <c:v>1914.195492589316</c:v>
                </c:pt>
                <c:pt idx="55">
                  <c:v>1812.7911186294641</c:v>
                </c:pt>
                <c:pt idx="56">
                  <c:v>2110.0440570210794</c:v>
                </c:pt>
                <c:pt idx="57">
                  <c:v>2109.5194852608579</c:v>
                </c:pt>
                <c:pt idx="58">
                  <c:v>2004.4835353568492</c:v>
                </c:pt>
                <c:pt idx="59">
                  <c:v>1946.8610732402078</c:v>
                </c:pt>
              </c:numCache>
            </c:numRef>
          </c:xVal>
          <c:yVal>
            <c:numRef>
              <c:f>MegaTable!$KT$2:$KT$61</c:f>
              <c:numCache>
                <c:formatCode>0.0</c:formatCode>
                <c:ptCount val="60"/>
                <c:pt idx="0">
                  <c:v>2202.61980589215</c:v>
                </c:pt>
                <c:pt idx="1">
                  <c:v>1987.829272402706</c:v>
                </c:pt>
                <c:pt idx="2">
                  <c:v>1841.0644822709792</c:v>
                </c:pt>
                <c:pt idx="3">
                  <c:v>1966.8780691737204</c:v>
                </c:pt>
                <c:pt idx="4">
                  <c:v>647.18219914677206</c:v>
                </c:pt>
                <c:pt idx="5">
                  <c:v>684.18300180257131</c:v>
                </c:pt>
                <c:pt idx="6">
                  <c:v>594.12818811502189</c:v>
                </c:pt>
                <c:pt idx="7">
                  <c:v>602.48089615841729</c:v>
                </c:pt>
                <c:pt idx="8">
                  <c:v>653.71438381396854</c:v>
                </c:pt>
                <c:pt idx="9">
                  <c:v>489.85530077673167</c:v>
                </c:pt>
                <c:pt idx="10">
                  <c:v>588.85281471429653</c:v>
                </c:pt>
                <c:pt idx="11">
                  <c:v>750.21041244261005</c:v>
                </c:pt>
                <c:pt idx="12">
                  <c:v>2003.7983322521518</c:v>
                </c:pt>
                <c:pt idx="13">
                  <c:v>2054.2168138679708</c:v>
                </c:pt>
                <c:pt idx="14">
                  <c:v>1928.4943873011014</c:v>
                </c:pt>
                <c:pt idx="15">
                  <c:v>1813.3076853809216</c:v>
                </c:pt>
                <c:pt idx="16">
                  <c:v>1593.1446616402347</c:v>
                </c:pt>
                <c:pt idx="17">
                  <c:v>1639.6683323569007</c:v>
                </c:pt>
                <c:pt idx="18">
                  <c:v>1797.7941838718762</c:v>
                </c:pt>
                <c:pt idx="19">
                  <c:v>1840.5493768564993</c:v>
                </c:pt>
                <c:pt idx="20">
                  <c:v>473.49017743395467</c:v>
                </c:pt>
                <c:pt idx="21">
                  <c:v>588.12400310316593</c:v>
                </c:pt>
                <c:pt idx="22">
                  <c:v>697.68508793925434</c:v>
                </c:pt>
                <c:pt idx="23">
                  <c:v>485.38735273592533</c:v>
                </c:pt>
                <c:pt idx="24">
                  <c:v>1944.223752566548</c:v>
                </c:pt>
                <c:pt idx="25">
                  <c:v>1990.4782741904808</c:v>
                </c:pt>
                <c:pt idx="26">
                  <c:v>1836.3016419989167</c:v>
                </c:pt>
                <c:pt idx="27">
                  <c:v>2015.4355643710594</c:v>
                </c:pt>
                <c:pt idx="28">
                  <c:v>2085.0855637953691</c:v>
                </c:pt>
                <c:pt idx="29">
                  <c:v>2342.8941159641649</c:v>
                </c:pt>
                <c:pt idx="30">
                  <c:v>2344.450056282612</c:v>
                </c:pt>
                <c:pt idx="31">
                  <c:v>2561.0319823414493</c:v>
                </c:pt>
                <c:pt idx="32">
                  <c:v>2074.3858355825214</c:v>
                </c:pt>
                <c:pt idx="33">
                  <c:v>1844.4177714460507</c:v>
                </c:pt>
                <c:pt idx="34">
                  <c:v>1905.3689422180928</c:v>
                </c:pt>
                <c:pt idx="35">
                  <c:v>1683.1950052901891</c:v>
                </c:pt>
                <c:pt idx="36">
                  <c:v>453.72444599458271</c:v>
                </c:pt>
                <c:pt idx="37">
                  <c:v>611.85029750955835</c:v>
                </c:pt>
                <c:pt idx="38">
                  <c:v>552.55310319144246</c:v>
                </c:pt>
                <c:pt idx="39">
                  <c:v>592.08456607018638</c:v>
                </c:pt>
                <c:pt idx="40">
                  <c:v>611.85029750955835</c:v>
                </c:pt>
                <c:pt idx="41">
                  <c:v>611.85029750955835</c:v>
                </c:pt>
                <c:pt idx="42">
                  <c:v>631.61602894893042</c:v>
                </c:pt>
                <c:pt idx="43">
                  <c:v>439.28871903517137</c:v>
                </c:pt>
                <c:pt idx="44">
                  <c:v>2150.6065293228262</c:v>
                </c:pt>
                <c:pt idx="45">
                  <c:v>2175.546779392826</c:v>
                </c:pt>
                <c:pt idx="46">
                  <c:v>2221.9412930357025</c:v>
                </c:pt>
                <c:pt idx="47">
                  <c:v>2522.9023224710368</c:v>
                </c:pt>
                <c:pt idx="48">
                  <c:v>611.85029750955835</c:v>
                </c:pt>
                <c:pt idx="49">
                  <c:v>544.64408045794062</c:v>
                </c:pt>
                <c:pt idx="50">
                  <c:v>611.85029750955835</c:v>
                </c:pt>
                <c:pt idx="51">
                  <c:v>513.02164031269854</c:v>
                </c:pt>
                <c:pt idx="52">
                  <c:v>1818.156784172385</c:v>
                </c:pt>
                <c:pt idx="53">
                  <c:v>1909.2296121199099</c:v>
                </c:pt>
                <c:pt idx="54">
                  <c:v>2143.8989517000341</c:v>
                </c:pt>
                <c:pt idx="55">
                  <c:v>2030.3260528650001</c:v>
                </c:pt>
                <c:pt idx="56">
                  <c:v>2363.2493438636093</c:v>
                </c:pt>
                <c:pt idx="57">
                  <c:v>2362.6618234921611</c:v>
                </c:pt>
                <c:pt idx="58">
                  <c:v>2245.0215595996715</c:v>
                </c:pt>
                <c:pt idx="59">
                  <c:v>2180.4844020290329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50-429A-8D31-1B919D1D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51624"/>
        <c:axId val="484246136"/>
      </c:scatterChart>
      <c:valAx>
        <c:axId val="484251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46136"/>
        <c:crosses val="autoZero"/>
        <c:crossBetween val="midCat"/>
      </c:valAx>
      <c:valAx>
        <c:axId val="48424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51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Machine vs. Hand Harvest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82248175883569E-2"/>
          <c:y val="7.0963040835958224E-2"/>
          <c:w val="0.92198863208699422"/>
          <c:h val="0.8780781190111802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4510427373981574"/>
                  <c:y val="2.5500358927041916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MegaTable!$KE$2:$KE$61</c:f>
              <c:numCache>
                <c:formatCode>General</c:formatCode>
                <c:ptCount val="60"/>
                <c:pt idx="0">
                  <c:v>2158.4116240944441</c:v>
                </c:pt>
                <c:pt idx="1">
                  <c:v>1979.0177402071677</c:v>
                </c:pt>
                <c:pt idx="2">
                  <c:v>2094.8236511672635</c:v>
                </c:pt>
                <c:pt idx="3">
                  <c:v>1789.5171586361014</c:v>
                </c:pt>
                <c:pt idx="4">
                  <c:v>647.5997750647972</c:v>
                </c:pt>
                <c:pt idx="5">
                  <c:v>629.01683826829208</c:v>
                </c:pt>
                <c:pt idx="6">
                  <c:v>562.47123778471791</c:v>
                </c:pt>
                <c:pt idx="7">
                  <c:v>603.37446179490223</c:v>
                </c:pt>
                <c:pt idx="8">
                  <c:v>549.32827534413434</c:v>
                </c:pt>
                <c:pt idx="9">
                  <c:v>570.47255076153749</c:v>
                </c:pt>
                <c:pt idx="10">
                  <c:v>497.31335781732264</c:v>
                </c:pt>
                <c:pt idx="11">
                  <c:v>689.72626411569138</c:v>
                </c:pt>
                <c:pt idx="12">
                  <c:v>1765.0141793436951</c:v>
                </c:pt>
                <c:pt idx="13">
                  <c:v>1664.009704451995</c:v>
                </c:pt>
                <c:pt idx="14">
                  <c:v>1915.2945680346561</c:v>
                </c:pt>
                <c:pt idx="15">
                  <c:v>1681.1782355042269</c:v>
                </c:pt>
                <c:pt idx="16">
                  <c:v>1620.5212049053462</c:v>
                </c:pt>
                <c:pt idx="17">
                  <c:v>1586.3951422788427</c:v>
                </c:pt>
                <c:pt idx="18">
                  <c:v>1630.3752351470416</c:v>
                </c:pt>
                <c:pt idx="19">
                  <c:v>1525.8187879509469</c:v>
                </c:pt>
                <c:pt idx="20">
                  <c:v>406.39297352248906</c:v>
                </c:pt>
                <c:pt idx="21">
                  <c:v>612.12677333382192</c:v>
                </c:pt>
                <c:pt idx="22">
                  <c:v>683.38298149047046</c:v>
                </c:pt>
                <c:pt idx="23">
                  <c:v>542.35066445639131</c:v>
                </c:pt>
                <c:pt idx="24">
                  <c:v>1636.8076162913169</c:v>
                </c:pt>
                <c:pt idx="25">
                  <c:v>1575.0454980904321</c:v>
                </c:pt>
                <c:pt idx="26">
                  <c:v>1845.7285720827572</c:v>
                </c:pt>
                <c:pt idx="27">
                  <c:v>1485.6353558573824</c:v>
                </c:pt>
                <c:pt idx="28">
                  <c:v>1937.327612261533</c:v>
                </c:pt>
                <c:pt idx="29">
                  <c:v>1810.5727788106642</c:v>
                </c:pt>
                <c:pt idx="30">
                  <c:v>1834.576185809666</c:v>
                </c:pt>
                <c:pt idx="31">
                  <c:v>1954.5932208046745</c:v>
                </c:pt>
                <c:pt idx="32">
                  <c:v>1621.6621978807004</c:v>
                </c:pt>
                <c:pt idx="33">
                  <c:v>1463.3753542088346</c:v>
                </c:pt>
                <c:pt idx="34">
                  <c:v>1609.2150017859269</c:v>
                </c:pt>
                <c:pt idx="35">
                  <c:v>1552.5802595547088</c:v>
                </c:pt>
                <c:pt idx="36">
                  <c:v>370.48715689596759</c:v>
                </c:pt>
                <c:pt idx="37">
                  <c:v>429.34005330304893</c:v>
                </c:pt>
                <c:pt idx="38">
                  <c:v>430.56615531152983</c:v>
                </c:pt>
                <c:pt idx="39">
                  <c:v>507.81058184582417</c:v>
                </c:pt>
                <c:pt idx="40">
                  <c:v>572.69181312793648</c:v>
                </c:pt>
                <c:pt idx="41">
                  <c:v>528.04126498575829</c:v>
                </c:pt>
                <c:pt idx="42">
                  <c:v>548.47629846043958</c:v>
                </c:pt>
                <c:pt idx="43">
                  <c:v>445.27937941330015</c:v>
                </c:pt>
                <c:pt idx="44">
                  <c:v>1905.5336257979429</c:v>
                </c:pt>
                <c:pt idx="45">
                  <c:v>2189.1528295493049</c:v>
                </c:pt>
                <c:pt idx="46">
                  <c:v>2087.033071702675</c:v>
                </c:pt>
                <c:pt idx="47">
                  <c:v>2303.2742908954365</c:v>
                </c:pt>
                <c:pt idx="48">
                  <c:v>538.22753074999764</c:v>
                </c:pt>
                <c:pt idx="49">
                  <c:v>541.29345068552129</c:v>
                </c:pt>
                <c:pt idx="50">
                  <c:v>661.81582056471927</c:v>
                </c:pt>
                <c:pt idx="51">
                  <c:v>536.85315284786657</c:v>
                </c:pt>
                <c:pt idx="52">
                  <c:v>1719.5801404929159</c:v>
                </c:pt>
                <c:pt idx="53">
                  <c:v>1738.4583879033221</c:v>
                </c:pt>
                <c:pt idx="54">
                  <c:v>1847.7862602690798</c:v>
                </c:pt>
                <c:pt idx="55">
                  <c:v>1882.0160495297062</c:v>
                </c:pt>
                <c:pt idx="56">
                  <c:v>2007.157357560882</c:v>
                </c:pt>
                <c:pt idx="57">
                  <c:v>2102.3646661232565</c:v>
                </c:pt>
                <c:pt idx="58">
                  <c:v>1912.1730169342507</c:v>
                </c:pt>
                <c:pt idx="59">
                  <c:v>1888.5384157454644</c:v>
                </c:pt>
              </c:numCache>
            </c:numRef>
          </c:xVal>
          <c:yVal>
            <c:numRef>
              <c:f>MegaTable!$KQ$2:$KQ$61</c:f>
              <c:numCache>
                <c:formatCode>General</c:formatCode>
                <c:ptCount val="60"/>
                <c:pt idx="0">
                  <c:v>1562.6323578853237</c:v>
                </c:pt>
                <c:pt idx="1">
                  <c:v>1405.3750030091237</c:v>
                </c:pt>
                <c:pt idx="2">
                  <c:v>1297.9222102341096</c:v>
                </c:pt>
                <c:pt idx="3">
                  <c:v>1390.0357292164736</c:v>
                </c:pt>
                <c:pt idx="4">
                  <c:v>423.82982437531518</c:v>
                </c:pt>
                <c:pt idx="5">
                  <c:v>450.91969774831108</c:v>
                </c:pt>
                <c:pt idx="6">
                  <c:v>384.98670915564099</c:v>
                </c:pt>
                <c:pt idx="7">
                  <c:v>391.10208468741257</c:v>
                </c:pt>
                <c:pt idx="8">
                  <c:v>428.61231672094118</c:v>
                </c:pt>
                <c:pt idx="9">
                  <c:v>308.64405949724994</c:v>
                </c:pt>
                <c:pt idx="10">
                  <c:v>381.12438220153848</c:v>
                </c:pt>
                <c:pt idx="11">
                  <c:v>499.26119482405375</c:v>
                </c:pt>
                <c:pt idx="12">
                  <c:v>1417.0666361131823</c:v>
                </c:pt>
                <c:pt idx="13">
                  <c:v>1453.9801672961928</c:v>
                </c:pt>
                <c:pt idx="14">
                  <c:v>1361.9333907025919</c:v>
                </c:pt>
                <c:pt idx="15">
                  <c:v>1277.6002696538887</c:v>
                </c:pt>
                <c:pt idx="16">
                  <c:v>1116.4094844151716</c:v>
                </c:pt>
                <c:pt idx="17">
                  <c:v>1150.4714576184449</c:v>
                </c:pt>
                <c:pt idx="18">
                  <c:v>1266.2421703347663</c:v>
                </c:pt>
                <c:pt idx="19">
                  <c:v>1297.5450794842225</c:v>
                </c:pt>
                <c:pt idx="20">
                  <c:v>296.66245133557391</c:v>
                </c:pt>
                <c:pt idx="21">
                  <c:v>380.59078798624648</c:v>
                </c:pt>
                <c:pt idx="22">
                  <c:v>460.80515366981115</c:v>
                </c:pt>
                <c:pt idx="23">
                  <c:v>305.3728832530881</c:v>
                </c:pt>
                <c:pt idx="24">
                  <c:v>1373.4495331290796</c:v>
                </c:pt>
                <c:pt idx="25">
                  <c:v>1407.3144507466018</c:v>
                </c:pt>
                <c:pt idx="26">
                  <c:v>1294.4351307492066</c:v>
                </c:pt>
                <c:pt idx="27">
                  <c:v>1425.5867524859541</c:v>
                </c:pt>
                <c:pt idx="28">
                  <c:v>1476.5805020644664</c:v>
                </c:pt>
                <c:pt idx="29">
                  <c:v>1665.3331920451917</c:v>
                </c:pt>
                <c:pt idx="30">
                  <c:v>1666.4723626354835</c:v>
                </c:pt>
                <c:pt idx="31">
                  <c:v>1825.0412727857035</c:v>
                </c:pt>
                <c:pt idx="32">
                  <c:v>1468.7467724800601</c:v>
                </c:pt>
                <c:pt idx="33">
                  <c:v>1300.3772969515726</c:v>
                </c:pt>
                <c:pt idx="34">
                  <c:v>1345.0022612668176</c:v>
                </c:pt>
                <c:pt idx="35">
                  <c:v>1182.3392003017454</c:v>
                </c:pt>
                <c:pt idx="36">
                  <c:v>282.1911122460337</c:v>
                </c:pt>
                <c:pt idx="37">
                  <c:v>397.96182496235514</c:v>
                </c:pt>
                <c:pt idx="38">
                  <c:v>354.54780769373463</c:v>
                </c:pt>
                <c:pt idx="39">
                  <c:v>383.49048587281499</c:v>
                </c:pt>
                <c:pt idx="40">
                  <c:v>397.96182496235514</c:v>
                </c:pt>
                <c:pt idx="41">
                  <c:v>397.96182496235514</c:v>
                </c:pt>
                <c:pt idx="42">
                  <c:v>412.43316405189535</c:v>
                </c:pt>
                <c:pt idx="43">
                  <c:v>271.62209786503615</c:v>
                </c:pt>
                <c:pt idx="44">
                  <c:v>1524.5512089684973</c:v>
                </c:pt>
                <c:pt idx="45">
                  <c:v>1542.8110349126043</c:v>
                </c:pt>
                <c:pt idx="46">
                  <c:v>1576.7784466868534</c:v>
                </c:pt>
                <c:pt idx="47">
                  <c:v>1797.1249146662944</c:v>
                </c:pt>
                <c:pt idx="48">
                  <c:v>397.96182496235514</c:v>
                </c:pt>
                <c:pt idx="49">
                  <c:v>348.75727319242077</c:v>
                </c:pt>
                <c:pt idx="50">
                  <c:v>397.96182496235514</c:v>
                </c:pt>
                <c:pt idx="51">
                  <c:v>325.60512951465421</c:v>
                </c:pt>
                <c:pt idx="52">
                  <c:v>1281.1505026976388</c:v>
                </c:pt>
                <c:pt idx="53">
                  <c:v>1347.8288231592196</c:v>
                </c:pt>
                <c:pt idx="54">
                  <c:v>1519.6403039232391</c:v>
                </c:pt>
                <c:pt idx="55">
                  <c:v>1436.4887172761605</c:v>
                </c:pt>
                <c:pt idx="56">
                  <c:v>1680.2361267572851</c:v>
                </c:pt>
                <c:pt idx="57">
                  <c:v>1679.8059779139032</c:v>
                </c:pt>
                <c:pt idx="58">
                  <c:v>1593.6764989926162</c:v>
                </c:pt>
                <c:pt idx="59">
                  <c:v>1546.4260800569702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5-46DD-87C0-B2AADE59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250056"/>
        <c:axId val="490322064"/>
      </c:scatterChart>
      <c:valAx>
        <c:axId val="484250056"/>
        <c:scaling>
          <c:orientation val="minMax"/>
          <c:max val="2500"/>
          <c:min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322064"/>
        <c:crosses val="autoZero"/>
        <c:crossBetween val="midCat"/>
      </c:valAx>
      <c:valAx>
        <c:axId val="490322064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250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Ultrasonic height vs. manual height on DOY 134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494399697024554E-2"/>
          <c:y val="2.5905999539523859E-2"/>
          <c:w val="0.87997644601363334"/>
          <c:h val="0.8678228213821953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441618524364919"/>
                  <c:y val="-2.681760198494819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0.9447x - 3.0682</a:t>
                    </a:r>
                    <a:b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0.6726</a:t>
                    </a:r>
                    <a:endParaRPr lang="en-US" sz="14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MegaTable!$FV$2:$FV$61</c:f>
              <c:numCache>
                <c:formatCode>0</c:formatCode>
                <c:ptCount val="60"/>
                <c:pt idx="0" formatCode="0.0">
                  <c:v>25</c:v>
                </c:pt>
                <c:pt idx="1">
                  <c:v>-9999</c:v>
                </c:pt>
                <c:pt idx="2" formatCode="0.0">
                  <c:v>23</c:v>
                </c:pt>
                <c:pt idx="3">
                  <c:v>-9999</c:v>
                </c:pt>
                <c:pt idx="4" formatCode="0.0">
                  <c:v>18.5</c:v>
                </c:pt>
                <c:pt idx="5">
                  <c:v>-9999</c:v>
                </c:pt>
                <c:pt idx="6" formatCode="0.0">
                  <c:v>20</c:v>
                </c:pt>
                <c:pt idx="7">
                  <c:v>-9999</c:v>
                </c:pt>
                <c:pt idx="8" formatCode="0.0">
                  <c:v>17</c:v>
                </c:pt>
                <c:pt idx="9">
                  <c:v>-9999</c:v>
                </c:pt>
                <c:pt idx="10" formatCode="0.0">
                  <c:v>17.5</c:v>
                </c:pt>
                <c:pt idx="11">
                  <c:v>-9999</c:v>
                </c:pt>
                <c:pt idx="12" formatCode="0.0">
                  <c:v>24</c:v>
                </c:pt>
                <c:pt idx="13">
                  <c:v>-9999</c:v>
                </c:pt>
                <c:pt idx="14" formatCode="0.0">
                  <c:v>24.75</c:v>
                </c:pt>
                <c:pt idx="15">
                  <c:v>-9999</c:v>
                </c:pt>
                <c:pt idx="16" formatCode="0.0">
                  <c:v>25</c:v>
                </c:pt>
                <c:pt idx="17">
                  <c:v>-9999</c:v>
                </c:pt>
                <c:pt idx="18" formatCode="0.0">
                  <c:v>23</c:v>
                </c:pt>
                <c:pt idx="19">
                  <c:v>-9999</c:v>
                </c:pt>
                <c:pt idx="20" formatCode="0.0">
                  <c:v>17</c:v>
                </c:pt>
                <c:pt idx="21">
                  <c:v>-9999</c:v>
                </c:pt>
                <c:pt idx="22" formatCode="0.0">
                  <c:v>22</c:v>
                </c:pt>
                <c:pt idx="23">
                  <c:v>-9999</c:v>
                </c:pt>
                <c:pt idx="24" formatCode="0.0">
                  <c:v>21</c:v>
                </c:pt>
                <c:pt idx="25">
                  <c:v>-9999</c:v>
                </c:pt>
                <c:pt idx="26" formatCode="0.0">
                  <c:v>20</c:v>
                </c:pt>
                <c:pt idx="27">
                  <c:v>-9999</c:v>
                </c:pt>
                <c:pt idx="28" formatCode="0.0">
                  <c:v>23.75</c:v>
                </c:pt>
                <c:pt idx="29">
                  <c:v>-9999</c:v>
                </c:pt>
                <c:pt idx="30" formatCode="0.0">
                  <c:v>25.75</c:v>
                </c:pt>
                <c:pt idx="31">
                  <c:v>-9999</c:v>
                </c:pt>
                <c:pt idx="32" formatCode="0.0">
                  <c:v>24</c:v>
                </c:pt>
                <c:pt idx="33">
                  <c:v>-9999</c:v>
                </c:pt>
                <c:pt idx="34" formatCode="0.0">
                  <c:v>25</c:v>
                </c:pt>
                <c:pt idx="35">
                  <c:v>-9999</c:v>
                </c:pt>
                <c:pt idx="36" formatCode="0.0">
                  <c:v>17</c:v>
                </c:pt>
                <c:pt idx="37">
                  <c:v>-9999</c:v>
                </c:pt>
                <c:pt idx="38" formatCode="0.0">
                  <c:v>19</c:v>
                </c:pt>
                <c:pt idx="39">
                  <c:v>-9999</c:v>
                </c:pt>
                <c:pt idx="40" formatCode="0.0">
                  <c:v>19.5</c:v>
                </c:pt>
                <c:pt idx="41">
                  <c:v>-9999</c:v>
                </c:pt>
                <c:pt idx="42" formatCode="0.0">
                  <c:v>18</c:v>
                </c:pt>
                <c:pt idx="43">
                  <c:v>-9999</c:v>
                </c:pt>
                <c:pt idx="44" formatCode="0.0">
                  <c:v>19.5</c:v>
                </c:pt>
                <c:pt idx="45">
                  <c:v>-9999</c:v>
                </c:pt>
                <c:pt idx="46" formatCode="0.0">
                  <c:v>21</c:v>
                </c:pt>
                <c:pt idx="47">
                  <c:v>-9999</c:v>
                </c:pt>
                <c:pt idx="48" formatCode="0.0">
                  <c:v>17</c:v>
                </c:pt>
                <c:pt idx="49">
                  <c:v>-9999</c:v>
                </c:pt>
                <c:pt idx="50" formatCode="0.0">
                  <c:v>17.5</c:v>
                </c:pt>
                <c:pt idx="51">
                  <c:v>-9999</c:v>
                </c:pt>
                <c:pt idx="52" formatCode="0.0">
                  <c:v>22.5</c:v>
                </c:pt>
                <c:pt idx="53">
                  <c:v>-9999</c:v>
                </c:pt>
                <c:pt idx="54" formatCode="0.0">
                  <c:v>25.5</c:v>
                </c:pt>
                <c:pt idx="55">
                  <c:v>-9999</c:v>
                </c:pt>
                <c:pt idx="56" formatCode="0.0">
                  <c:v>22.5</c:v>
                </c:pt>
                <c:pt idx="57">
                  <c:v>-9999</c:v>
                </c:pt>
                <c:pt idx="58" formatCode="0.0">
                  <c:v>21.5</c:v>
                </c:pt>
                <c:pt idx="59">
                  <c:v>-9999</c:v>
                </c:pt>
              </c:numCache>
            </c:numRef>
          </c:xVal>
          <c:yVal>
            <c:numRef>
              <c:f>MegaTable!$VF$2:$VF$61</c:f>
              <c:numCache>
                <c:formatCode>General</c:formatCode>
                <c:ptCount val="60"/>
                <c:pt idx="0">
                  <c:v>20.174464285714244</c:v>
                </c:pt>
                <c:pt idx="1">
                  <c:v>21.545660377358441</c:v>
                </c:pt>
                <c:pt idx="2">
                  <c:v>14.659313725490197</c:v>
                </c:pt>
                <c:pt idx="3">
                  <c:v>16.124699999999994</c:v>
                </c:pt>
                <c:pt idx="4">
                  <c:v>14.801428571428595</c:v>
                </c:pt>
                <c:pt idx="5">
                  <c:v>14.911122448979594</c:v>
                </c:pt>
                <c:pt idx="6">
                  <c:v>16.658404255319144</c:v>
                </c:pt>
                <c:pt idx="7">
                  <c:v>16.755760869565243</c:v>
                </c:pt>
                <c:pt idx="8">
                  <c:v>12.534761904761893</c:v>
                </c:pt>
                <c:pt idx="9">
                  <c:v>14.485425531914895</c:v>
                </c:pt>
                <c:pt idx="10">
                  <c:v>14.721333333333344</c:v>
                </c:pt>
                <c:pt idx="11">
                  <c:v>13.803936170212747</c:v>
                </c:pt>
                <c:pt idx="12">
                  <c:v>20.335263157894744</c:v>
                </c:pt>
                <c:pt idx="13">
                  <c:v>19.228958333333345</c:v>
                </c:pt>
                <c:pt idx="14">
                  <c:v>18.985729166666694</c:v>
                </c:pt>
                <c:pt idx="15">
                  <c:v>19.476595744680797</c:v>
                </c:pt>
                <c:pt idx="16">
                  <c:v>21.510363636363646</c:v>
                </c:pt>
                <c:pt idx="17">
                  <c:v>20.851132075471693</c:v>
                </c:pt>
                <c:pt idx="18">
                  <c:v>19.286899999999996</c:v>
                </c:pt>
                <c:pt idx="19">
                  <c:v>19.993085106382946</c:v>
                </c:pt>
                <c:pt idx="20">
                  <c:v>12.650588235294094</c:v>
                </c:pt>
                <c:pt idx="21">
                  <c:v>14.309347826086942</c:v>
                </c:pt>
                <c:pt idx="22">
                  <c:v>13.044333333333341</c:v>
                </c:pt>
                <c:pt idx="23">
                  <c:v>11.510652173913044</c:v>
                </c:pt>
                <c:pt idx="24">
                  <c:v>14.999111111111095</c:v>
                </c:pt>
                <c:pt idx="25">
                  <c:v>18.654215686274494</c:v>
                </c:pt>
                <c:pt idx="26">
                  <c:v>15.253899999999994</c:v>
                </c:pt>
                <c:pt idx="27">
                  <c:v>15.665925925925894</c:v>
                </c:pt>
                <c:pt idx="28">
                  <c:v>15.609347826086946</c:v>
                </c:pt>
                <c:pt idx="29">
                  <c:v>17.384499999999992</c:v>
                </c:pt>
                <c:pt idx="30">
                  <c:v>22.824270833333344</c:v>
                </c:pt>
                <c:pt idx="31">
                  <c:v>15.017599999999995</c:v>
                </c:pt>
                <c:pt idx="32">
                  <c:v>20.443359374999993</c:v>
                </c:pt>
                <c:pt idx="33">
                  <c:v>23.032346938775493</c:v>
                </c:pt>
                <c:pt idx="34">
                  <c:v>21.654999999999994</c:v>
                </c:pt>
                <c:pt idx="35">
                  <c:v>15.694479166666643</c:v>
                </c:pt>
                <c:pt idx="36">
                  <c:v>12.180099999999992</c:v>
                </c:pt>
                <c:pt idx="37">
                  <c:v>10.725212765957444</c:v>
                </c:pt>
                <c:pt idx="38">
                  <c:v>11.262826086956544</c:v>
                </c:pt>
                <c:pt idx="39">
                  <c:v>13.536111111111097</c:v>
                </c:pt>
                <c:pt idx="40">
                  <c:v>17.488220338983044</c:v>
                </c:pt>
                <c:pt idx="41">
                  <c:v>9.0442553191489417</c:v>
                </c:pt>
                <c:pt idx="42">
                  <c:v>14.480999999999995</c:v>
                </c:pt>
                <c:pt idx="43">
                  <c:v>13.996413043478245</c:v>
                </c:pt>
                <c:pt idx="44">
                  <c:v>15.402946428571394</c:v>
                </c:pt>
                <c:pt idx="45">
                  <c:v>14.244999999999994</c:v>
                </c:pt>
                <c:pt idx="46">
                  <c:v>19.375740740740696</c:v>
                </c:pt>
                <c:pt idx="47">
                  <c:v>19.187129629629592</c:v>
                </c:pt>
                <c:pt idx="48">
                  <c:v>15.611086956521746</c:v>
                </c:pt>
                <c:pt idx="49">
                  <c:v>14.631727272727247</c:v>
                </c:pt>
                <c:pt idx="50">
                  <c:v>13.601851851851894</c:v>
                </c:pt>
                <c:pt idx="51">
                  <c:v>13.165833333333346</c:v>
                </c:pt>
                <c:pt idx="52">
                  <c:v>20.677014925373093</c:v>
                </c:pt>
                <c:pt idx="53">
                  <c:v>22.485566037735843</c:v>
                </c:pt>
                <c:pt idx="54">
                  <c:v>23.632916666666645</c:v>
                </c:pt>
                <c:pt idx="55">
                  <c:v>22.355208333333294</c:v>
                </c:pt>
                <c:pt idx="56">
                  <c:v>18.255602409638545</c:v>
                </c:pt>
                <c:pt idx="57">
                  <c:v>21.572318840579694</c:v>
                </c:pt>
                <c:pt idx="58">
                  <c:v>17.357999999999997</c:v>
                </c:pt>
                <c:pt idx="59">
                  <c:v>16.373955223880593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CE-4958-90F7-54D88FC5D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318928"/>
        <c:axId val="490315792"/>
      </c:scatterChart>
      <c:valAx>
        <c:axId val="490318928"/>
        <c:scaling>
          <c:orientation val="minMax"/>
          <c:max val="27"/>
          <c:min val="1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0315792"/>
        <c:crosses val="autoZero"/>
        <c:crossBetween val="midCat"/>
        <c:majorUnit val="5"/>
      </c:valAx>
      <c:valAx>
        <c:axId val="490315792"/>
        <c:scaling>
          <c:orientation val="minMax"/>
          <c:max val="25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0318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443458374161E-2"/>
          <c:y val="2.5905999539523859E-2"/>
          <c:w val="0.87728352332187365"/>
          <c:h val="0.8597398262060568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45446540867422"/>
                  <c:y val="2.316208249455160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71.881x - 2.1676</a:t>
                    </a:r>
                    <a:b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0.7816</a:t>
                    </a:r>
                    <a:endParaRPr lang="en-US" sz="14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MegaTable!$VO$2:$VO$61</c:f>
              <c:numCache>
                <c:formatCode>General</c:formatCode>
                <c:ptCount val="60"/>
                <c:pt idx="0">
                  <c:v>0.30980518416428598</c:v>
                </c:pt>
                <c:pt idx="1">
                  <c:v>0.33291187268113198</c:v>
                </c:pt>
                <c:pt idx="2">
                  <c:v>0.23564807803725502</c:v>
                </c:pt>
                <c:pt idx="3">
                  <c:v>0.24029405126800002</c:v>
                </c:pt>
                <c:pt idx="4">
                  <c:v>0.21634685977142901</c:v>
                </c:pt>
                <c:pt idx="5">
                  <c:v>0.2149048947520405</c:v>
                </c:pt>
                <c:pt idx="6">
                  <c:v>0.24641022848723398</c:v>
                </c:pt>
                <c:pt idx="7">
                  <c:v>0.24799838846956551</c:v>
                </c:pt>
                <c:pt idx="8">
                  <c:v>0.17832561311904749</c:v>
                </c:pt>
                <c:pt idx="9">
                  <c:v>0.21120812487659602</c:v>
                </c:pt>
                <c:pt idx="10">
                  <c:v>0.225530659401111</c:v>
                </c:pt>
                <c:pt idx="11">
                  <c:v>0.20647813842978752</c:v>
                </c:pt>
                <c:pt idx="12">
                  <c:v>0.30280557558245602</c:v>
                </c:pt>
                <c:pt idx="13">
                  <c:v>0.29564261410729148</c:v>
                </c:pt>
                <c:pt idx="14">
                  <c:v>0.29336142830729151</c:v>
                </c:pt>
                <c:pt idx="15">
                  <c:v>0.27992802764255353</c:v>
                </c:pt>
                <c:pt idx="16">
                  <c:v>0.2969093855727275</c:v>
                </c:pt>
                <c:pt idx="17">
                  <c:v>0.30259020435471651</c:v>
                </c:pt>
                <c:pt idx="18">
                  <c:v>0.28122307089100002</c:v>
                </c:pt>
                <c:pt idx="19">
                  <c:v>0.30619634342553204</c:v>
                </c:pt>
                <c:pt idx="20">
                  <c:v>0.21507847454411799</c:v>
                </c:pt>
                <c:pt idx="21">
                  <c:v>0.21998663973152199</c:v>
                </c:pt>
                <c:pt idx="22">
                  <c:v>0.244856611947778</c:v>
                </c:pt>
                <c:pt idx="23">
                  <c:v>0.2413936457347825</c:v>
                </c:pt>
                <c:pt idx="24">
                  <c:v>0.25543462493555547</c:v>
                </c:pt>
                <c:pt idx="25">
                  <c:v>0.30296257543333349</c:v>
                </c:pt>
                <c:pt idx="26">
                  <c:v>0.21735453666400001</c:v>
                </c:pt>
                <c:pt idx="27">
                  <c:v>0.22874168067592598</c:v>
                </c:pt>
                <c:pt idx="28">
                  <c:v>0.26367560713913052</c:v>
                </c:pt>
                <c:pt idx="29">
                  <c:v>0.29829519561399997</c:v>
                </c:pt>
                <c:pt idx="30">
                  <c:v>0.33229720287916653</c:v>
                </c:pt>
                <c:pt idx="31">
                  <c:v>0.29185691911200001</c:v>
                </c:pt>
                <c:pt idx="32">
                  <c:v>0.32744914161328154</c:v>
                </c:pt>
                <c:pt idx="33">
                  <c:v>0.34888279764285751</c:v>
                </c:pt>
                <c:pt idx="34">
                  <c:v>0.34223939296808503</c:v>
                </c:pt>
                <c:pt idx="35">
                  <c:v>0.27623317752708348</c:v>
                </c:pt>
                <c:pt idx="36">
                  <c:v>0.22372623848599998</c:v>
                </c:pt>
                <c:pt idx="37">
                  <c:v>0.21966761583617</c:v>
                </c:pt>
                <c:pt idx="38">
                  <c:v>0.23544384297391299</c:v>
                </c:pt>
                <c:pt idx="39">
                  <c:v>0.24788822969333352</c:v>
                </c:pt>
                <c:pt idx="40">
                  <c:v>0.24606808020847448</c:v>
                </c:pt>
                <c:pt idx="41">
                  <c:v>0.225657811369149</c:v>
                </c:pt>
                <c:pt idx="42">
                  <c:v>0.22488325300555551</c:v>
                </c:pt>
                <c:pt idx="43">
                  <c:v>0.21976870170652152</c:v>
                </c:pt>
                <c:pt idx="44">
                  <c:v>0.25863818842410702</c:v>
                </c:pt>
                <c:pt idx="45">
                  <c:v>0.25064218950727252</c:v>
                </c:pt>
                <c:pt idx="46">
                  <c:v>0.29377544106203701</c:v>
                </c:pt>
                <c:pt idx="47">
                  <c:v>0.28901477955833299</c:v>
                </c:pt>
                <c:pt idx="48">
                  <c:v>0.2253207873289855</c:v>
                </c:pt>
                <c:pt idx="49">
                  <c:v>0.21936202072818151</c:v>
                </c:pt>
                <c:pt idx="50">
                  <c:v>0.21073682139074101</c:v>
                </c:pt>
                <c:pt idx="51">
                  <c:v>0.19759943783981451</c:v>
                </c:pt>
                <c:pt idx="52">
                  <c:v>0.31121768934850746</c:v>
                </c:pt>
                <c:pt idx="53">
                  <c:v>0.33397838346509451</c:v>
                </c:pt>
                <c:pt idx="54">
                  <c:v>0.33478050852604202</c:v>
                </c:pt>
                <c:pt idx="55">
                  <c:v>0.32053877245833351</c:v>
                </c:pt>
                <c:pt idx="56">
                  <c:v>0.28104187682048198</c:v>
                </c:pt>
                <c:pt idx="57">
                  <c:v>0.3082629380847825</c:v>
                </c:pt>
                <c:pt idx="58">
                  <c:v>0.255898657787692</c:v>
                </c:pt>
                <c:pt idx="59">
                  <c:v>0.28463662075970153</c:v>
                </c:pt>
              </c:numCache>
            </c:numRef>
          </c:xVal>
          <c:yVal>
            <c:numRef>
              <c:f>MegaTable!$VF$2:$VF$61</c:f>
              <c:numCache>
                <c:formatCode>General</c:formatCode>
                <c:ptCount val="60"/>
                <c:pt idx="0">
                  <c:v>20.174464285714244</c:v>
                </c:pt>
                <c:pt idx="1">
                  <c:v>21.545660377358441</c:v>
                </c:pt>
                <c:pt idx="2">
                  <c:v>14.659313725490197</c:v>
                </c:pt>
                <c:pt idx="3">
                  <c:v>16.124699999999994</c:v>
                </c:pt>
                <c:pt idx="4">
                  <c:v>14.801428571428595</c:v>
                </c:pt>
                <c:pt idx="5">
                  <c:v>14.911122448979594</c:v>
                </c:pt>
                <c:pt idx="6">
                  <c:v>16.658404255319144</c:v>
                </c:pt>
                <c:pt idx="7">
                  <c:v>16.755760869565243</c:v>
                </c:pt>
                <c:pt idx="8">
                  <c:v>12.534761904761893</c:v>
                </c:pt>
                <c:pt idx="9">
                  <c:v>14.485425531914895</c:v>
                </c:pt>
                <c:pt idx="10">
                  <c:v>14.721333333333344</c:v>
                </c:pt>
                <c:pt idx="11">
                  <c:v>13.803936170212747</c:v>
                </c:pt>
                <c:pt idx="12">
                  <c:v>20.335263157894744</c:v>
                </c:pt>
                <c:pt idx="13">
                  <c:v>19.228958333333345</c:v>
                </c:pt>
                <c:pt idx="14">
                  <c:v>18.985729166666694</c:v>
                </c:pt>
                <c:pt idx="15">
                  <c:v>19.476595744680797</c:v>
                </c:pt>
                <c:pt idx="16">
                  <c:v>21.510363636363646</c:v>
                </c:pt>
                <c:pt idx="17">
                  <c:v>20.851132075471693</c:v>
                </c:pt>
                <c:pt idx="18">
                  <c:v>19.286899999999996</c:v>
                </c:pt>
                <c:pt idx="19">
                  <c:v>19.993085106382946</c:v>
                </c:pt>
                <c:pt idx="20">
                  <c:v>12.650588235294094</c:v>
                </c:pt>
                <c:pt idx="21">
                  <c:v>14.309347826086942</c:v>
                </c:pt>
                <c:pt idx="22">
                  <c:v>13.044333333333341</c:v>
                </c:pt>
                <c:pt idx="23">
                  <c:v>11.510652173913044</c:v>
                </c:pt>
                <c:pt idx="24">
                  <c:v>14.999111111111095</c:v>
                </c:pt>
                <c:pt idx="25">
                  <c:v>18.654215686274494</c:v>
                </c:pt>
                <c:pt idx="26">
                  <c:v>15.253899999999994</c:v>
                </c:pt>
                <c:pt idx="27">
                  <c:v>15.665925925925894</c:v>
                </c:pt>
                <c:pt idx="28">
                  <c:v>15.609347826086946</c:v>
                </c:pt>
                <c:pt idx="29">
                  <c:v>17.384499999999992</c:v>
                </c:pt>
                <c:pt idx="30">
                  <c:v>22.824270833333344</c:v>
                </c:pt>
                <c:pt idx="31">
                  <c:v>15.017599999999995</c:v>
                </c:pt>
                <c:pt idx="32">
                  <c:v>20.443359374999993</c:v>
                </c:pt>
                <c:pt idx="33">
                  <c:v>23.032346938775493</c:v>
                </c:pt>
                <c:pt idx="34">
                  <c:v>21.654999999999994</c:v>
                </c:pt>
                <c:pt idx="35">
                  <c:v>15.694479166666643</c:v>
                </c:pt>
                <c:pt idx="36">
                  <c:v>12.180099999999992</c:v>
                </c:pt>
                <c:pt idx="37">
                  <c:v>10.725212765957444</c:v>
                </c:pt>
                <c:pt idx="38">
                  <c:v>11.262826086956544</c:v>
                </c:pt>
                <c:pt idx="39">
                  <c:v>13.536111111111097</c:v>
                </c:pt>
                <c:pt idx="40">
                  <c:v>17.488220338983044</c:v>
                </c:pt>
                <c:pt idx="41">
                  <c:v>9.0442553191489417</c:v>
                </c:pt>
                <c:pt idx="42">
                  <c:v>14.480999999999995</c:v>
                </c:pt>
                <c:pt idx="43">
                  <c:v>13.996413043478245</c:v>
                </c:pt>
                <c:pt idx="44">
                  <c:v>15.402946428571394</c:v>
                </c:pt>
                <c:pt idx="45">
                  <c:v>14.244999999999994</c:v>
                </c:pt>
                <c:pt idx="46">
                  <c:v>19.375740740740696</c:v>
                </c:pt>
                <c:pt idx="47">
                  <c:v>19.187129629629592</c:v>
                </c:pt>
                <c:pt idx="48">
                  <c:v>15.611086956521746</c:v>
                </c:pt>
                <c:pt idx="49">
                  <c:v>14.631727272727247</c:v>
                </c:pt>
                <c:pt idx="50">
                  <c:v>13.601851851851894</c:v>
                </c:pt>
                <c:pt idx="51">
                  <c:v>13.165833333333346</c:v>
                </c:pt>
                <c:pt idx="52">
                  <c:v>20.677014925373093</c:v>
                </c:pt>
                <c:pt idx="53">
                  <c:v>22.485566037735843</c:v>
                </c:pt>
                <c:pt idx="54">
                  <c:v>23.632916666666645</c:v>
                </c:pt>
                <c:pt idx="55">
                  <c:v>22.355208333333294</c:v>
                </c:pt>
                <c:pt idx="56">
                  <c:v>18.255602409638545</c:v>
                </c:pt>
                <c:pt idx="57">
                  <c:v>21.572318840579694</c:v>
                </c:pt>
                <c:pt idx="58">
                  <c:v>17.357999999999997</c:v>
                </c:pt>
                <c:pt idx="59">
                  <c:v>16.373955223880593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ED-47AA-85E1-704232464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400472"/>
        <c:axId val="484395376"/>
      </c:scatterChart>
      <c:valAx>
        <c:axId val="484400472"/>
        <c:scaling>
          <c:orientation val="minMax"/>
          <c:max val="0.37000000000000005"/>
          <c:min val="0.17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395376"/>
        <c:crosses val="autoZero"/>
        <c:crossBetween val="midCat"/>
        <c:majorUnit val="0.1"/>
      </c:valAx>
      <c:valAx>
        <c:axId val="484395376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400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94399697024554E-2"/>
          <c:y val="2.5905999539523859E-2"/>
          <c:w val="0.87997644601363334"/>
          <c:h val="0.8678228213821953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283445277258398"/>
                  <c:y val="-1.171308018490548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0.9526x - 5.2906</a:t>
                    </a:r>
                    <a:b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0.956</a:t>
                    </a:r>
                    <a:endParaRPr lang="en-US" sz="14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MegaTable!$GB$2:$GB$61</c:f>
              <c:numCache>
                <c:formatCode>0</c:formatCode>
                <c:ptCount val="60"/>
                <c:pt idx="0" formatCode="0.00">
                  <c:v>70.5</c:v>
                </c:pt>
                <c:pt idx="1">
                  <c:v>-9999</c:v>
                </c:pt>
                <c:pt idx="2" formatCode="0.00">
                  <c:v>73</c:v>
                </c:pt>
                <c:pt idx="3">
                  <c:v>-9999</c:v>
                </c:pt>
                <c:pt idx="4" formatCode="0.00">
                  <c:v>41</c:v>
                </c:pt>
                <c:pt idx="5">
                  <c:v>-9999</c:v>
                </c:pt>
                <c:pt idx="6" formatCode="0.00">
                  <c:v>37.5</c:v>
                </c:pt>
                <c:pt idx="7">
                  <c:v>-9999</c:v>
                </c:pt>
                <c:pt idx="8" formatCode="0.00">
                  <c:v>41</c:v>
                </c:pt>
                <c:pt idx="9">
                  <c:v>-9999</c:v>
                </c:pt>
                <c:pt idx="10" formatCode="0.00">
                  <c:v>41</c:v>
                </c:pt>
                <c:pt idx="11">
                  <c:v>-9999</c:v>
                </c:pt>
                <c:pt idx="12" formatCode="0.00">
                  <c:v>76</c:v>
                </c:pt>
                <c:pt idx="13">
                  <c:v>-9999</c:v>
                </c:pt>
                <c:pt idx="14" formatCode="0.00">
                  <c:v>76.5</c:v>
                </c:pt>
                <c:pt idx="15">
                  <c:v>-9999</c:v>
                </c:pt>
                <c:pt idx="16" formatCode="0.00">
                  <c:v>71</c:v>
                </c:pt>
                <c:pt idx="17">
                  <c:v>-9999</c:v>
                </c:pt>
                <c:pt idx="18" formatCode="0.00">
                  <c:v>69.5</c:v>
                </c:pt>
                <c:pt idx="19">
                  <c:v>-9999</c:v>
                </c:pt>
                <c:pt idx="20" formatCode="0.00">
                  <c:v>34.5</c:v>
                </c:pt>
                <c:pt idx="21">
                  <c:v>-9999</c:v>
                </c:pt>
                <c:pt idx="22" formatCode="0.00">
                  <c:v>43.5</c:v>
                </c:pt>
                <c:pt idx="23">
                  <c:v>-9999</c:v>
                </c:pt>
                <c:pt idx="24" formatCode="0.00">
                  <c:v>70.5</c:v>
                </c:pt>
                <c:pt idx="25">
                  <c:v>-9999</c:v>
                </c:pt>
                <c:pt idx="26" formatCode="0.00">
                  <c:v>69.5</c:v>
                </c:pt>
                <c:pt idx="27">
                  <c:v>-9999</c:v>
                </c:pt>
                <c:pt idx="28" formatCode="0.00">
                  <c:v>72.5</c:v>
                </c:pt>
                <c:pt idx="29">
                  <c:v>-9999</c:v>
                </c:pt>
                <c:pt idx="30" formatCode="0.00">
                  <c:v>76.5</c:v>
                </c:pt>
                <c:pt idx="31">
                  <c:v>-9999</c:v>
                </c:pt>
                <c:pt idx="32" formatCode="0.00">
                  <c:v>72</c:v>
                </c:pt>
                <c:pt idx="33">
                  <c:v>-9999</c:v>
                </c:pt>
                <c:pt idx="34" formatCode="0.00">
                  <c:v>69.5</c:v>
                </c:pt>
                <c:pt idx="35">
                  <c:v>-9999</c:v>
                </c:pt>
                <c:pt idx="36" formatCode="0.00">
                  <c:v>37.5</c:v>
                </c:pt>
                <c:pt idx="37">
                  <c:v>-9999</c:v>
                </c:pt>
                <c:pt idx="38" formatCode="0.00">
                  <c:v>36</c:v>
                </c:pt>
                <c:pt idx="39">
                  <c:v>-9999</c:v>
                </c:pt>
                <c:pt idx="40" formatCode="0.00">
                  <c:v>40</c:v>
                </c:pt>
                <c:pt idx="41">
                  <c:v>-9999</c:v>
                </c:pt>
                <c:pt idx="42" formatCode="0.00">
                  <c:v>34.5</c:v>
                </c:pt>
                <c:pt idx="43">
                  <c:v>-9999</c:v>
                </c:pt>
                <c:pt idx="44" formatCode="0.00">
                  <c:v>69</c:v>
                </c:pt>
                <c:pt idx="45">
                  <c:v>-9999</c:v>
                </c:pt>
                <c:pt idx="46" formatCode="0.00">
                  <c:v>74</c:v>
                </c:pt>
                <c:pt idx="47">
                  <c:v>-9999</c:v>
                </c:pt>
                <c:pt idx="48" formatCode="0.00">
                  <c:v>37</c:v>
                </c:pt>
                <c:pt idx="49">
                  <c:v>-9999</c:v>
                </c:pt>
                <c:pt idx="50" formatCode="0.00">
                  <c:v>35.5</c:v>
                </c:pt>
                <c:pt idx="51">
                  <c:v>-9999</c:v>
                </c:pt>
                <c:pt idx="52" formatCode="0.00">
                  <c:v>66</c:v>
                </c:pt>
                <c:pt idx="53">
                  <c:v>-9999</c:v>
                </c:pt>
                <c:pt idx="54" formatCode="0.00">
                  <c:v>69.5</c:v>
                </c:pt>
                <c:pt idx="55">
                  <c:v>-9999</c:v>
                </c:pt>
                <c:pt idx="56" formatCode="0.00">
                  <c:v>79.5</c:v>
                </c:pt>
                <c:pt idx="57">
                  <c:v>-9999</c:v>
                </c:pt>
                <c:pt idx="58" formatCode="0.00">
                  <c:v>70.5</c:v>
                </c:pt>
                <c:pt idx="59">
                  <c:v>-9999</c:v>
                </c:pt>
              </c:numCache>
            </c:numRef>
          </c:xVal>
          <c:yVal>
            <c:numRef>
              <c:f>MegaTable!$ABZ$2:$ABZ$61</c:f>
              <c:numCache>
                <c:formatCode>General</c:formatCode>
                <c:ptCount val="60"/>
                <c:pt idx="0">
                  <c:v>66.486982758620712</c:v>
                </c:pt>
                <c:pt idx="1">
                  <c:v>67.620517241379289</c:v>
                </c:pt>
                <c:pt idx="2">
                  <c:v>57.348879310344849</c:v>
                </c:pt>
                <c:pt idx="3">
                  <c:v>59.475263157894702</c:v>
                </c:pt>
                <c:pt idx="4">
                  <c:v>34.758333333333354</c:v>
                </c:pt>
                <c:pt idx="5">
                  <c:v>33.303482142857149</c:v>
                </c:pt>
                <c:pt idx="6">
                  <c:v>34.789622641509453</c:v>
                </c:pt>
                <c:pt idx="7">
                  <c:v>36.193942307692296</c:v>
                </c:pt>
                <c:pt idx="8">
                  <c:v>28.939843750000001</c:v>
                </c:pt>
                <c:pt idx="9">
                  <c:v>30.962280701754395</c:v>
                </c:pt>
                <c:pt idx="10">
                  <c:v>31.749074074074052</c:v>
                </c:pt>
                <c:pt idx="11">
                  <c:v>31.524528301886846</c:v>
                </c:pt>
                <c:pt idx="12">
                  <c:v>63.838545454545496</c:v>
                </c:pt>
                <c:pt idx="13">
                  <c:v>62.886603773584902</c:v>
                </c:pt>
                <c:pt idx="14">
                  <c:v>66.697156862745103</c:v>
                </c:pt>
                <c:pt idx="15">
                  <c:v>66.752099999999999</c:v>
                </c:pt>
                <c:pt idx="16">
                  <c:v>62.934780219780251</c:v>
                </c:pt>
                <c:pt idx="17">
                  <c:v>63.886634615384651</c:v>
                </c:pt>
                <c:pt idx="18">
                  <c:v>60.856063829787246</c:v>
                </c:pt>
                <c:pt idx="19">
                  <c:v>58.4117708333333</c:v>
                </c:pt>
                <c:pt idx="20">
                  <c:v>28.009230769230754</c:v>
                </c:pt>
                <c:pt idx="21">
                  <c:v>32.816666666666649</c:v>
                </c:pt>
                <c:pt idx="22">
                  <c:v>35.231290322580655</c:v>
                </c:pt>
                <c:pt idx="23">
                  <c:v>34.094354838709648</c:v>
                </c:pt>
                <c:pt idx="24">
                  <c:v>63.153114754098354</c:v>
                </c:pt>
                <c:pt idx="25">
                  <c:v>66.423474576271204</c:v>
                </c:pt>
                <c:pt idx="26">
                  <c:v>57.582916666666648</c:v>
                </c:pt>
                <c:pt idx="27">
                  <c:v>61.301228070175455</c:v>
                </c:pt>
                <c:pt idx="28">
                  <c:v>63.305980392156854</c:v>
                </c:pt>
                <c:pt idx="29">
                  <c:v>67.77000000000001</c:v>
                </c:pt>
                <c:pt idx="30">
                  <c:v>71.58</c:v>
                </c:pt>
                <c:pt idx="31">
                  <c:v>66.217083333333349</c:v>
                </c:pt>
                <c:pt idx="32">
                  <c:v>61.954333333333352</c:v>
                </c:pt>
                <c:pt idx="33">
                  <c:v>59.183981481481496</c:v>
                </c:pt>
                <c:pt idx="34">
                  <c:v>62.48824074074075</c:v>
                </c:pt>
                <c:pt idx="35">
                  <c:v>60.342641509433946</c:v>
                </c:pt>
                <c:pt idx="36">
                  <c:v>30.587755102040802</c:v>
                </c:pt>
                <c:pt idx="37">
                  <c:v>35.3913043478261</c:v>
                </c:pt>
                <c:pt idx="38">
                  <c:v>32.273958333333347</c:v>
                </c:pt>
                <c:pt idx="39">
                  <c:v>38.765632653061246</c:v>
                </c:pt>
                <c:pt idx="40">
                  <c:v>33.82021276595745</c:v>
                </c:pt>
                <c:pt idx="41">
                  <c:v>29.159374999999997</c:v>
                </c:pt>
                <c:pt idx="42">
                  <c:v>31.7130434782609</c:v>
                </c:pt>
                <c:pt idx="43">
                  <c:v>25.435714285714248</c:v>
                </c:pt>
                <c:pt idx="44">
                  <c:v>61.1255319148936</c:v>
                </c:pt>
                <c:pt idx="45">
                  <c:v>59.957127659574496</c:v>
                </c:pt>
                <c:pt idx="46">
                  <c:v>64.877934782608705</c:v>
                </c:pt>
                <c:pt idx="47">
                  <c:v>62.766022727272698</c:v>
                </c:pt>
                <c:pt idx="48">
                  <c:v>19.538043478260796</c:v>
                </c:pt>
                <c:pt idx="49">
                  <c:v>28.3403846153846</c:v>
                </c:pt>
                <c:pt idx="50">
                  <c:v>29.325000000000003</c:v>
                </c:pt>
                <c:pt idx="51">
                  <c:v>29.279347826086948</c:v>
                </c:pt>
                <c:pt idx="52">
                  <c:v>59.055487804877998</c:v>
                </c:pt>
                <c:pt idx="53">
                  <c:v>64.367400000000004</c:v>
                </c:pt>
                <c:pt idx="54">
                  <c:v>65.111547619047656</c:v>
                </c:pt>
                <c:pt idx="55">
                  <c:v>65.681395348837199</c:v>
                </c:pt>
                <c:pt idx="56">
                  <c:v>67.010930232558152</c:v>
                </c:pt>
                <c:pt idx="57">
                  <c:v>65.288867924528304</c:v>
                </c:pt>
                <c:pt idx="58">
                  <c:v>66.482019230769254</c:v>
                </c:pt>
                <c:pt idx="59">
                  <c:v>67.832450980392096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79-45EE-B26C-EE94C934C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96552"/>
        <c:axId val="209851960"/>
      </c:scatterChart>
      <c:valAx>
        <c:axId val="484396552"/>
        <c:scaling>
          <c:orientation val="minMax"/>
          <c:max val="85"/>
          <c:min val="3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851960"/>
        <c:crosses val="autoZero"/>
        <c:crossBetween val="midCat"/>
        <c:majorUnit val="5"/>
      </c:valAx>
      <c:valAx>
        <c:axId val="20985196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396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443458374161E-2"/>
          <c:y val="2.5905999539523859E-2"/>
          <c:w val="0.87728352332187365"/>
          <c:h val="0.8597398262060568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451882721949469"/>
                  <c:y val="2.090663520026654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94.177x + 1.8283</a:t>
                    </a:r>
                    <a:b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4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0.9796</a:t>
                    </a:r>
                    <a:endParaRPr lang="en-US" sz="14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MegaTable!$ACI$2:$ACI$61</c:f>
              <c:numCache>
                <c:formatCode>General</c:formatCode>
                <c:ptCount val="60"/>
                <c:pt idx="0">
                  <c:v>0.67504314978793101</c:v>
                </c:pt>
                <c:pt idx="1">
                  <c:v>0.69579795578793058</c:v>
                </c:pt>
                <c:pt idx="2">
                  <c:v>0.582423072308621</c:v>
                </c:pt>
                <c:pt idx="3">
                  <c:v>0.61620543604824551</c:v>
                </c:pt>
                <c:pt idx="4">
                  <c:v>0.3419355413030305</c:v>
                </c:pt>
                <c:pt idx="5">
                  <c:v>0.3074691781044645</c:v>
                </c:pt>
                <c:pt idx="6">
                  <c:v>0.33044372300471703</c:v>
                </c:pt>
                <c:pt idx="7">
                  <c:v>0.32553921545096148</c:v>
                </c:pt>
                <c:pt idx="8">
                  <c:v>0.28079266434843753</c:v>
                </c:pt>
                <c:pt idx="9">
                  <c:v>0.29898135505877199</c:v>
                </c:pt>
                <c:pt idx="10">
                  <c:v>0.29860181472777803</c:v>
                </c:pt>
                <c:pt idx="11">
                  <c:v>0.33504315856415101</c:v>
                </c:pt>
                <c:pt idx="12">
                  <c:v>0.68153900363818198</c:v>
                </c:pt>
                <c:pt idx="13">
                  <c:v>0.65270122772452854</c:v>
                </c:pt>
                <c:pt idx="14">
                  <c:v>0.69886413038333295</c:v>
                </c:pt>
                <c:pt idx="15">
                  <c:v>0.67926309677699992</c:v>
                </c:pt>
                <c:pt idx="16">
                  <c:v>0.619676832085714</c:v>
                </c:pt>
                <c:pt idx="17">
                  <c:v>0.62903288182403805</c:v>
                </c:pt>
                <c:pt idx="18">
                  <c:v>0.60354831494574501</c:v>
                </c:pt>
                <c:pt idx="19">
                  <c:v>0.59056085909791656</c:v>
                </c:pt>
                <c:pt idx="20">
                  <c:v>0.27299308994692301</c:v>
                </c:pt>
                <c:pt idx="21">
                  <c:v>0.316841212686508</c:v>
                </c:pt>
                <c:pt idx="22">
                  <c:v>0.36403232688870951</c:v>
                </c:pt>
                <c:pt idx="23">
                  <c:v>0.32590540421854852</c:v>
                </c:pt>
                <c:pt idx="24">
                  <c:v>0.66593222462049195</c:v>
                </c:pt>
                <c:pt idx="25">
                  <c:v>0.70367471525254244</c:v>
                </c:pt>
                <c:pt idx="26">
                  <c:v>0.59418828764749998</c:v>
                </c:pt>
                <c:pt idx="27">
                  <c:v>0.64200765726140352</c:v>
                </c:pt>
                <c:pt idx="28">
                  <c:v>0.67170168100686256</c:v>
                </c:pt>
                <c:pt idx="29">
                  <c:v>0.69918646679399998</c:v>
                </c:pt>
                <c:pt idx="30">
                  <c:v>0.73534249992857148</c:v>
                </c:pt>
                <c:pt idx="31">
                  <c:v>0.67999155999270844</c:v>
                </c:pt>
                <c:pt idx="32">
                  <c:v>0.62699133029083343</c:v>
                </c:pt>
                <c:pt idx="33">
                  <c:v>0.60452086712962949</c:v>
                </c:pt>
                <c:pt idx="34">
                  <c:v>0.63975685683611094</c:v>
                </c:pt>
                <c:pt idx="35">
                  <c:v>0.61832264345282995</c:v>
                </c:pt>
                <c:pt idx="36">
                  <c:v>0.29740901220510202</c:v>
                </c:pt>
                <c:pt idx="37">
                  <c:v>0.34792513395434749</c:v>
                </c:pt>
                <c:pt idx="38">
                  <c:v>0.31001362643854147</c:v>
                </c:pt>
                <c:pt idx="39">
                  <c:v>0.34174045495877547</c:v>
                </c:pt>
                <c:pt idx="40">
                  <c:v>0.33081698002021248</c:v>
                </c:pt>
                <c:pt idx="41">
                  <c:v>0.29830741560104151</c:v>
                </c:pt>
                <c:pt idx="42">
                  <c:v>0.32986577009673951</c:v>
                </c:pt>
                <c:pt idx="43">
                  <c:v>0.28214305435510201</c:v>
                </c:pt>
                <c:pt idx="44">
                  <c:v>0.6471244117042555</c:v>
                </c:pt>
                <c:pt idx="45">
                  <c:v>0.64690816409574503</c:v>
                </c:pt>
                <c:pt idx="46">
                  <c:v>0.68477525552391305</c:v>
                </c:pt>
                <c:pt idx="47">
                  <c:v>0.66963829960454546</c:v>
                </c:pt>
                <c:pt idx="48">
                  <c:v>0.31392064298695654</c:v>
                </c:pt>
                <c:pt idx="49">
                  <c:v>0.31132826888076903</c:v>
                </c:pt>
                <c:pt idx="50">
                  <c:v>0.31445299001739102</c:v>
                </c:pt>
                <c:pt idx="51">
                  <c:v>0.3066675304934785</c:v>
                </c:pt>
                <c:pt idx="52">
                  <c:v>0.60116220985609758</c:v>
                </c:pt>
                <c:pt idx="53">
                  <c:v>0.65700474250399998</c:v>
                </c:pt>
                <c:pt idx="54">
                  <c:v>0.63783042729999995</c:v>
                </c:pt>
                <c:pt idx="55">
                  <c:v>0.63768760465930252</c:v>
                </c:pt>
                <c:pt idx="56">
                  <c:v>0.68503440824999995</c:v>
                </c:pt>
                <c:pt idx="57">
                  <c:v>0.68455164908773547</c:v>
                </c:pt>
                <c:pt idx="58">
                  <c:v>0.69974443045961499</c:v>
                </c:pt>
                <c:pt idx="59">
                  <c:v>0.71694683300588247</c:v>
                </c:pt>
              </c:numCache>
            </c:numRef>
          </c:xVal>
          <c:yVal>
            <c:numRef>
              <c:f>MegaTable!$ABZ$2:$ABZ$61</c:f>
              <c:numCache>
                <c:formatCode>General</c:formatCode>
                <c:ptCount val="60"/>
                <c:pt idx="0">
                  <c:v>66.486982758620712</c:v>
                </c:pt>
                <c:pt idx="1">
                  <c:v>67.620517241379289</c:v>
                </c:pt>
                <c:pt idx="2">
                  <c:v>57.348879310344849</c:v>
                </c:pt>
                <c:pt idx="3">
                  <c:v>59.475263157894702</c:v>
                </c:pt>
                <c:pt idx="4">
                  <c:v>34.758333333333354</c:v>
                </c:pt>
                <c:pt idx="5">
                  <c:v>33.303482142857149</c:v>
                </c:pt>
                <c:pt idx="6">
                  <c:v>34.789622641509453</c:v>
                </c:pt>
                <c:pt idx="7">
                  <c:v>36.193942307692296</c:v>
                </c:pt>
                <c:pt idx="8">
                  <c:v>28.939843750000001</c:v>
                </c:pt>
                <c:pt idx="9">
                  <c:v>30.962280701754395</c:v>
                </c:pt>
                <c:pt idx="10">
                  <c:v>31.749074074074052</c:v>
                </c:pt>
                <c:pt idx="11">
                  <c:v>31.524528301886846</c:v>
                </c:pt>
                <c:pt idx="12">
                  <c:v>63.838545454545496</c:v>
                </c:pt>
                <c:pt idx="13">
                  <c:v>62.886603773584902</c:v>
                </c:pt>
                <c:pt idx="14">
                  <c:v>66.697156862745103</c:v>
                </c:pt>
                <c:pt idx="15">
                  <c:v>66.752099999999999</c:v>
                </c:pt>
                <c:pt idx="16">
                  <c:v>62.934780219780251</c:v>
                </c:pt>
                <c:pt idx="17">
                  <c:v>63.886634615384651</c:v>
                </c:pt>
                <c:pt idx="18">
                  <c:v>60.856063829787246</c:v>
                </c:pt>
                <c:pt idx="19">
                  <c:v>58.4117708333333</c:v>
                </c:pt>
                <c:pt idx="20">
                  <c:v>28.009230769230754</c:v>
                </c:pt>
                <c:pt idx="21">
                  <c:v>32.816666666666649</c:v>
                </c:pt>
                <c:pt idx="22">
                  <c:v>35.231290322580655</c:v>
                </c:pt>
                <c:pt idx="23">
                  <c:v>34.094354838709648</c:v>
                </c:pt>
                <c:pt idx="24">
                  <c:v>63.153114754098354</c:v>
                </c:pt>
                <c:pt idx="25">
                  <c:v>66.423474576271204</c:v>
                </c:pt>
                <c:pt idx="26">
                  <c:v>57.582916666666648</c:v>
                </c:pt>
                <c:pt idx="27">
                  <c:v>61.301228070175455</c:v>
                </c:pt>
                <c:pt idx="28">
                  <c:v>63.305980392156854</c:v>
                </c:pt>
                <c:pt idx="29">
                  <c:v>67.77000000000001</c:v>
                </c:pt>
                <c:pt idx="30">
                  <c:v>71.58</c:v>
                </c:pt>
                <c:pt idx="31">
                  <c:v>66.217083333333349</c:v>
                </c:pt>
                <c:pt idx="32">
                  <c:v>61.954333333333352</c:v>
                </c:pt>
                <c:pt idx="33">
                  <c:v>59.183981481481496</c:v>
                </c:pt>
                <c:pt idx="34">
                  <c:v>62.48824074074075</c:v>
                </c:pt>
                <c:pt idx="35">
                  <c:v>60.342641509433946</c:v>
                </c:pt>
                <c:pt idx="36">
                  <c:v>30.587755102040802</c:v>
                </c:pt>
                <c:pt idx="37">
                  <c:v>35.3913043478261</c:v>
                </c:pt>
                <c:pt idx="38">
                  <c:v>32.273958333333347</c:v>
                </c:pt>
                <c:pt idx="39">
                  <c:v>38.765632653061246</c:v>
                </c:pt>
                <c:pt idx="40">
                  <c:v>33.82021276595745</c:v>
                </c:pt>
                <c:pt idx="41">
                  <c:v>29.159374999999997</c:v>
                </c:pt>
                <c:pt idx="42">
                  <c:v>31.7130434782609</c:v>
                </c:pt>
                <c:pt idx="43">
                  <c:v>25.435714285714248</c:v>
                </c:pt>
                <c:pt idx="44">
                  <c:v>61.1255319148936</c:v>
                </c:pt>
                <c:pt idx="45">
                  <c:v>59.957127659574496</c:v>
                </c:pt>
                <c:pt idx="46">
                  <c:v>64.877934782608705</c:v>
                </c:pt>
                <c:pt idx="47">
                  <c:v>62.766022727272698</c:v>
                </c:pt>
                <c:pt idx="48">
                  <c:v>19.538043478260796</c:v>
                </c:pt>
                <c:pt idx="49">
                  <c:v>28.3403846153846</c:v>
                </c:pt>
                <c:pt idx="50">
                  <c:v>29.325000000000003</c:v>
                </c:pt>
                <c:pt idx="51">
                  <c:v>29.279347826086948</c:v>
                </c:pt>
                <c:pt idx="52">
                  <c:v>59.055487804877998</c:v>
                </c:pt>
                <c:pt idx="53">
                  <c:v>64.367400000000004</c:v>
                </c:pt>
                <c:pt idx="54">
                  <c:v>65.111547619047656</c:v>
                </c:pt>
                <c:pt idx="55">
                  <c:v>65.681395348837199</c:v>
                </c:pt>
                <c:pt idx="56">
                  <c:v>67.010930232558152</c:v>
                </c:pt>
                <c:pt idx="57">
                  <c:v>65.288867924528304</c:v>
                </c:pt>
                <c:pt idx="58">
                  <c:v>66.482019230769254</c:v>
                </c:pt>
                <c:pt idx="59">
                  <c:v>67.832450980392096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6A-4875-BBA3-6B2A965FC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55096"/>
        <c:axId val="209855880"/>
      </c:scatterChart>
      <c:valAx>
        <c:axId val="209855096"/>
        <c:scaling>
          <c:orientation val="minMax"/>
          <c:max val="0.8"/>
          <c:min val="0.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855880"/>
        <c:crosses val="autoZero"/>
        <c:crossBetween val="midCat"/>
        <c:majorUnit val="0.1"/>
      </c:valAx>
      <c:valAx>
        <c:axId val="2098558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855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Honeywell ultrasonic</a:t>
            </a:r>
            <a:r>
              <a:rPr lang="en-US" baseline="0"/>
              <a:t> raw voltage vs. </a:t>
            </a:r>
            <a:r>
              <a:rPr lang="en-US"/>
              <a:t>NDVIA_L_148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MegaTable!$ZV$1</c:f>
              <c:strCache>
                <c:ptCount val="1"/>
                <c:pt idx="0">
                  <c:v>NDVIA_L_148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2"/>
            <c:dispRSqr val="1"/>
            <c:dispEq val="1"/>
            <c:trendlineLbl>
              <c:layout>
                <c:manualLayout>
                  <c:x val="-4.203449329717622E-2"/>
                  <c:y val="-0.6580943248468214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MegaTable!$ZU$2:$ZU$62</c:f>
              <c:numCache>
                <c:formatCode>General</c:formatCode>
                <c:ptCount val="61"/>
                <c:pt idx="0">
                  <c:v>1751.6149027777799</c:v>
                </c:pt>
                <c:pt idx="1">
                  <c:v>1695.2548360655701</c:v>
                </c:pt>
                <c:pt idx="2">
                  <c:v>1818.88496774194</c:v>
                </c:pt>
                <c:pt idx="3">
                  <c:v>1991.7009</c:v>
                </c:pt>
                <c:pt idx="4">
                  <c:v>2232.8141384615401</c:v>
                </c:pt>
                <c:pt idx="5">
                  <c:v>2229.2530172413799</c:v>
                </c:pt>
                <c:pt idx="6">
                  <c:v>2182.5136607142899</c:v>
                </c:pt>
                <c:pt idx="7">
                  <c:v>2169.2713888888902</c:v>
                </c:pt>
                <c:pt idx="8">
                  <c:v>2278.7068666666701</c:v>
                </c:pt>
                <c:pt idx="9">
                  <c:v>2265.5272954545499</c:v>
                </c:pt>
                <c:pt idx="10">
                  <c:v>2264.5627391304401</c:v>
                </c:pt>
                <c:pt idx="11">
                  <c:v>2282.9579333333299</c:v>
                </c:pt>
                <c:pt idx="12">
                  <c:v>1794.43975925926</c:v>
                </c:pt>
                <c:pt idx="13">
                  <c:v>1826.0593518518499</c:v>
                </c:pt>
                <c:pt idx="14">
                  <c:v>1746.5166481481499</c:v>
                </c:pt>
                <c:pt idx="15">
                  <c:v>1748.43956603774</c:v>
                </c:pt>
                <c:pt idx="16">
                  <c:v>1749.20385245902</c:v>
                </c:pt>
                <c:pt idx="17">
                  <c:v>1739.1684</c:v>
                </c:pt>
                <c:pt idx="18">
                  <c:v>1814.94742857143</c:v>
                </c:pt>
                <c:pt idx="19">
                  <c:v>1854.2682500000001</c:v>
                </c:pt>
                <c:pt idx="20">
                  <c:v>2266.0404642857102</c:v>
                </c:pt>
                <c:pt idx="21">
                  <c:v>2238.6399636363599</c:v>
                </c:pt>
                <c:pt idx="22">
                  <c:v>2125.5963818181799</c:v>
                </c:pt>
                <c:pt idx="23">
                  <c:v>2183.5041249999999</c:v>
                </c:pt>
                <c:pt idx="24">
                  <c:v>1881.2557758620701</c:v>
                </c:pt>
                <c:pt idx="25">
                  <c:v>1762.15836363636</c:v>
                </c:pt>
                <c:pt idx="26">
                  <c:v>1898.5173725490199</c:v>
                </c:pt>
                <c:pt idx="27">
                  <c:v>1920.11024</c:v>
                </c:pt>
                <c:pt idx="28">
                  <c:v>1854.77396666667</c:v>
                </c:pt>
                <c:pt idx="29">
                  <c:v>1743.92133898305</c:v>
                </c:pt>
                <c:pt idx="30">
                  <c:v>1693.5023050847501</c:v>
                </c:pt>
                <c:pt idx="31">
                  <c:v>1755.06217241379</c:v>
                </c:pt>
                <c:pt idx="32">
                  <c:v>1846.1696363636399</c:v>
                </c:pt>
                <c:pt idx="33">
                  <c:v>1842.04128301887</c:v>
                </c:pt>
                <c:pt idx="34">
                  <c:v>1848.3378823529399</c:v>
                </c:pt>
                <c:pt idx="35">
                  <c:v>1917.2217631578901</c:v>
                </c:pt>
                <c:pt idx="36">
                  <c:v>2212.12183333333</c:v>
                </c:pt>
                <c:pt idx="37">
                  <c:v>2209.6569545454499</c:v>
                </c:pt>
                <c:pt idx="38">
                  <c:v>2181.4769999999999</c:v>
                </c:pt>
                <c:pt idx="39">
                  <c:v>2148.81865116279</c:v>
                </c:pt>
                <c:pt idx="40">
                  <c:v>2213.5963584905699</c:v>
                </c:pt>
                <c:pt idx="41">
                  <c:v>2215.0145000000002</c:v>
                </c:pt>
                <c:pt idx="42">
                  <c:v>2255.98878723404</c:v>
                </c:pt>
                <c:pt idx="43">
                  <c:v>2310.5042222222201</c:v>
                </c:pt>
                <c:pt idx="44">
                  <c:v>1898.6644909090901</c:v>
                </c:pt>
                <c:pt idx="45">
                  <c:v>1908.4576</c:v>
                </c:pt>
                <c:pt idx="46">
                  <c:v>1806.028</c:v>
                </c:pt>
                <c:pt idx="47">
                  <c:v>1853.04218518519</c:v>
                </c:pt>
                <c:pt idx="48">
                  <c:v>2280.3212363636399</c:v>
                </c:pt>
                <c:pt idx="49">
                  <c:v>2274.90505555556</c:v>
                </c:pt>
                <c:pt idx="50">
                  <c:v>2232.99625454546</c:v>
                </c:pt>
                <c:pt idx="51">
                  <c:v>2325.6126111111098</c:v>
                </c:pt>
                <c:pt idx="52">
                  <c:v>1860.4755416666701</c:v>
                </c:pt>
                <c:pt idx="53">
                  <c:v>1765.2090000000001</c:v>
                </c:pt>
                <c:pt idx="54">
                  <c:v>1727.8713124999999</c:v>
                </c:pt>
                <c:pt idx="55">
                  <c:v>1758.46812765957</c:v>
                </c:pt>
                <c:pt idx="56">
                  <c:v>1833.21981538462</c:v>
                </c:pt>
                <c:pt idx="57">
                  <c:v>1764.2254897959201</c:v>
                </c:pt>
                <c:pt idx="58">
                  <c:v>1848.4610851063801</c:v>
                </c:pt>
                <c:pt idx="59">
                  <c:v>1815.1327115384599</c:v>
                </c:pt>
              </c:numCache>
            </c:numRef>
          </c:xVal>
          <c:yVal>
            <c:numRef>
              <c:f>MegaTable!$ZX$2:$ZX$61</c:f>
              <c:numCache>
                <c:formatCode>General</c:formatCode>
                <c:ptCount val="60"/>
                <c:pt idx="0">
                  <c:v>0.46414040720138899</c:v>
                </c:pt>
                <c:pt idx="1">
                  <c:v>0.47093453833770499</c:v>
                </c:pt>
                <c:pt idx="2">
                  <c:v>0.44568107576935501</c:v>
                </c:pt>
                <c:pt idx="3">
                  <c:v>0.37268516148833303</c:v>
                </c:pt>
                <c:pt idx="4">
                  <c:v>0.28474593007384602</c:v>
                </c:pt>
                <c:pt idx="5">
                  <c:v>0.28140065263793101</c:v>
                </c:pt>
                <c:pt idx="6">
                  <c:v>0.29900586124642903</c:v>
                </c:pt>
                <c:pt idx="7">
                  <c:v>0.29317761234074102</c:v>
                </c:pt>
                <c:pt idx="8">
                  <c:v>0.277126084111111</c:v>
                </c:pt>
                <c:pt idx="9">
                  <c:v>0.28367912579090898</c:v>
                </c:pt>
                <c:pt idx="10">
                  <c:v>0.28263641830000003</c:v>
                </c:pt>
                <c:pt idx="11">
                  <c:v>0.28254224744000001</c:v>
                </c:pt>
                <c:pt idx="12">
                  <c:v>0.44301780184629602</c:v>
                </c:pt>
                <c:pt idx="13">
                  <c:v>0.43467650964999999</c:v>
                </c:pt>
                <c:pt idx="14">
                  <c:v>0.46997155825555498</c:v>
                </c:pt>
                <c:pt idx="15">
                  <c:v>0.45072916419245301</c:v>
                </c:pt>
                <c:pt idx="16">
                  <c:v>0.43274051072131198</c:v>
                </c:pt>
                <c:pt idx="17">
                  <c:v>0.44262553998181797</c:v>
                </c:pt>
                <c:pt idx="18">
                  <c:v>0.43056532097959199</c:v>
                </c:pt>
                <c:pt idx="19">
                  <c:v>0.42227404221249998</c:v>
                </c:pt>
                <c:pt idx="20">
                  <c:v>0.26737380909285702</c:v>
                </c:pt>
                <c:pt idx="21">
                  <c:v>0.27976060978909101</c:v>
                </c:pt>
                <c:pt idx="22">
                  <c:v>0.30630825666363598</c:v>
                </c:pt>
                <c:pt idx="23">
                  <c:v>0.29438262693571399</c:v>
                </c:pt>
                <c:pt idx="24">
                  <c:v>0.43939697105689701</c:v>
                </c:pt>
                <c:pt idx="25">
                  <c:v>0.470938655403636</c:v>
                </c:pt>
                <c:pt idx="26">
                  <c:v>0.42213332526666603</c:v>
                </c:pt>
                <c:pt idx="27">
                  <c:v>0.407707298168</c:v>
                </c:pt>
                <c:pt idx="28">
                  <c:v>0.418580682215</c:v>
                </c:pt>
                <c:pt idx="29">
                  <c:v>0.45536958537288102</c:v>
                </c:pt>
                <c:pt idx="30">
                  <c:v>0.48145830649152499</c:v>
                </c:pt>
                <c:pt idx="31">
                  <c:v>0.46805179572586197</c:v>
                </c:pt>
                <c:pt idx="32">
                  <c:v>0.42028060633818198</c:v>
                </c:pt>
                <c:pt idx="33">
                  <c:v>0.41843025035660403</c:v>
                </c:pt>
                <c:pt idx="34">
                  <c:v>0.437055768001961</c:v>
                </c:pt>
                <c:pt idx="35">
                  <c:v>0.41124975351315801</c:v>
                </c:pt>
                <c:pt idx="36">
                  <c:v>0.29180883913571398</c:v>
                </c:pt>
                <c:pt idx="37">
                  <c:v>0.292676347559091</c:v>
                </c:pt>
                <c:pt idx="38">
                  <c:v>0.300771257886364</c:v>
                </c:pt>
                <c:pt idx="39">
                  <c:v>0.31668178298372102</c:v>
                </c:pt>
                <c:pt idx="40">
                  <c:v>0.29027014063018902</c:v>
                </c:pt>
                <c:pt idx="41">
                  <c:v>0.28439115829130401</c:v>
                </c:pt>
                <c:pt idx="42">
                  <c:v>0.29391866193829802</c:v>
                </c:pt>
                <c:pt idx="43">
                  <c:v>0.27198043890666701</c:v>
                </c:pt>
                <c:pt idx="44">
                  <c:v>0.40101477004181801</c:v>
                </c:pt>
                <c:pt idx="45">
                  <c:v>0.389131925627273</c:v>
                </c:pt>
                <c:pt idx="46">
                  <c:v>0.446254572550909</c:v>
                </c:pt>
                <c:pt idx="47">
                  <c:v>0.420621389527778</c:v>
                </c:pt>
                <c:pt idx="48">
                  <c:v>0.30328193252909103</c:v>
                </c:pt>
                <c:pt idx="49">
                  <c:v>0.29344982860000002</c:v>
                </c:pt>
                <c:pt idx="50">
                  <c:v>0.29545861317818201</c:v>
                </c:pt>
                <c:pt idx="51">
                  <c:v>0.275127180746296</c:v>
                </c:pt>
                <c:pt idx="52">
                  <c:v>0.414840585916667</c:v>
                </c:pt>
                <c:pt idx="53">
                  <c:v>0.43981526710625002</c:v>
                </c:pt>
                <c:pt idx="54">
                  <c:v>0.43832014060416702</c:v>
                </c:pt>
                <c:pt idx="55">
                  <c:v>0.415144897908511</c:v>
                </c:pt>
                <c:pt idx="56">
                  <c:v>0.44022522824307703</c:v>
                </c:pt>
                <c:pt idx="57">
                  <c:v>0.46238292356938798</c:v>
                </c:pt>
                <c:pt idx="58">
                  <c:v>0.44201540052127702</c:v>
                </c:pt>
                <c:pt idx="59">
                  <c:v>0.44525570011923099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0F-4619-9EDC-DE4180E76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159904"/>
        <c:axId val="404211504"/>
      </c:scatterChart>
      <c:valAx>
        <c:axId val="494159904"/>
        <c:scaling>
          <c:orientation val="minMax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211504"/>
        <c:crosses val="autoZero"/>
        <c:crossBetween val="midCat"/>
      </c:valAx>
      <c:valAx>
        <c:axId val="404211504"/>
        <c:scaling>
          <c:orientation val="minMax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159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Honeywell</a:t>
            </a:r>
            <a:r>
              <a:rPr lang="en-US" baseline="0"/>
              <a:t> raw signal vs. </a:t>
            </a:r>
            <a:r>
              <a:rPr lang="en-US"/>
              <a:t>NDRE_R_148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MegaTable!$AAE$1</c:f>
              <c:strCache>
                <c:ptCount val="1"/>
                <c:pt idx="0">
                  <c:v>NDRE_R_148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1108742801585519E-2"/>
                  <c:y val="-0.6923789237978209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MegaTable!$ZU$2:$ZU$61</c:f>
              <c:numCache>
                <c:formatCode>General</c:formatCode>
                <c:ptCount val="60"/>
                <c:pt idx="0">
                  <c:v>1751.6149027777799</c:v>
                </c:pt>
                <c:pt idx="1">
                  <c:v>1695.2548360655701</c:v>
                </c:pt>
                <c:pt idx="2">
                  <c:v>1818.88496774194</c:v>
                </c:pt>
                <c:pt idx="3">
                  <c:v>1991.7009</c:v>
                </c:pt>
                <c:pt idx="4">
                  <c:v>2232.8141384615401</c:v>
                </c:pt>
                <c:pt idx="5">
                  <c:v>2229.2530172413799</c:v>
                </c:pt>
                <c:pt idx="6">
                  <c:v>2182.5136607142899</c:v>
                </c:pt>
                <c:pt idx="7">
                  <c:v>2169.2713888888902</c:v>
                </c:pt>
                <c:pt idx="8">
                  <c:v>2278.7068666666701</c:v>
                </c:pt>
                <c:pt idx="9">
                  <c:v>2265.5272954545499</c:v>
                </c:pt>
                <c:pt idx="10">
                  <c:v>2264.5627391304401</c:v>
                </c:pt>
                <c:pt idx="11">
                  <c:v>2282.9579333333299</c:v>
                </c:pt>
                <c:pt idx="12">
                  <c:v>1794.43975925926</c:v>
                </c:pt>
                <c:pt idx="13">
                  <c:v>1826.0593518518499</c:v>
                </c:pt>
                <c:pt idx="14">
                  <c:v>1746.5166481481499</c:v>
                </c:pt>
                <c:pt idx="15">
                  <c:v>1748.43956603774</c:v>
                </c:pt>
                <c:pt idx="16">
                  <c:v>1749.20385245902</c:v>
                </c:pt>
                <c:pt idx="17">
                  <c:v>1739.1684</c:v>
                </c:pt>
                <c:pt idx="18">
                  <c:v>1814.94742857143</c:v>
                </c:pt>
                <c:pt idx="19">
                  <c:v>1854.2682500000001</c:v>
                </c:pt>
                <c:pt idx="20">
                  <c:v>2266.0404642857102</c:v>
                </c:pt>
                <c:pt idx="21">
                  <c:v>2238.6399636363599</c:v>
                </c:pt>
                <c:pt idx="22">
                  <c:v>2125.5963818181799</c:v>
                </c:pt>
                <c:pt idx="23">
                  <c:v>2183.5041249999999</c:v>
                </c:pt>
                <c:pt idx="24">
                  <c:v>1881.2557758620701</c:v>
                </c:pt>
                <c:pt idx="25">
                  <c:v>1762.15836363636</c:v>
                </c:pt>
                <c:pt idx="26">
                  <c:v>1898.5173725490199</c:v>
                </c:pt>
                <c:pt idx="27">
                  <c:v>1920.11024</c:v>
                </c:pt>
                <c:pt idx="28">
                  <c:v>1854.77396666667</c:v>
                </c:pt>
                <c:pt idx="29">
                  <c:v>1743.92133898305</c:v>
                </c:pt>
                <c:pt idx="30">
                  <c:v>1693.5023050847501</c:v>
                </c:pt>
                <c:pt idx="31">
                  <c:v>1755.06217241379</c:v>
                </c:pt>
                <c:pt idx="32">
                  <c:v>1846.1696363636399</c:v>
                </c:pt>
                <c:pt idx="33">
                  <c:v>1842.04128301887</c:v>
                </c:pt>
                <c:pt idx="34">
                  <c:v>1848.3378823529399</c:v>
                </c:pt>
                <c:pt idx="35">
                  <c:v>1917.2217631578901</c:v>
                </c:pt>
                <c:pt idx="36">
                  <c:v>2212.12183333333</c:v>
                </c:pt>
                <c:pt idx="37">
                  <c:v>2209.6569545454499</c:v>
                </c:pt>
                <c:pt idx="38">
                  <c:v>2181.4769999999999</c:v>
                </c:pt>
                <c:pt idx="39">
                  <c:v>2148.81865116279</c:v>
                </c:pt>
                <c:pt idx="40">
                  <c:v>2213.5963584905699</c:v>
                </c:pt>
                <c:pt idx="41">
                  <c:v>2215.0145000000002</c:v>
                </c:pt>
                <c:pt idx="42">
                  <c:v>2255.98878723404</c:v>
                </c:pt>
                <c:pt idx="43">
                  <c:v>2310.5042222222201</c:v>
                </c:pt>
                <c:pt idx="44">
                  <c:v>1898.6644909090901</c:v>
                </c:pt>
                <c:pt idx="45">
                  <c:v>1908.4576</c:v>
                </c:pt>
                <c:pt idx="46">
                  <c:v>1806.028</c:v>
                </c:pt>
                <c:pt idx="47">
                  <c:v>1853.04218518519</c:v>
                </c:pt>
                <c:pt idx="48">
                  <c:v>2280.3212363636399</c:v>
                </c:pt>
                <c:pt idx="49">
                  <c:v>2274.90505555556</c:v>
                </c:pt>
                <c:pt idx="50">
                  <c:v>2232.99625454546</c:v>
                </c:pt>
                <c:pt idx="51">
                  <c:v>2325.6126111111098</c:v>
                </c:pt>
                <c:pt idx="52">
                  <c:v>1860.4755416666701</c:v>
                </c:pt>
                <c:pt idx="53">
                  <c:v>1765.2090000000001</c:v>
                </c:pt>
                <c:pt idx="54">
                  <c:v>1727.8713124999999</c:v>
                </c:pt>
                <c:pt idx="55">
                  <c:v>1758.46812765957</c:v>
                </c:pt>
                <c:pt idx="56">
                  <c:v>1833.21981538462</c:v>
                </c:pt>
                <c:pt idx="57">
                  <c:v>1764.2254897959201</c:v>
                </c:pt>
                <c:pt idx="58">
                  <c:v>1848.4610851063801</c:v>
                </c:pt>
                <c:pt idx="59">
                  <c:v>1815.1327115384599</c:v>
                </c:pt>
              </c:numCache>
            </c:numRef>
          </c:xVal>
          <c:yVal>
            <c:numRef>
              <c:f>MegaTable!$AAD$2:$AAD$61</c:f>
              <c:numCache>
                <c:formatCode>General</c:formatCode>
                <c:ptCount val="60"/>
                <c:pt idx="0">
                  <c:v>0.18777154039166699</c:v>
                </c:pt>
                <c:pt idx="1">
                  <c:v>0.18884346256721299</c:v>
                </c:pt>
                <c:pt idx="2">
                  <c:v>0.173795771222581</c:v>
                </c:pt>
                <c:pt idx="3">
                  <c:v>0.13524770381666701</c:v>
                </c:pt>
                <c:pt idx="4">
                  <c:v>8.2058915846153893E-2</c:v>
                </c:pt>
                <c:pt idx="5">
                  <c:v>8.7072756974137897E-2</c:v>
                </c:pt>
                <c:pt idx="6">
                  <c:v>8.9772357741071396E-2</c:v>
                </c:pt>
                <c:pt idx="7">
                  <c:v>9.2745638418518503E-2</c:v>
                </c:pt>
                <c:pt idx="8">
                  <c:v>7.9893624646666703E-2</c:v>
                </c:pt>
                <c:pt idx="9">
                  <c:v>8.7789833918181806E-2</c:v>
                </c:pt>
                <c:pt idx="10">
                  <c:v>8.5759603650000002E-2</c:v>
                </c:pt>
                <c:pt idx="11">
                  <c:v>8.0730702731111104E-2</c:v>
                </c:pt>
                <c:pt idx="12">
                  <c:v>0.161909386166667</c:v>
                </c:pt>
                <c:pt idx="13">
                  <c:v>0.169563858816667</c:v>
                </c:pt>
                <c:pt idx="14">
                  <c:v>0.17654038108518499</c:v>
                </c:pt>
                <c:pt idx="15">
                  <c:v>0.16871326686037699</c:v>
                </c:pt>
                <c:pt idx="16">
                  <c:v>0.170726269406557</c:v>
                </c:pt>
                <c:pt idx="17">
                  <c:v>0.17990517066727299</c:v>
                </c:pt>
                <c:pt idx="18">
                  <c:v>0.17559809693877501</c:v>
                </c:pt>
                <c:pt idx="19">
                  <c:v>0.16738290074791701</c:v>
                </c:pt>
                <c:pt idx="20">
                  <c:v>7.6082697064285706E-2</c:v>
                </c:pt>
                <c:pt idx="21">
                  <c:v>8.4665713534545398E-2</c:v>
                </c:pt>
                <c:pt idx="22">
                  <c:v>9.6314104107272702E-2</c:v>
                </c:pt>
                <c:pt idx="23">
                  <c:v>9.0112244376785694E-2</c:v>
                </c:pt>
                <c:pt idx="24">
                  <c:v>0.167574440739655</c:v>
                </c:pt>
                <c:pt idx="25">
                  <c:v>0.17547861498</c:v>
                </c:pt>
                <c:pt idx="26">
                  <c:v>0.15209377006274499</c:v>
                </c:pt>
                <c:pt idx="27">
                  <c:v>0.15458623236399999</c:v>
                </c:pt>
                <c:pt idx="28">
                  <c:v>0.154308665926667</c:v>
                </c:pt>
                <c:pt idx="29">
                  <c:v>0.17483206590508499</c:v>
                </c:pt>
                <c:pt idx="30">
                  <c:v>0.185144226010169</c:v>
                </c:pt>
                <c:pt idx="31">
                  <c:v>0.187865279527586</c:v>
                </c:pt>
                <c:pt idx="32">
                  <c:v>0.17328252967454599</c:v>
                </c:pt>
                <c:pt idx="33">
                  <c:v>0.17710843076792401</c:v>
                </c:pt>
                <c:pt idx="34">
                  <c:v>0.178740170431373</c:v>
                </c:pt>
                <c:pt idx="35">
                  <c:v>0.16240822005789499</c:v>
                </c:pt>
                <c:pt idx="36">
                  <c:v>9.6261786659523799E-2</c:v>
                </c:pt>
                <c:pt idx="37">
                  <c:v>9.08891761886364E-2</c:v>
                </c:pt>
                <c:pt idx="38">
                  <c:v>9.4285268284090895E-2</c:v>
                </c:pt>
                <c:pt idx="39">
                  <c:v>0.10335993078139501</c:v>
                </c:pt>
                <c:pt idx="40">
                  <c:v>0.100655805198113</c:v>
                </c:pt>
                <c:pt idx="41">
                  <c:v>9.0653082971739102E-2</c:v>
                </c:pt>
                <c:pt idx="42">
                  <c:v>8.7153764921276605E-2</c:v>
                </c:pt>
                <c:pt idx="43">
                  <c:v>8.6168503688888898E-2</c:v>
                </c:pt>
                <c:pt idx="44">
                  <c:v>0.15686688754181799</c:v>
                </c:pt>
                <c:pt idx="45">
                  <c:v>0.145965939383636</c:v>
                </c:pt>
                <c:pt idx="46">
                  <c:v>0.17397917035636401</c:v>
                </c:pt>
                <c:pt idx="47">
                  <c:v>0.15982650930740699</c:v>
                </c:pt>
                <c:pt idx="48">
                  <c:v>9.5052030556363604E-2</c:v>
                </c:pt>
                <c:pt idx="49">
                  <c:v>8.8476772885185198E-2</c:v>
                </c:pt>
                <c:pt idx="50">
                  <c:v>9.7765897638181803E-2</c:v>
                </c:pt>
                <c:pt idx="51">
                  <c:v>8.6502577546296297E-2</c:v>
                </c:pt>
                <c:pt idx="52">
                  <c:v>0.177794406104167</c:v>
                </c:pt>
                <c:pt idx="53">
                  <c:v>0.17792929037083299</c:v>
                </c:pt>
                <c:pt idx="54">
                  <c:v>0.18016814247291699</c:v>
                </c:pt>
                <c:pt idx="55">
                  <c:v>0.16935730211063801</c:v>
                </c:pt>
                <c:pt idx="56">
                  <c:v>0.17137982152923101</c:v>
                </c:pt>
                <c:pt idx="57">
                  <c:v>0.17705576543061199</c:v>
                </c:pt>
                <c:pt idx="58">
                  <c:v>0.161332594753192</c:v>
                </c:pt>
                <c:pt idx="59">
                  <c:v>0.16410483118076899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AD-408A-BCE0-74D470578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316968"/>
        <c:axId val="602015168"/>
      </c:scatterChart>
      <c:valAx>
        <c:axId val="490316968"/>
        <c:scaling>
          <c:orientation val="minMax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015168"/>
        <c:crosses val="autoZero"/>
        <c:crossBetween val="midCat"/>
      </c:valAx>
      <c:valAx>
        <c:axId val="602015168"/>
        <c:scaling>
          <c:orientation val="minMax"/>
          <c:min val="6.5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316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 tint="0.59999389629810485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 tint="0.59999389629810485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4" tint="0.59999389629810485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11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13A491E-A84B-4751-9721-60F4B66C06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0.04462</cdr:y>
    </cdr:from>
    <cdr:to>
      <cdr:x>0.04809</cdr:x>
      <cdr:y>0.56153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7CDFA7E2-E45D-4A97-9BBA-39E3F299D1C8}"/>
            </a:ext>
          </a:extLst>
        </cdr:cNvPr>
        <cdr:cNvSpPr txBox="1"/>
      </cdr:nvSpPr>
      <cdr:spPr>
        <a:xfrm xmlns:a="http://schemas.openxmlformats.org/drawingml/2006/main">
          <a:off x="0" y="280420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0.49261</cdr:x>
      <cdr:y>0.94317</cdr:y>
    </cdr:from>
    <cdr:to>
      <cdr:x>0.61531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CC72E2D2-46F8-4FB5-BDE7-DDC761288F2C}"/>
            </a:ext>
          </a:extLst>
        </cdr:cNvPr>
        <cdr:cNvSpPr txBox="1"/>
      </cdr:nvSpPr>
      <cdr:spPr>
        <a:xfrm xmlns:a="http://schemas.openxmlformats.org/drawingml/2006/main">
          <a:off x="4269015" y="5927612"/>
          <a:ext cx="1063285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NDVI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D660F1F4-AD8A-4ED1-8DFB-BA3D79D933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0.00294</cdr:x>
      <cdr:y>0.13938</cdr:y>
    </cdr:from>
    <cdr:to>
      <cdr:x>0.05103</cdr:x>
      <cdr:y>0.65629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7637F7A-0755-4034-8103-CD8936D0B14F}"/>
            </a:ext>
          </a:extLst>
        </cdr:cNvPr>
        <cdr:cNvSpPr txBox="1"/>
      </cdr:nvSpPr>
      <cdr:spPr>
        <a:xfrm xmlns:a="http://schemas.openxmlformats.org/drawingml/2006/main">
          <a:off x="25512" y="875959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0.41119</cdr:x>
      <cdr:y>0.94317</cdr:y>
    </cdr:from>
    <cdr:to>
      <cdr:x>0.79195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="" xmlns:a16="http://schemas.microsoft.com/office/drawing/2014/main" id="{BE56BAF8-7C69-4BB8-9605-936DF65C1CEB}"/>
            </a:ext>
          </a:extLst>
        </cdr:cNvPr>
        <cdr:cNvSpPr txBox="1"/>
      </cdr:nvSpPr>
      <cdr:spPr>
        <a:xfrm xmlns:a="http://schemas.openxmlformats.org/drawingml/2006/main">
          <a:off x="3563371" y="5944621"/>
          <a:ext cx="3299732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Manual height (cm)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9D1D4DC-FCC5-41C6-8F27-5F44577B51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0.04462</cdr:y>
    </cdr:from>
    <cdr:to>
      <cdr:x>0.04809</cdr:x>
      <cdr:y>0.56153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7CDFA7E2-E45D-4A97-9BBA-39E3F299D1C8}"/>
            </a:ext>
          </a:extLst>
        </cdr:cNvPr>
        <cdr:cNvSpPr txBox="1"/>
      </cdr:nvSpPr>
      <cdr:spPr>
        <a:xfrm xmlns:a="http://schemas.openxmlformats.org/drawingml/2006/main">
          <a:off x="0" y="280420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0.49261</cdr:x>
      <cdr:y>0.94317</cdr:y>
    </cdr:from>
    <cdr:to>
      <cdr:x>0.61531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CC72E2D2-46F8-4FB5-BDE7-DDC761288F2C}"/>
            </a:ext>
          </a:extLst>
        </cdr:cNvPr>
        <cdr:cNvSpPr txBox="1"/>
      </cdr:nvSpPr>
      <cdr:spPr>
        <a:xfrm xmlns:a="http://schemas.openxmlformats.org/drawingml/2006/main">
          <a:off x="4269015" y="5927612"/>
          <a:ext cx="1063285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NDVI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6EE63D7-AE11-472C-8DFB-E11B2062B1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7132304-9AE0-40A3-B470-D4F2AB3D88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5E2DA41-05AE-4570-838A-D9E368FA44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0.00294</cdr:x>
      <cdr:y>0.13938</cdr:y>
    </cdr:from>
    <cdr:to>
      <cdr:x>0.05103</cdr:x>
      <cdr:y>0.65629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7637F7A-0755-4034-8103-CD8936D0B14F}"/>
            </a:ext>
          </a:extLst>
        </cdr:cNvPr>
        <cdr:cNvSpPr txBox="1"/>
      </cdr:nvSpPr>
      <cdr:spPr>
        <a:xfrm xmlns:a="http://schemas.openxmlformats.org/drawingml/2006/main">
          <a:off x="25512" y="875959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0.41119</cdr:x>
      <cdr:y>0.94317</cdr:y>
    </cdr:from>
    <cdr:to>
      <cdr:x>0.79195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="" xmlns:a16="http://schemas.microsoft.com/office/drawing/2014/main" id="{BE56BAF8-7C69-4BB8-9605-936DF65C1CEB}"/>
            </a:ext>
          </a:extLst>
        </cdr:cNvPr>
        <cdr:cNvSpPr txBox="1"/>
      </cdr:nvSpPr>
      <cdr:spPr>
        <a:xfrm xmlns:a="http://schemas.openxmlformats.org/drawingml/2006/main">
          <a:off x="3563371" y="5944621"/>
          <a:ext cx="3299732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Manual height (cm)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046B08F-5148-40C9-A94A-44BCC8C308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0.04462</cdr:y>
    </cdr:from>
    <cdr:to>
      <cdr:x>0.04809</cdr:x>
      <cdr:y>0.56153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7CDFA7E2-E45D-4A97-9BBA-39E3F299D1C8}"/>
            </a:ext>
          </a:extLst>
        </cdr:cNvPr>
        <cdr:cNvSpPr txBox="1"/>
      </cdr:nvSpPr>
      <cdr:spPr>
        <a:xfrm xmlns:a="http://schemas.openxmlformats.org/drawingml/2006/main">
          <a:off x="0" y="280420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0.49261</cdr:x>
      <cdr:y>0.94317</cdr:y>
    </cdr:from>
    <cdr:to>
      <cdr:x>0.61531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CC72E2D2-46F8-4FB5-BDE7-DDC761288F2C}"/>
            </a:ext>
          </a:extLst>
        </cdr:cNvPr>
        <cdr:cNvSpPr txBox="1"/>
      </cdr:nvSpPr>
      <cdr:spPr>
        <a:xfrm xmlns:a="http://schemas.openxmlformats.org/drawingml/2006/main">
          <a:off x="4269015" y="5927612"/>
          <a:ext cx="1063285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NDVI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B7A6251-9848-4F5D-B798-2677C1A3CF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0.00294</cdr:x>
      <cdr:y>0.13938</cdr:y>
    </cdr:from>
    <cdr:to>
      <cdr:x>0.05103</cdr:x>
      <cdr:y>0.65629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7637F7A-0755-4034-8103-CD8936D0B14F}"/>
            </a:ext>
          </a:extLst>
        </cdr:cNvPr>
        <cdr:cNvSpPr txBox="1"/>
      </cdr:nvSpPr>
      <cdr:spPr>
        <a:xfrm xmlns:a="http://schemas.openxmlformats.org/drawingml/2006/main">
          <a:off x="25512" y="875959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0.41119</cdr:x>
      <cdr:y>0.94317</cdr:y>
    </cdr:from>
    <cdr:to>
      <cdr:x>0.79195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="" xmlns:a16="http://schemas.microsoft.com/office/drawing/2014/main" id="{BE56BAF8-7C69-4BB8-9605-936DF65C1CEB}"/>
            </a:ext>
          </a:extLst>
        </cdr:cNvPr>
        <cdr:cNvSpPr txBox="1"/>
      </cdr:nvSpPr>
      <cdr:spPr>
        <a:xfrm xmlns:a="http://schemas.openxmlformats.org/drawingml/2006/main">
          <a:off x="3563371" y="5944621"/>
          <a:ext cx="3299732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Manual height (cm)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964"/>
  <sheetViews>
    <sheetView workbookViewId="0"/>
  </sheetViews>
  <sheetFormatPr defaultRowHeight="15" x14ac:dyDescent="0.25"/>
  <cols>
    <col min="1" max="1" width="32.85546875" style="37" bestFit="1" customWidth="1"/>
    <col min="2" max="2" width="77.7109375" style="14" bestFit="1" customWidth="1"/>
  </cols>
  <sheetData>
    <row r="1" spans="1:2" s="10" customFormat="1" x14ac:dyDescent="0.25">
      <c r="A1" s="35" t="s">
        <v>1023</v>
      </c>
      <c r="B1" s="13" t="s">
        <v>1024</v>
      </c>
    </row>
    <row r="2" spans="1:2" x14ac:dyDescent="0.25">
      <c r="A2" s="34" t="s">
        <v>0</v>
      </c>
      <c r="B2" s="8" t="s">
        <v>1025</v>
      </c>
    </row>
    <row r="3" spans="1:2" x14ac:dyDescent="0.25">
      <c r="A3" s="34" t="s">
        <v>1</v>
      </c>
      <c r="B3" s="8" t="s">
        <v>1246</v>
      </c>
    </row>
    <row r="4" spans="1:2" x14ac:dyDescent="0.25">
      <c r="A4" s="34" t="s">
        <v>12</v>
      </c>
      <c r="B4" s="8" t="s">
        <v>1026</v>
      </c>
    </row>
    <row r="5" spans="1:2" x14ac:dyDescent="0.25">
      <c r="A5" s="34" t="s">
        <v>131</v>
      </c>
      <c r="B5" s="8" t="s">
        <v>1027</v>
      </c>
    </row>
    <row r="6" spans="1:2" x14ac:dyDescent="0.25">
      <c r="A6" s="34" t="s">
        <v>2</v>
      </c>
      <c r="B6" s="8" t="s">
        <v>1028</v>
      </c>
    </row>
    <row r="7" spans="1:2" x14ac:dyDescent="0.25">
      <c r="A7" s="34" t="s">
        <v>3</v>
      </c>
      <c r="B7" s="8" t="s">
        <v>1029</v>
      </c>
    </row>
    <row r="8" spans="1:2" x14ac:dyDescent="0.25">
      <c r="A8" s="34" t="s">
        <v>13</v>
      </c>
      <c r="B8" s="8" t="s">
        <v>1030</v>
      </c>
    </row>
    <row r="9" spans="1:2" x14ac:dyDescent="0.25">
      <c r="A9" s="34" t="s">
        <v>559</v>
      </c>
      <c r="B9" t="s">
        <v>1162</v>
      </c>
    </row>
    <row r="10" spans="1:2" x14ac:dyDescent="0.25">
      <c r="A10" s="34" t="s">
        <v>4</v>
      </c>
      <c r="B10" s="8" t="s">
        <v>1031</v>
      </c>
    </row>
    <row r="11" spans="1:2" x14ac:dyDescent="0.25">
      <c r="A11" s="34" t="s">
        <v>5</v>
      </c>
      <c r="B11" s="8" t="s">
        <v>1032</v>
      </c>
    </row>
    <row r="12" spans="1:2" x14ac:dyDescent="0.25">
      <c r="A12" s="34" t="s">
        <v>6</v>
      </c>
      <c r="B12" s="8" t="s">
        <v>1033</v>
      </c>
    </row>
    <row r="13" spans="1:2" x14ac:dyDescent="0.25">
      <c r="A13" s="34" t="s">
        <v>7</v>
      </c>
      <c r="B13" s="8" t="s">
        <v>1034</v>
      </c>
    </row>
    <row r="14" spans="1:2" x14ac:dyDescent="0.25">
      <c r="A14" s="34" t="s">
        <v>990</v>
      </c>
      <c r="B14" s="8" t="s">
        <v>1163</v>
      </c>
    </row>
    <row r="15" spans="1:2" x14ac:dyDescent="0.25">
      <c r="A15" s="34" t="s">
        <v>991</v>
      </c>
      <c r="B15" s="8" t="s">
        <v>1164</v>
      </c>
    </row>
    <row r="16" spans="1:2" x14ac:dyDescent="0.25">
      <c r="A16" s="34" t="s">
        <v>8</v>
      </c>
      <c r="B16" s="8" t="s">
        <v>1035</v>
      </c>
    </row>
    <row r="17" spans="1:2" x14ac:dyDescent="0.25">
      <c r="A17" s="34" t="s">
        <v>144</v>
      </c>
      <c r="B17" s="8" t="s">
        <v>1036</v>
      </c>
    </row>
    <row r="18" spans="1:2" x14ac:dyDescent="0.25">
      <c r="A18" s="34" t="s">
        <v>132</v>
      </c>
      <c r="B18" s="8" t="s">
        <v>1037</v>
      </c>
    </row>
    <row r="19" spans="1:2" x14ac:dyDescent="0.25">
      <c r="A19" s="34" t="s">
        <v>133</v>
      </c>
      <c r="B19" s="8" t="s">
        <v>1038</v>
      </c>
    </row>
    <row r="20" spans="1:2" x14ac:dyDescent="0.25">
      <c r="A20" s="34" t="s">
        <v>134</v>
      </c>
      <c r="B20" s="8" t="s">
        <v>1039</v>
      </c>
    </row>
    <row r="21" spans="1:2" x14ac:dyDescent="0.25">
      <c r="A21" s="34" t="s">
        <v>135</v>
      </c>
      <c r="B21" s="8" t="s">
        <v>1040</v>
      </c>
    </row>
    <row r="22" spans="1:2" x14ac:dyDescent="0.25">
      <c r="A22" s="34" t="s">
        <v>136</v>
      </c>
      <c r="B22" s="8" t="s">
        <v>1041</v>
      </c>
    </row>
    <row r="23" spans="1:2" x14ac:dyDescent="0.25">
      <c r="A23" s="34" t="s">
        <v>137</v>
      </c>
      <c r="B23" s="8" t="s">
        <v>1042</v>
      </c>
    </row>
    <row r="24" spans="1:2" x14ac:dyDescent="0.25">
      <c r="A24" s="34" t="s">
        <v>138</v>
      </c>
      <c r="B24" s="8" t="s">
        <v>1043</v>
      </c>
    </row>
    <row r="25" spans="1:2" x14ac:dyDescent="0.25">
      <c r="A25" s="34" t="s">
        <v>139</v>
      </c>
      <c r="B25" s="8" t="s">
        <v>1044</v>
      </c>
    </row>
    <row r="26" spans="1:2" x14ac:dyDescent="0.25">
      <c r="A26" s="34" t="s">
        <v>140</v>
      </c>
      <c r="B26" s="8" t="s">
        <v>1045</v>
      </c>
    </row>
    <row r="27" spans="1:2" x14ac:dyDescent="0.25">
      <c r="A27" s="34" t="s">
        <v>141</v>
      </c>
      <c r="B27" s="8" t="s">
        <v>1046</v>
      </c>
    </row>
    <row r="28" spans="1:2" x14ac:dyDescent="0.25">
      <c r="A28" s="34" t="s">
        <v>142</v>
      </c>
      <c r="B28" s="8" t="s">
        <v>1047</v>
      </c>
    </row>
    <row r="29" spans="1:2" x14ac:dyDescent="0.25">
      <c r="A29" s="34" t="s">
        <v>143</v>
      </c>
      <c r="B29" s="8" t="s">
        <v>1048</v>
      </c>
    </row>
    <row r="30" spans="1:2" x14ac:dyDescent="0.25">
      <c r="A30" s="34" t="s">
        <v>15</v>
      </c>
      <c r="B30" s="8" t="s">
        <v>1049</v>
      </c>
    </row>
    <row r="31" spans="1:2" x14ac:dyDescent="0.25">
      <c r="A31" s="34" t="s">
        <v>16</v>
      </c>
      <c r="B31" s="8" t="s">
        <v>1050</v>
      </c>
    </row>
    <row r="32" spans="1:2" x14ac:dyDescent="0.25">
      <c r="A32" s="34" t="s">
        <v>17</v>
      </c>
      <c r="B32" s="8" t="s">
        <v>1051</v>
      </c>
    </row>
    <row r="33" spans="1:2" x14ac:dyDescent="0.25">
      <c r="A33" s="34" t="s">
        <v>18</v>
      </c>
      <c r="B33" s="8" t="s">
        <v>1052</v>
      </c>
    </row>
    <row r="34" spans="1:2" x14ac:dyDescent="0.25">
      <c r="A34" s="34" t="s">
        <v>19</v>
      </c>
      <c r="B34" s="8" t="s">
        <v>1053</v>
      </c>
    </row>
    <row r="35" spans="1:2" x14ac:dyDescent="0.25">
      <c r="A35" s="34" t="s">
        <v>20</v>
      </c>
      <c r="B35" s="8" t="s">
        <v>1054</v>
      </c>
    </row>
    <row r="36" spans="1:2" x14ac:dyDescent="0.25">
      <c r="A36" s="34" t="s">
        <v>21</v>
      </c>
      <c r="B36" s="8" t="s">
        <v>1055</v>
      </c>
    </row>
    <row r="37" spans="1:2" x14ac:dyDescent="0.25">
      <c r="A37" s="34" t="s">
        <v>22</v>
      </c>
      <c r="B37" s="8" t="s">
        <v>1056</v>
      </c>
    </row>
    <row r="38" spans="1:2" x14ac:dyDescent="0.25">
      <c r="A38" s="34" t="s">
        <v>23</v>
      </c>
      <c r="B38" s="8" t="s">
        <v>1057</v>
      </c>
    </row>
    <row r="39" spans="1:2" x14ac:dyDescent="0.25">
      <c r="A39" s="34" t="s">
        <v>24</v>
      </c>
      <c r="B39" s="8" t="s">
        <v>1058</v>
      </c>
    </row>
    <row r="40" spans="1:2" x14ac:dyDescent="0.25">
      <c r="A40" s="34" t="s">
        <v>25</v>
      </c>
      <c r="B40" s="8" t="s">
        <v>1059</v>
      </c>
    </row>
    <row r="41" spans="1:2" x14ac:dyDescent="0.25">
      <c r="A41" s="34" t="s">
        <v>26</v>
      </c>
      <c r="B41" s="8" t="s">
        <v>1060</v>
      </c>
    </row>
    <row r="42" spans="1:2" x14ac:dyDescent="0.25">
      <c r="A42" s="34" t="s">
        <v>27</v>
      </c>
      <c r="B42" s="8" t="s">
        <v>1061</v>
      </c>
    </row>
    <row r="43" spans="1:2" x14ac:dyDescent="0.25">
      <c r="A43" s="34" t="s">
        <v>28</v>
      </c>
      <c r="B43" s="8" t="s">
        <v>1062</v>
      </c>
    </row>
    <row r="44" spans="1:2" x14ac:dyDescent="0.25">
      <c r="A44" s="34" t="s">
        <v>29</v>
      </c>
      <c r="B44" s="8" t="s">
        <v>1063</v>
      </c>
    </row>
    <row r="45" spans="1:2" x14ac:dyDescent="0.25">
      <c r="A45" s="34" t="s">
        <v>30</v>
      </c>
      <c r="B45" s="8" t="s">
        <v>1064</v>
      </c>
    </row>
    <row r="46" spans="1:2" x14ac:dyDescent="0.25">
      <c r="A46" s="34" t="s">
        <v>31</v>
      </c>
      <c r="B46" s="8" t="s">
        <v>1065</v>
      </c>
    </row>
    <row r="47" spans="1:2" x14ac:dyDescent="0.25">
      <c r="A47" s="34" t="s">
        <v>32</v>
      </c>
      <c r="B47" s="8" t="s">
        <v>1066</v>
      </c>
    </row>
    <row r="48" spans="1:2" x14ac:dyDescent="0.25">
      <c r="A48" s="34" t="s">
        <v>33</v>
      </c>
      <c r="B48" s="8" t="s">
        <v>1166</v>
      </c>
    </row>
    <row r="49" spans="1:2" x14ac:dyDescent="0.25">
      <c r="A49" s="34" t="s">
        <v>34</v>
      </c>
      <c r="B49" s="8" t="s">
        <v>1067</v>
      </c>
    </row>
    <row r="50" spans="1:2" x14ac:dyDescent="0.25">
      <c r="A50" s="34" t="s">
        <v>35</v>
      </c>
      <c r="B50" s="8" t="s">
        <v>1068</v>
      </c>
    </row>
    <row r="51" spans="1:2" x14ac:dyDescent="0.25">
      <c r="A51" s="34" t="s">
        <v>36</v>
      </c>
      <c r="B51" s="8" t="s">
        <v>1069</v>
      </c>
    </row>
    <row r="52" spans="1:2" x14ac:dyDescent="0.25">
      <c r="A52" s="34" t="s">
        <v>37</v>
      </c>
      <c r="B52" s="8" t="s">
        <v>1069</v>
      </c>
    </row>
    <row r="53" spans="1:2" x14ac:dyDescent="0.25">
      <c r="A53" s="34" t="s">
        <v>38</v>
      </c>
      <c r="B53" s="8" t="s">
        <v>1069</v>
      </c>
    </row>
    <row r="54" spans="1:2" x14ac:dyDescent="0.25">
      <c r="A54" s="34" t="s">
        <v>39</v>
      </c>
      <c r="B54" s="8" t="s">
        <v>1069</v>
      </c>
    </row>
    <row r="55" spans="1:2" x14ac:dyDescent="0.25">
      <c r="A55" s="34" t="s">
        <v>101</v>
      </c>
      <c r="B55" s="8" t="s">
        <v>1070</v>
      </c>
    </row>
    <row r="56" spans="1:2" x14ac:dyDescent="0.25">
      <c r="A56" s="34" t="s">
        <v>102</v>
      </c>
      <c r="B56" s="8" t="s">
        <v>1071</v>
      </c>
    </row>
    <row r="57" spans="1:2" x14ac:dyDescent="0.25">
      <c r="A57" s="34" t="s">
        <v>103</v>
      </c>
      <c r="B57" s="8" t="s">
        <v>1072</v>
      </c>
    </row>
    <row r="58" spans="1:2" x14ac:dyDescent="0.25">
      <c r="A58" s="34" t="s">
        <v>104</v>
      </c>
      <c r="B58" s="8" t="s">
        <v>1073</v>
      </c>
    </row>
    <row r="59" spans="1:2" x14ac:dyDescent="0.25">
      <c r="A59" s="34" t="s">
        <v>105</v>
      </c>
      <c r="B59" s="8" t="s">
        <v>1074</v>
      </c>
    </row>
    <row r="60" spans="1:2" x14ac:dyDescent="0.25">
      <c r="A60" s="34" t="s">
        <v>106</v>
      </c>
      <c r="B60" s="8" t="s">
        <v>1075</v>
      </c>
    </row>
    <row r="61" spans="1:2" x14ac:dyDescent="0.25">
      <c r="A61" s="34" t="s">
        <v>107</v>
      </c>
      <c r="B61" s="8" t="s">
        <v>1076</v>
      </c>
    </row>
    <row r="62" spans="1:2" x14ac:dyDescent="0.25">
      <c r="A62" s="34" t="s">
        <v>116</v>
      </c>
      <c r="B62" s="8" t="s">
        <v>1077</v>
      </c>
    </row>
    <row r="63" spans="1:2" x14ac:dyDescent="0.25">
      <c r="A63" s="34" t="s">
        <v>1013</v>
      </c>
      <c r="B63" s="8" t="s">
        <v>1167</v>
      </c>
    </row>
    <row r="64" spans="1:2" x14ac:dyDescent="0.25">
      <c r="A64" s="34" t="s">
        <v>1014</v>
      </c>
      <c r="B64" s="8" t="s">
        <v>1168</v>
      </c>
    </row>
    <row r="65" spans="1:2" x14ac:dyDescent="0.25">
      <c r="A65" s="34" t="s">
        <v>1015</v>
      </c>
      <c r="B65" s="8" t="s">
        <v>1169</v>
      </c>
    </row>
    <row r="66" spans="1:2" x14ac:dyDescent="0.25">
      <c r="A66" s="34" t="s">
        <v>1016</v>
      </c>
      <c r="B66" s="8" t="s">
        <v>1170</v>
      </c>
    </row>
    <row r="67" spans="1:2" x14ac:dyDescent="0.25">
      <c r="A67" s="34" t="s">
        <v>108</v>
      </c>
      <c r="B67" s="8" t="s">
        <v>1078</v>
      </c>
    </row>
    <row r="68" spans="1:2" x14ac:dyDescent="0.25">
      <c r="A68" s="34" t="s">
        <v>109</v>
      </c>
      <c r="B68" s="8" t="s">
        <v>1079</v>
      </c>
    </row>
    <row r="69" spans="1:2" x14ac:dyDescent="0.25">
      <c r="A69" s="34" t="s">
        <v>110</v>
      </c>
      <c r="B69" s="8" t="s">
        <v>1080</v>
      </c>
    </row>
    <row r="70" spans="1:2" x14ac:dyDescent="0.25">
      <c r="A70" s="34" t="s">
        <v>145</v>
      </c>
      <c r="B70" s="8" t="s">
        <v>1081</v>
      </c>
    </row>
    <row r="71" spans="1:2" x14ac:dyDescent="0.25">
      <c r="A71" s="34" t="s">
        <v>111</v>
      </c>
      <c r="B71" s="8" t="s">
        <v>1082</v>
      </c>
    </row>
    <row r="72" spans="1:2" x14ac:dyDescent="0.25">
      <c r="A72" s="34" t="s">
        <v>112</v>
      </c>
      <c r="B72" s="8" t="s">
        <v>1083</v>
      </c>
    </row>
    <row r="73" spans="1:2" x14ac:dyDescent="0.25">
      <c r="A73" s="34" t="s">
        <v>113</v>
      </c>
      <c r="B73" s="8" t="s">
        <v>1084</v>
      </c>
    </row>
    <row r="74" spans="1:2" x14ac:dyDescent="0.25">
      <c r="A74" s="34" t="s">
        <v>114</v>
      </c>
      <c r="B74" s="8" t="s">
        <v>1085</v>
      </c>
    </row>
    <row r="75" spans="1:2" x14ac:dyDescent="0.25">
      <c r="A75" s="34" t="s">
        <v>115</v>
      </c>
      <c r="B75" s="8" t="s">
        <v>1086</v>
      </c>
    </row>
    <row r="76" spans="1:2" x14ac:dyDescent="0.25">
      <c r="A76" s="34" t="s">
        <v>117</v>
      </c>
      <c r="B76" s="8" t="s">
        <v>1087</v>
      </c>
    </row>
    <row r="77" spans="1:2" x14ac:dyDescent="0.25">
      <c r="A77" s="34" t="s">
        <v>118</v>
      </c>
      <c r="B77" s="8" t="s">
        <v>1088</v>
      </c>
    </row>
    <row r="78" spans="1:2" x14ac:dyDescent="0.25">
      <c r="A78" s="34" t="s">
        <v>119</v>
      </c>
      <c r="B78" s="8" t="s">
        <v>1089</v>
      </c>
    </row>
    <row r="79" spans="1:2" x14ac:dyDescent="0.25">
      <c r="A79" s="34" t="s">
        <v>120</v>
      </c>
      <c r="B79" s="8" t="s">
        <v>1090</v>
      </c>
    </row>
    <row r="80" spans="1:2" x14ac:dyDescent="0.25">
      <c r="A80" s="34" t="s">
        <v>121</v>
      </c>
      <c r="B80" s="8" t="s">
        <v>1091</v>
      </c>
    </row>
    <row r="81" spans="1:2" x14ac:dyDescent="0.25">
      <c r="A81" s="34" t="s">
        <v>122</v>
      </c>
      <c r="B81" s="8" t="s">
        <v>1092</v>
      </c>
    </row>
    <row r="82" spans="1:2" x14ac:dyDescent="0.25">
      <c r="A82" s="34" t="s">
        <v>130</v>
      </c>
      <c r="B82" s="8" t="s">
        <v>1093</v>
      </c>
    </row>
    <row r="83" spans="1:2" x14ac:dyDescent="0.25">
      <c r="A83" s="34" t="s">
        <v>123</v>
      </c>
      <c r="B83" s="8" t="s">
        <v>1094</v>
      </c>
    </row>
    <row r="84" spans="1:2" x14ac:dyDescent="0.25">
      <c r="A84" s="34" t="s">
        <v>124</v>
      </c>
      <c r="B84" s="8" t="s">
        <v>1095</v>
      </c>
    </row>
    <row r="85" spans="1:2" x14ac:dyDescent="0.25">
      <c r="A85" s="34" t="s">
        <v>125</v>
      </c>
      <c r="B85" s="8" t="s">
        <v>1096</v>
      </c>
    </row>
    <row r="86" spans="1:2" x14ac:dyDescent="0.25">
      <c r="A86" s="34" t="s">
        <v>126</v>
      </c>
      <c r="B86" s="8" t="s">
        <v>1097</v>
      </c>
    </row>
    <row r="87" spans="1:2" x14ac:dyDescent="0.25">
      <c r="A87" s="34" t="s">
        <v>127</v>
      </c>
      <c r="B87" s="8" t="s">
        <v>1098</v>
      </c>
    </row>
    <row r="88" spans="1:2" x14ac:dyDescent="0.25">
      <c r="A88" s="34" t="s">
        <v>128</v>
      </c>
      <c r="B88" s="8" t="s">
        <v>1099</v>
      </c>
    </row>
    <row r="89" spans="1:2" x14ac:dyDescent="0.25">
      <c r="A89" s="34" t="s">
        <v>129</v>
      </c>
      <c r="B89" s="8" t="s">
        <v>1100</v>
      </c>
    </row>
    <row r="90" spans="1:2" x14ac:dyDescent="0.25">
      <c r="A90" s="34" t="s">
        <v>114</v>
      </c>
      <c r="B90" s="8" t="s">
        <v>1101</v>
      </c>
    </row>
    <row r="91" spans="1:2" x14ac:dyDescent="0.25">
      <c r="A91" s="34" t="s">
        <v>115</v>
      </c>
      <c r="B91" s="8" t="s">
        <v>1102</v>
      </c>
    </row>
    <row r="92" spans="1:2" x14ac:dyDescent="0.25">
      <c r="A92" s="34" t="s">
        <v>165</v>
      </c>
      <c r="B92" s="8" t="s">
        <v>1103</v>
      </c>
    </row>
    <row r="93" spans="1:2" x14ac:dyDescent="0.25">
      <c r="A93" s="34" t="s">
        <v>166</v>
      </c>
      <c r="B93" s="8" t="s">
        <v>1104</v>
      </c>
    </row>
    <row r="94" spans="1:2" x14ac:dyDescent="0.25">
      <c r="A94" s="34" t="s">
        <v>167</v>
      </c>
      <c r="B94" s="8" t="s">
        <v>1105</v>
      </c>
    </row>
    <row r="95" spans="1:2" x14ac:dyDescent="0.25">
      <c r="A95" s="34" t="s">
        <v>168</v>
      </c>
      <c r="B95" s="8" t="s">
        <v>1106</v>
      </c>
    </row>
    <row r="96" spans="1:2" x14ac:dyDescent="0.25">
      <c r="A96" s="34" t="s">
        <v>169</v>
      </c>
      <c r="B96" s="8" t="s">
        <v>1107</v>
      </c>
    </row>
    <row r="97" spans="1:2" x14ac:dyDescent="0.25">
      <c r="A97" s="34" t="s">
        <v>170</v>
      </c>
      <c r="B97" s="8" t="s">
        <v>1114</v>
      </c>
    </row>
    <row r="98" spans="1:2" x14ac:dyDescent="0.25">
      <c r="A98" s="34" t="s">
        <v>171</v>
      </c>
      <c r="B98" s="8" t="s">
        <v>1109</v>
      </c>
    </row>
    <row r="99" spans="1:2" x14ac:dyDescent="0.25">
      <c r="A99" s="34" t="s">
        <v>1009</v>
      </c>
      <c r="B99" s="8" t="s">
        <v>1171</v>
      </c>
    </row>
    <row r="100" spans="1:2" x14ac:dyDescent="0.25">
      <c r="A100" s="34" t="s">
        <v>1010</v>
      </c>
      <c r="B100" s="8" t="s">
        <v>1172</v>
      </c>
    </row>
    <row r="101" spans="1:2" x14ac:dyDescent="0.25">
      <c r="A101" s="34" t="s">
        <v>1011</v>
      </c>
      <c r="B101" s="8" t="s">
        <v>1173</v>
      </c>
    </row>
    <row r="102" spans="1:2" x14ac:dyDescent="0.25">
      <c r="A102" s="34" t="s">
        <v>1012</v>
      </c>
      <c r="B102" s="8" t="s">
        <v>1174</v>
      </c>
    </row>
    <row r="103" spans="1:2" x14ac:dyDescent="0.25">
      <c r="A103" s="34" t="s">
        <v>172</v>
      </c>
      <c r="B103" s="8" t="s">
        <v>1110</v>
      </c>
    </row>
    <row r="104" spans="1:2" x14ac:dyDescent="0.25">
      <c r="A104" s="34" t="s">
        <v>173</v>
      </c>
      <c r="B104" s="8" t="s">
        <v>1111</v>
      </c>
    </row>
    <row r="105" spans="1:2" x14ac:dyDescent="0.25">
      <c r="A105" s="34" t="s">
        <v>174</v>
      </c>
      <c r="B105" s="8" t="s">
        <v>1112</v>
      </c>
    </row>
    <row r="106" spans="1:2" x14ac:dyDescent="0.25">
      <c r="A106" s="34" t="s">
        <v>175</v>
      </c>
      <c r="B106" s="8" t="s">
        <v>1113</v>
      </c>
    </row>
    <row r="107" spans="1:2" x14ac:dyDescent="0.25">
      <c r="A107" s="34" t="s">
        <v>176</v>
      </c>
      <c r="B107" s="8" t="s">
        <v>1113</v>
      </c>
    </row>
    <row r="108" spans="1:2" x14ac:dyDescent="0.25">
      <c r="A108" s="34" t="s">
        <v>177</v>
      </c>
      <c r="B108" s="8" t="s">
        <v>1108</v>
      </c>
    </row>
    <row r="109" spans="1:2" x14ac:dyDescent="0.25">
      <c r="A109" s="34" t="s">
        <v>178</v>
      </c>
      <c r="B109" s="8" t="s">
        <v>1107</v>
      </c>
    </row>
    <row r="110" spans="1:2" x14ac:dyDescent="0.25">
      <c r="A110" s="34" t="s">
        <v>179</v>
      </c>
      <c r="B110" s="8" t="s">
        <v>1114</v>
      </c>
    </row>
    <row r="111" spans="1:2" x14ac:dyDescent="0.25">
      <c r="A111" s="34" t="s">
        <v>180</v>
      </c>
      <c r="B111" s="8" t="s">
        <v>1115</v>
      </c>
    </row>
    <row r="112" spans="1:2" x14ac:dyDescent="0.25">
      <c r="A112" s="34" t="s">
        <v>181</v>
      </c>
      <c r="B112" s="8" t="s">
        <v>1116</v>
      </c>
    </row>
    <row r="113" spans="1:2" x14ac:dyDescent="0.25">
      <c r="A113" s="34" t="s">
        <v>182</v>
      </c>
      <c r="B113" s="8" t="s">
        <v>1117</v>
      </c>
    </row>
    <row r="114" spans="1:2" x14ac:dyDescent="0.25">
      <c r="A114" s="34" t="s">
        <v>183</v>
      </c>
      <c r="B114" s="8" t="s">
        <v>1118</v>
      </c>
    </row>
    <row r="115" spans="1:2" x14ac:dyDescent="0.25">
      <c r="A115" s="34" t="s">
        <v>184</v>
      </c>
      <c r="B115" s="8" t="s">
        <v>1119</v>
      </c>
    </row>
    <row r="116" spans="1:2" x14ac:dyDescent="0.25">
      <c r="A116" s="34" t="s">
        <v>185</v>
      </c>
      <c r="B116" s="8" t="s">
        <v>1120</v>
      </c>
    </row>
    <row r="117" spans="1:2" x14ac:dyDescent="0.25">
      <c r="A117" s="34" t="s">
        <v>186</v>
      </c>
      <c r="B117" s="8" t="s">
        <v>1121</v>
      </c>
    </row>
    <row r="118" spans="1:2" x14ac:dyDescent="0.25">
      <c r="A118" s="34" t="s">
        <v>187</v>
      </c>
      <c r="B118" s="8" t="s">
        <v>1122</v>
      </c>
    </row>
    <row r="119" spans="1:2" x14ac:dyDescent="0.25">
      <c r="A119" s="34" t="s">
        <v>188</v>
      </c>
      <c r="B119" s="8" t="s">
        <v>1123</v>
      </c>
    </row>
    <row r="120" spans="1:2" x14ac:dyDescent="0.25">
      <c r="A120" s="34" t="s">
        <v>189</v>
      </c>
      <c r="B120" s="8" t="s">
        <v>1124</v>
      </c>
    </row>
    <row r="121" spans="1:2" x14ac:dyDescent="0.25">
      <c r="A121" s="34" t="s">
        <v>190</v>
      </c>
      <c r="B121" s="8" t="s">
        <v>1125</v>
      </c>
    </row>
    <row r="122" spans="1:2" x14ac:dyDescent="0.25">
      <c r="A122" s="34" t="s">
        <v>191</v>
      </c>
      <c r="B122" s="8" t="s">
        <v>1126</v>
      </c>
    </row>
    <row r="123" spans="1:2" x14ac:dyDescent="0.25">
      <c r="A123" s="34" t="s">
        <v>192</v>
      </c>
      <c r="B123" s="8" t="s">
        <v>1127</v>
      </c>
    </row>
    <row r="124" spans="1:2" x14ac:dyDescent="0.25">
      <c r="A124" s="34" t="s">
        <v>193</v>
      </c>
      <c r="B124" s="8" t="s">
        <v>1128</v>
      </c>
    </row>
    <row r="125" spans="1:2" x14ac:dyDescent="0.25">
      <c r="A125" s="34" t="s">
        <v>194</v>
      </c>
      <c r="B125" s="8" t="s">
        <v>1129</v>
      </c>
    </row>
    <row r="126" spans="1:2" x14ac:dyDescent="0.25">
      <c r="A126" s="34" t="s">
        <v>195</v>
      </c>
      <c r="B126" s="8" t="s">
        <v>1130</v>
      </c>
    </row>
    <row r="127" spans="1:2" x14ac:dyDescent="0.25">
      <c r="A127" s="34" t="s">
        <v>196</v>
      </c>
      <c r="B127" s="8" t="s">
        <v>1131</v>
      </c>
    </row>
    <row r="128" spans="1:2" x14ac:dyDescent="0.25">
      <c r="A128" s="34" t="s">
        <v>197</v>
      </c>
      <c r="B128" s="8" t="s">
        <v>1175</v>
      </c>
    </row>
    <row r="129" spans="1:2" x14ac:dyDescent="0.25">
      <c r="A129" s="34" t="s">
        <v>198</v>
      </c>
      <c r="B129" s="8" t="s">
        <v>1176</v>
      </c>
    </row>
    <row r="130" spans="1:2" x14ac:dyDescent="0.25">
      <c r="A130" s="34" t="s">
        <v>199</v>
      </c>
      <c r="B130" s="8" t="s">
        <v>1177</v>
      </c>
    </row>
    <row r="131" spans="1:2" x14ac:dyDescent="0.25">
      <c r="A131" s="34" t="s">
        <v>200</v>
      </c>
      <c r="B131" s="8" t="s">
        <v>1178</v>
      </c>
    </row>
    <row r="132" spans="1:2" x14ac:dyDescent="0.25">
      <c r="A132" s="34" t="s">
        <v>201</v>
      </c>
      <c r="B132" s="8" t="s">
        <v>1179</v>
      </c>
    </row>
    <row r="133" spans="1:2" x14ac:dyDescent="0.25">
      <c r="A133" s="34" t="s">
        <v>202</v>
      </c>
      <c r="B133" s="8" t="s">
        <v>1180</v>
      </c>
    </row>
    <row r="134" spans="1:2" x14ac:dyDescent="0.25">
      <c r="A134" s="34" t="s">
        <v>203</v>
      </c>
      <c r="B134" s="8" t="s">
        <v>1181</v>
      </c>
    </row>
    <row r="135" spans="1:2" x14ac:dyDescent="0.25">
      <c r="A135" s="34" t="s">
        <v>204</v>
      </c>
      <c r="B135" s="8" t="s">
        <v>1132</v>
      </c>
    </row>
    <row r="136" spans="1:2" x14ac:dyDescent="0.25">
      <c r="A136" s="34" t="s">
        <v>205</v>
      </c>
      <c r="B136" s="8" t="s">
        <v>1133</v>
      </c>
    </row>
    <row r="137" spans="1:2" x14ac:dyDescent="0.25">
      <c r="A137" s="34" t="s">
        <v>206</v>
      </c>
      <c r="B137" s="8" t="s">
        <v>1134</v>
      </c>
    </row>
    <row r="138" spans="1:2" x14ac:dyDescent="0.25">
      <c r="A138" s="34" t="s">
        <v>207</v>
      </c>
      <c r="B138" s="8" t="s">
        <v>1135</v>
      </c>
    </row>
    <row r="139" spans="1:2" x14ac:dyDescent="0.25">
      <c r="A139" s="34" t="s">
        <v>208</v>
      </c>
      <c r="B139" s="8" t="s">
        <v>1136</v>
      </c>
    </row>
    <row r="140" spans="1:2" x14ac:dyDescent="0.25">
      <c r="A140" s="34" t="s">
        <v>209</v>
      </c>
      <c r="B140" s="8" t="s">
        <v>1137</v>
      </c>
    </row>
    <row r="141" spans="1:2" x14ac:dyDescent="0.25">
      <c r="A141" s="34" t="s">
        <v>210</v>
      </c>
      <c r="B141" s="8" t="s">
        <v>1138</v>
      </c>
    </row>
    <row r="142" spans="1:2" x14ac:dyDescent="0.25">
      <c r="A142" s="34" t="s">
        <v>211</v>
      </c>
      <c r="B142" s="8" t="s">
        <v>1247</v>
      </c>
    </row>
    <row r="143" spans="1:2" x14ac:dyDescent="0.25">
      <c r="A143" s="34" t="s">
        <v>212</v>
      </c>
      <c r="B143" s="8" t="s">
        <v>1248</v>
      </c>
    </row>
    <row r="144" spans="1:2" x14ac:dyDescent="0.25">
      <c r="A144" s="34" t="s">
        <v>213</v>
      </c>
      <c r="B144" s="8" t="s">
        <v>1249</v>
      </c>
    </row>
    <row r="145" spans="1:2" x14ac:dyDescent="0.25">
      <c r="A145" s="34" t="s">
        <v>214</v>
      </c>
      <c r="B145" s="8" t="s">
        <v>1250</v>
      </c>
    </row>
    <row r="146" spans="1:2" x14ac:dyDescent="0.25">
      <c r="A146" s="34" t="s">
        <v>215</v>
      </c>
      <c r="B146" s="8" t="s">
        <v>1251</v>
      </c>
    </row>
    <row r="147" spans="1:2" x14ac:dyDescent="0.25">
      <c r="A147" s="34" t="s">
        <v>216</v>
      </c>
      <c r="B147" s="8" t="s">
        <v>1252</v>
      </c>
    </row>
    <row r="148" spans="1:2" x14ac:dyDescent="0.25">
      <c r="A148" s="34" t="s">
        <v>146</v>
      </c>
      <c r="B148" s="8" t="s">
        <v>1139</v>
      </c>
    </row>
    <row r="149" spans="1:2" x14ac:dyDescent="0.25">
      <c r="A149" s="34" t="s">
        <v>506</v>
      </c>
      <c r="B149" s="8" t="s">
        <v>1139</v>
      </c>
    </row>
    <row r="150" spans="1:2" x14ac:dyDescent="0.25">
      <c r="A150" s="34" t="s">
        <v>507</v>
      </c>
      <c r="B150" s="8" t="s">
        <v>1139</v>
      </c>
    </row>
    <row r="151" spans="1:2" x14ac:dyDescent="0.25">
      <c r="A151" s="34" t="s">
        <v>508</v>
      </c>
      <c r="B151" s="8" t="s">
        <v>1139</v>
      </c>
    </row>
    <row r="152" spans="1:2" x14ac:dyDescent="0.25">
      <c r="A152" s="34" t="s">
        <v>509</v>
      </c>
      <c r="B152" s="8" t="s">
        <v>1139</v>
      </c>
    </row>
    <row r="153" spans="1:2" x14ac:dyDescent="0.25">
      <c r="A153" s="34" t="s">
        <v>510</v>
      </c>
      <c r="B153" s="8" t="s">
        <v>1139</v>
      </c>
    </row>
    <row r="154" spans="1:2" x14ac:dyDescent="0.25">
      <c r="A154" s="34" t="s">
        <v>511</v>
      </c>
      <c r="B154" s="8" t="s">
        <v>1139</v>
      </c>
    </row>
    <row r="155" spans="1:2" x14ac:dyDescent="0.25">
      <c r="A155" s="34" t="s">
        <v>512</v>
      </c>
      <c r="B155" s="8" t="s">
        <v>1139</v>
      </c>
    </row>
    <row r="156" spans="1:2" x14ac:dyDescent="0.25">
      <c r="A156" s="34" t="s">
        <v>513</v>
      </c>
      <c r="B156" s="8" t="s">
        <v>1139</v>
      </c>
    </row>
    <row r="157" spans="1:2" x14ac:dyDescent="0.25">
      <c r="A157" s="34" t="s">
        <v>514</v>
      </c>
      <c r="B157" s="8" t="s">
        <v>1139</v>
      </c>
    </row>
    <row r="158" spans="1:2" x14ac:dyDescent="0.25">
      <c r="A158" s="34" t="s">
        <v>515</v>
      </c>
      <c r="B158" s="8" t="s">
        <v>1139</v>
      </c>
    </row>
    <row r="159" spans="1:2" x14ac:dyDescent="0.25">
      <c r="A159" s="34" t="s">
        <v>516</v>
      </c>
      <c r="B159" s="8" t="s">
        <v>1139</v>
      </c>
    </row>
    <row r="160" spans="1:2" x14ac:dyDescent="0.25">
      <c r="A160" s="34" t="s">
        <v>915</v>
      </c>
      <c r="B160" s="8" t="s">
        <v>1139</v>
      </c>
    </row>
    <row r="161" spans="1:2" x14ac:dyDescent="0.25">
      <c r="A161" s="34" t="s">
        <v>517</v>
      </c>
      <c r="B161" s="8" t="s">
        <v>1139</v>
      </c>
    </row>
    <row r="162" spans="1:2" x14ac:dyDescent="0.25">
      <c r="A162" s="34" t="s">
        <v>917</v>
      </c>
      <c r="B162" s="8" t="s">
        <v>1139</v>
      </c>
    </row>
    <row r="163" spans="1:2" x14ac:dyDescent="0.25">
      <c r="A163" s="34" t="s">
        <v>518</v>
      </c>
      <c r="B163" s="8" t="s">
        <v>1139</v>
      </c>
    </row>
    <row r="164" spans="1:2" x14ac:dyDescent="0.25">
      <c r="A164" s="34" t="s">
        <v>921</v>
      </c>
      <c r="B164" s="8" t="s">
        <v>1139</v>
      </c>
    </row>
    <row r="165" spans="1:2" x14ac:dyDescent="0.25">
      <c r="A165" s="34" t="s">
        <v>519</v>
      </c>
      <c r="B165" s="8" t="s">
        <v>1139</v>
      </c>
    </row>
    <row r="166" spans="1:2" x14ac:dyDescent="0.25">
      <c r="A166" s="34" t="s">
        <v>520</v>
      </c>
      <c r="B166" s="8" t="s">
        <v>1139</v>
      </c>
    </row>
    <row r="167" spans="1:2" x14ac:dyDescent="0.25">
      <c r="A167" s="34" t="s">
        <v>945</v>
      </c>
      <c r="B167" s="8" t="s">
        <v>1139</v>
      </c>
    </row>
    <row r="168" spans="1:2" x14ac:dyDescent="0.25">
      <c r="A168" s="34" t="s">
        <v>521</v>
      </c>
      <c r="B168" s="8" t="s">
        <v>1139</v>
      </c>
    </row>
    <row r="169" spans="1:2" x14ac:dyDescent="0.25">
      <c r="A169" s="34" t="s">
        <v>522</v>
      </c>
      <c r="B169" s="8" t="s">
        <v>1182</v>
      </c>
    </row>
    <row r="170" spans="1:2" x14ac:dyDescent="0.25">
      <c r="A170" s="34" t="s">
        <v>523</v>
      </c>
      <c r="B170" s="8" t="s">
        <v>1182</v>
      </c>
    </row>
    <row r="171" spans="1:2" x14ac:dyDescent="0.25">
      <c r="A171" s="34" t="s">
        <v>524</v>
      </c>
      <c r="B171" s="8" t="s">
        <v>1182</v>
      </c>
    </row>
    <row r="172" spans="1:2" x14ac:dyDescent="0.25">
      <c r="A172" s="34" t="s">
        <v>525</v>
      </c>
      <c r="B172" s="8" t="s">
        <v>1182</v>
      </c>
    </row>
    <row r="173" spans="1:2" x14ac:dyDescent="0.25">
      <c r="A173" s="34" t="s">
        <v>526</v>
      </c>
      <c r="B173" s="8" t="s">
        <v>1182</v>
      </c>
    </row>
    <row r="174" spans="1:2" x14ac:dyDescent="0.25">
      <c r="A174" s="34" t="s">
        <v>527</v>
      </c>
      <c r="B174" s="8" t="s">
        <v>1182</v>
      </c>
    </row>
    <row r="175" spans="1:2" x14ac:dyDescent="0.25">
      <c r="A175" s="34" t="s">
        <v>528</v>
      </c>
      <c r="B175" s="8" t="s">
        <v>1182</v>
      </c>
    </row>
    <row r="176" spans="1:2" x14ac:dyDescent="0.25">
      <c r="A176" s="34" t="s">
        <v>529</v>
      </c>
      <c r="B176" s="8" t="s">
        <v>1182</v>
      </c>
    </row>
    <row r="177" spans="1:2" x14ac:dyDescent="0.25">
      <c r="A177" s="34" t="s">
        <v>551</v>
      </c>
      <c r="B177" s="8" t="s">
        <v>1182</v>
      </c>
    </row>
    <row r="178" spans="1:2" x14ac:dyDescent="0.25">
      <c r="A178" s="34" t="s">
        <v>914</v>
      </c>
      <c r="B178" s="8" t="s">
        <v>1182</v>
      </c>
    </row>
    <row r="179" spans="1:2" x14ac:dyDescent="0.25">
      <c r="A179" s="34" t="s">
        <v>530</v>
      </c>
      <c r="B179" s="8" t="s">
        <v>1183</v>
      </c>
    </row>
    <row r="180" spans="1:2" x14ac:dyDescent="0.25">
      <c r="A180" s="34" t="s">
        <v>531</v>
      </c>
      <c r="B180" s="8" t="s">
        <v>1184</v>
      </c>
    </row>
    <row r="181" spans="1:2" x14ac:dyDescent="0.25">
      <c r="A181" s="34" t="s">
        <v>532</v>
      </c>
      <c r="B181" s="8" t="s">
        <v>1183</v>
      </c>
    </row>
    <row r="182" spans="1:2" x14ac:dyDescent="0.25">
      <c r="A182" s="34" t="s">
        <v>533</v>
      </c>
      <c r="B182" s="8" t="s">
        <v>1184</v>
      </c>
    </row>
    <row r="183" spans="1:2" x14ac:dyDescent="0.25">
      <c r="A183" s="34" t="s">
        <v>797</v>
      </c>
      <c r="B183" s="8" t="s">
        <v>1183</v>
      </c>
    </row>
    <row r="184" spans="1:2" x14ac:dyDescent="0.25">
      <c r="A184" s="34" t="s">
        <v>796</v>
      </c>
      <c r="B184" s="8" t="s">
        <v>1184</v>
      </c>
    </row>
    <row r="185" spans="1:2" x14ac:dyDescent="0.25">
      <c r="A185" s="34" t="s">
        <v>679</v>
      </c>
      <c r="B185" s="8" t="s">
        <v>1183</v>
      </c>
    </row>
    <row r="186" spans="1:2" x14ac:dyDescent="0.25">
      <c r="A186" s="34" t="s">
        <v>678</v>
      </c>
      <c r="B186" s="8" t="s">
        <v>1184</v>
      </c>
    </row>
    <row r="187" spans="1:2" x14ac:dyDescent="0.25">
      <c r="A187" s="34" t="s">
        <v>534</v>
      </c>
      <c r="B187" s="8" t="s">
        <v>1183</v>
      </c>
    </row>
    <row r="188" spans="1:2" x14ac:dyDescent="0.25">
      <c r="A188" s="34" t="s">
        <v>535</v>
      </c>
      <c r="B188" s="8" t="s">
        <v>1184</v>
      </c>
    </row>
    <row r="189" spans="1:2" x14ac:dyDescent="0.25">
      <c r="A189" s="34" t="s">
        <v>536</v>
      </c>
      <c r="B189" s="8" t="s">
        <v>1183</v>
      </c>
    </row>
    <row r="190" spans="1:2" x14ac:dyDescent="0.25">
      <c r="A190" s="34" t="s">
        <v>537</v>
      </c>
      <c r="B190" s="8" t="s">
        <v>1184</v>
      </c>
    </row>
    <row r="191" spans="1:2" x14ac:dyDescent="0.25">
      <c r="A191" s="34" t="s">
        <v>538</v>
      </c>
      <c r="B191" s="8" t="s">
        <v>1183</v>
      </c>
    </row>
    <row r="192" spans="1:2" x14ac:dyDescent="0.25">
      <c r="A192" s="34" t="s">
        <v>539</v>
      </c>
      <c r="B192" s="8" t="s">
        <v>1184</v>
      </c>
    </row>
    <row r="193" spans="1:2" x14ac:dyDescent="0.25">
      <c r="A193" s="34" t="s">
        <v>919</v>
      </c>
      <c r="B193" s="8" t="s">
        <v>1183</v>
      </c>
    </row>
    <row r="194" spans="1:2" x14ac:dyDescent="0.25">
      <c r="A194" s="34" t="s">
        <v>920</v>
      </c>
      <c r="B194" s="8" t="s">
        <v>1184</v>
      </c>
    </row>
    <row r="195" spans="1:2" x14ac:dyDescent="0.25">
      <c r="A195" s="34" t="s">
        <v>540</v>
      </c>
      <c r="B195" s="8" t="s">
        <v>1183</v>
      </c>
    </row>
    <row r="196" spans="1:2" x14ac:dyDescent="0.25">
      <c r="A196" s="34" t="s">
        <v>541</v>
      </c>
      <c r="B196" s="8" t="s">
        <v>1184</v>
      </c>
    </row>
    <row r="197" spans="1:2" x14ac:dyDescent="0.25">
      <c r="A197" s="34" t="s">
        <v>542</v>
      </c>
      <c r="B197" s="8" t="s">
        <v>1185</v>
      </c>
    </row>
    <row r="198" spans="1:2" x14ac:dyDescent="0.25">
      <c r="A198" s="34" t="s">
        <v>543</v>
      </c>
      <c r="B198" s="8" t="s">
        <v>1185</v>
      </c>
    </row>
    <row r="199" spans="1:2" x14ac:dyDescent="0.25">
      <c r="A199" s="34" t="s">
        <v>544</v>
      </c>
      <c r="B199" s="8" t="s">
        <v>1185</v>
      </c>
    </row>
    <row r="200" spans="1:2" x14ac:dyDescent="0.25">
      <c r="A200" s="34" t="s">
        <v>545</v>
      </c>
      <c r="B200" s="8" t="s">
        <v>1185</v>
      </c>
    </row>
    <row r="201" spans="1:2" x14ac:dyDescent="0.25">
      <c r="A201" s="34" t="s">
        <v>546</v>
      </c>
      <c r="B201" s="8" t="s">
        <v>1185</v>
      </c>
    </row>
    <row r="202" spans="1:2" x14ac:dyDescent="0.25">
      <c r="A202" s="34" t="s">
        <v>547</v>
      </c>
      <c r="B202" s="8" t="s">
        <v>1185</v>
      </c>
    </row>
    <row r="203" spans="1:2" x14ac:dyDescent="0.25">
      <c r="A203" s="34" t="s">
        <v>548</v>
      </c>
      <c r="B203" s="8" t="s">
        <v>1185</v>
      </c>
    </row>
    <row r="204" spans="1:2" x14ac:dyDescent="0.25">
      <c r="A204" s="34" t="s">
        <v>549</v>
      </c>
      <c r="B204" s="8" t="s">
        <v>1185</v>
      </c>
    </row>
    <row r="205" spans="1:2" x14ac:dyDescent="0.25">
      <c r="A205" s="34" t="s">
        <v>550</v>
      </c>
      <c r="B205" s="8" t="s">
        <v>1185</v>
      </c>
    </row>
    <row r="206" spans="1:2" x14ac:dyDescent="0.25">
      <c r="A206" s="34" t="s">
        <v>916</v>
      </c>
      <c r="B206" s="8" t="s">
        <v>1185</v>
      </c>
    </row>
    <row r="207" spans="1:2" x14ac:dyDescent="0.25">
      <c r="A207" s="34" t="s">
        <v>552</v>
      </c>
      <c r="B207" s="8" t="s">
        <v>1186</v>
      </c>
    </row>
    <row r="208" spans="1:2" x14ac:dyDescent="0.25">
      <c r="A208" s="34" t="s">
        <v>950</v>
      </c>
      <c r="B208" s="8" t="s">
        <v>1186</v>
      </c>
    </row>
    <row r="209" spans="1:2" x14ac:dyDescent="0.25">
      <c r="A209" s="34" t="s">
        <v>553</v>
      </c>
      <c r="B209" s="8" t="s">
        <v>1186</v>
      </c>
    </row>
    <row r="210" spans="1:2" x14ac:dyDescent="0.25">
      <c r="A210" s="34" t="s">
        <v>554</v>
      </c>
      <c r="B210" s="8" t="s">
        <v>1186</v>
      </c>
    </row>
    <row r="211" spans="1:2" x14ac:dyDescent="0.25">
      <c r="A211" s="34" t="s">
        <v>555</v>
      </c>
      <c r="B211" s="8" t="s">
        <v>1186</v>
      </c>
    </row>
    <row r="212" spans="1:2" x14ac:dyDescent="0.25">
      <c r="A212" s="34" t="s">
        <v>556</v>
      </c>
      <c r="B212" s="8" t="s">
        <v>1186</v>
      </c>
    </row>
    <row r="213" spans="1:2" x14ac:dyDescent="0.25">
      <c r="A213" s="34" t="s">
        <v>557</v>
      </c>
      <c r="B213" s="8" t="s">
        <v>1186</v>
      </c>
    </row>
    <row r="214" spans="1:2" x14ac:dyDescent="0.25">
      <c r="A214" s="34" t="s">
        <v>558</v>
      </c>
      <c r="B214" s="8" t="s">
        <v>1186</v>
      </c>
    </row>
    <row r="215" spans="1:2" x14ac:dyDescent="0.25">
      <c r="A215" s="34" t="s">
        <v>918</v>
      </c>
      <c r="B215" s="8" t="s">
        <v>1186</v>
      </c>
    </row>
    <row r="216" spans="1:2" x14ac:dyDescent="0.25">
      <c r="A216" s="34" t="s">
        <v>217</v>
      </c>
      <c r="B216" s="14" t="s">
        <v>1187</v>
      </c>
    </row>
    <row r="217" spans="1:2" x14ac:dyDescent="0.25">
      <c r="A217" s="34" t="s">
        <v>218</v>
      </c>
      <c r="B217" s="14" t="s">
        <v>1253</v>
      </c>
    </row>
    <row r="218" spans="1:2" x14ac:dyDescent="0.25">
      <c r="A218" s="34" t="s">
        <v>975</v>
      </c>
      <c r="B218" s="14" t="s">
        <v>1188</v>
      </c>
    </row>
    <row r="219" spans="1:2" x14ac:dyDescent="0.25">
      <c r="A219" s="34" t="s">
        <v>982</v>
      </c>
      <c r="B219" s="14" t="s">
        <v>1189</v>
      </c>
    </row>
    <row r="220" spans="1:2" x14ac:dyDescent="0.25">
      <c r="A220" s="34" t="s">
        <v>976</v>
      </c>
      <c r="B220" s="14" t="s">
        <v>1254</v>
      </c>
    </row>
    <row r="221" spans="1:2" x14ac:dyDescent="0.25">
      <c r="A221" s="34" t="s">
        <v>977</v>
      </c>
      <c r="B221" s="14" t="s">
        <v>1190</v>
      </c>
    </row>
    <row r="222" spans="1:2" x14ac:dyDescent="0.25">
      <c r="A222" s="34" t="s">
        <v>922</v>
      </c>
      <c r="B222" s="14" t="s">
        <v>1191</v>
      </c>
    </row>
    <row r="223" spans="1:2" x14ac:dyDescent="0.25">
      <c r="A223" s="34" t="s">
        <v>923</v>
      </c>
      <c r="B223" s="14" t="s">
        <v>1192</v>
      </c>
    </row>
    <row r="224" spans="1:2" x14ac:dyDescent="0.25">
      <c r="A224" s="34" t="s">
        <v>924</v>
      </c>
      <c r="B224" s="14" t="s">
        <v>1194</v>
      </c>
    </row>
    <row r="225" spans="1:2" x14ac:dyDescent="0.25">
      <c r="A225" s="34" t="s">
        <v>948</v>
      </c>
      <c r="B225" s="14" t="s">
        <v>1195</v>
      </c>
    </row>
    <row r="226" spans="1:2" x14ac:dyDescent="0.25">
      <c r="A226" s="34" t="s">
        <v>925</v>
      </c>
      <c r="B226" s="14" t="s">
        <v>1193</v>
      </c>
    </row>
    <row r="227" spans="1:2" x14ac:dyDescent="0.25">
      <c r="A227" s="34" t="s">
        <v>147</v>
      </c>
      <c r="B227" s="14" t="s">
        <v>1196</v>
      </c>
    </row>
    <row r="228" spans="1:2" x14ac:dyDescent="0.25">
      <c r="A228" s="34" t="s">
        <v>949</v>
      </c>
      <c r="B228" s="14" t="s">
        <v>1197</v>
      </c>
    </row>
    <row r="229" spans="1:2" x14ac:dyDescent="0.25">
      <c r="A229" s="34" t="s">
        <v>926</v>
      </c>
      <c r="B229" s="14" t="s">
        <v>1198</v>
      </c>
    </row>
    <row r="230" spans="1:2" x14ac:dyDescent="0.25">
      <c r="A230" s="34" t="s">
        <v>927</v>
      </c>
      <c r="B230" s="14" t="s">
        <v>1199</v>
      </c>
    </row>
    <row r="231" spans="1:2" x14ac:dyDescent="0.25">
      <c r="A231" s="34" t="s">
        <v>946</v>
      </c>
      <c r="B231" s="14" t="s">
        <v>1200</v>
      </c>
    </row>
    <row r="232" spans="1:2" x14ac:dyDescent="0.25">
      <c r="A232" s="34" t="s">
        <v>928</v>
      </c>
      <c r="B232" s="14" t="s">
        <v>1201</v>
      </c>
    </row>
    <row r="233" spans="1:2" x14ac:dyDescent="0.25">
      <c r="A233" s="34" t="s">
        <v>929</v>
      </c>
      <c r="B233" s="14" t="s">
        <v>1202</v>
      </c>
    </row>
    <row r="234" spans="1:2" x14ac:dyDescent="0.25">
      <c r="A234" s="34" t="s">
        <v>947</v>
      </c>
      <c r="B234" s="14" t="s">
        <v>1140</v>
      </c>
    </row>
    <row r="235" spans="1:2" x14ac:dyDescent="0.25">
      <c r="A235" s="34" t="s">
        <v>930</v>
      </c>
      <c r="B235" s="14" t="s">
        <v>1203</v>
      </c>
    </row>
    <row r="236" spans="1:2" x14ac:dyDescent="0.25">
      <c r="A236" s="34" t="s">
        <v>931</v>
      </c>
      <c r="B236" s="14" t="s">
        <v>1204</v>
      </c>
    </row>
    <row r="237" spans="1:2" x14ac:dyDescent="0.25">
      <c r="A237" s="34" t="s">
        <v>148</v>
      </c>
      <c r="B237" s="14" t="s">
        <v>1205</v>
      </c>
    </row>
    <row r="238" spans="1:2" x14ac:dyDescent="0.25">
      <c r="A238" s="34" t="s">
        <v>932</v>
      </c>
      <c r="B238" s="14" t="s">
        <v>1206</v>
      </c>
    </row>
    <row r="239" spans="1:2" x14ac:dyDescent="0.25">
      <c r="A239" s="34" t="s">
        <v>933</v>
      </c>
      <c r="B239" s="14" t="s">
        <v>1255</v>
      </c>
    </row>
    <row r="240" spans="1:2" x14ac:dyDescent="0.25">
      <c r="A240" s="34" t="s">
        <v>150</v>
      </c>
      <c r="B240" s="14" t="s">
        <v>1207</v>
      </c>
    </row>
    <row r="241" spans="1:2" x14ac:dyDescent="0.25">
      <c r="A241" s="34" t="s">
        <v>934</v>
      </c>
      <c r="B241" s="14" t="s">
        <v>1208</v>
      </c>
    </row>
    <row r="242" spans="1:2" x14ac:dyDescent="0.25">
      <c r="A242" s="34" t="s">
        <v>151</v>
      </c>
      <c r="B242" s="14" t="s">
        <v>1141</v>
      </c>
    </row>
    <row r="243" spans="1:2" x14ac:dyDescent="0.25">
      <c r="A243" s="34" t="s">
        <v>935</v>
      </c>
      <c r="B243" s="14" t="s">
        <v>1209</v>
      </c>
    </row>
    <row r="244" spans="1:2" x14ac:dyDescent="0.25">
      <c r="A244" s="34" t="s">
        <v>936</v>
      </c>
      <c r="B244" s="14" t="s">
        <v>1210</v>
      </c>
    </row>
    <row r="245" spans="1:2" x14ac:dyDescent="0.25">
      <c r="A245" s="34" t="s">
        <v>937</v>
      </c>
      <c r="B245" s="14" t="s">
        <v>1256</v>
      </c>
    </row>
    <row r="246" spans="1:2" x14ac:dyDescent="0.25">
      <c r="A246" s="34" t="s">
        <v>938</v>
      </c>
      <c r="B246" s="14" t="s">
        <v>1211</v>
      </c>
    </row>
    <row r="247" spans="1:2" x14ac:dyDescent="0.25">
      <c r="A247" s="34" t="s">
        <v>939</v>
      </c>
      <c r="B247" s="14" t="s">
        <v>1257</v>
      </c>
    </row>
    <row r="248" spans="1:2" x14ac:dyDescent="0.25">
      <c r="A248" s="34" t="s">
        <v>940</v>
      </c>
      <c r="B248" s="14" t="s">
        <v>1258</v>
      </c>
    </row>
    <row r="249" spans="1:2" x14ac:dyDescent="0.25">
      <c r="A249" s="34" t="s">
        <v>941</v>
      </c>
      <c r="B249" s="14" t="s">
        <v>1259</v>
      </c>
    </row>
    <row r="250" spans="1:2" x14ac:dyDescent="0.25">
      <c r="A250" s="34" t="s">
        <v>942</v>
      </c>
      <c r="B250" s="14" t="s">
        <v>1260</v>
      </c>
    </row>
    <row r="251" spans="1:2" x14ac:dyDescent="0.25">
      <c r="A251" s="34" t="s">
        <v>943</v>
      </c>
      <c r="B251" s="14" t="s">
        <v>1261</v>
      </c>
    </row>
    <row r="252" spans="1:2" x14ac:dyDescent="0.25">
      <c r="A252" s="34" t="s">
        <v>149</v>
      </c>
      <c r="B252" s="14" t="s">
        <v>1262</v>
      </c>
    </row>
    <row r="253" spans="1:2" x14ac:dyDescent="0.25">
      <c r="A253" s="34" t="s">
        <v>944</v>
      </c>
      <c r="B253" s="14" t="s">
        <v>1263</v>
      </c>
    </row>
    <row r="254" spans="1:2" x14ac:dyDescent="0.25">
      <c r="A254" s="34" t="s">
        <v>974</v>
      </c>
      <c r="B254" s="14" t="s">
        <v>1212</v>
      </c>
    </row>
    <row r="255" spans="1:2" x14ac:dyDescent="0.25">
      <c r="A255" s="34" t="s">
        <v>960</v>
      </c>
      <c r="B255" s="14" t="s">
        <v>1213</v>
      </c>
    </row>
    <row r="256" spans="1:2" x14ac:dyDescent="0.25">
      <c r="A256" s="34" t="s">
        <v>959</v>
      </c>
      <c r="B256" s="14" t="s">
        <v>1214</v>
      </c>
    </row>
    <row r="257" spans="1:2" x14ac:dyDescent="0.25">
      <c r="A257" s="34" t="s">
        <v>999</v>
      </c>
      <c r="B257" s="14" t="s">
        <v>1215</v>
      </c>
    </row>
    <row r="258" spans="1:2" x14ac:dyDescent="0.25">
      <c r="A258" s="34" t="s">
        <v>978</v>
      </c>
      <c r="B258" s="14" t="s">
        <v>1216</v>
      </c>
    </row>
    <row r="259" spans="1:2" x14ac:dyDescent="0.25">
      <c r="A259" s="34" t="s">
        <v>961</v>
      </c>
      <c r="B259" s="14" t="s">
        <v>1264</v>
      </c>
    </row>
    <row r="260" spans="1:2" x14ac:dyDescent="0.25">
      <c r="A260" s="34" t="s">
        <v>962</v>
      </c>
      <c r="B260" s="14" t="s">
        <v>1217</v>
      </c>
    </row>
    <row r="261" spans="1:2" x14ac:dyDescent="0.25">
      <c r="A261" s="34" t="s">
        <v>963</v>
      </c>
      <c r="B261" s="14" t="s">
        <v>1218</v>
      </c>
    </row>
    <row r="262" spans="1:2" x14ac:dyDescent="0.25">
      <c r="A262" s="34" t="s">
        <v>1000</v>
      </c>
      <c r="B262" s="14" t="s">
        <v>1265</v>
      </c>
    </row>
    <row r="263" spans="1:2" x14ac:dyDescent="0.25">
      <c r="A263" s="34" t="s">
        <v>979</v>
      </c>
      <c r="B263" s="14" t="s">
        <v>1219</v>
      </c>
    </row>
    <row r="264" spans="1:2" x14ac:dyDescent="0.25">
      <c r="A264" s="34" t="s">
        <v>964</v>
      </c>
      <c r="B264" s="14" t="s">
        <v>1266</v>
      </c>
    </row>
    <row r="265" spans="1:2" x14ac:dyDescent="0.25">
      <c r="A265" s="34" t="s">
        <v>965</v>
      </c>
      <c r="B265" s="14" t="s">
        <v>1220</v>
      </c>
    </row>
    <row r="266" spans="1:2" x14ac:dyDescent="0.25">
      <c r="A266" s="34" t="s">
        <v>966</v>
      </c>
      <c r="B266" s="14" t="s">
        <v>1221</v>
      </c>
    </row>
    <row r="267" spans="1:2" x14ac:dyDescent="0.25">
      <c r="A267" s="34" t="s">
        <v>1001</v>
      </c>
      <c r="B267" s="14" t="s">
        <v>1222</v>
      </c>
    </row>
    <row r="268" spans="1:2" x14ac:dyDescent="0.25">
      <c r="A268" s="34" t="s">
        <v>980</v>
      </c>
      <c r="B268" s="14" t="s">
        <v>1223</v>
      </c>
    </row>
    <row r="269" spans="1:2" x14ac:dyDescent="0.25">
      <c r="A269" s="34" t="s">
        <v>967</v>
      </c>
      <c r="B269" s="14" t="s">
        <v>1267</v>
      </c>
    </row>
    <row r="270" spans="1:2" x14ac:dyDescent="0.25">
      <c r="A270" s="34" t="s">
        <v>968</v>
      </c>
      <c r="B270" s="14" t="s">
        <v>1224</v>
      </c>
    </row>
    <row r="271" spans="1:2" x14ac:dyDescent="0.25">
      <c r="A271" s="34" t="s">
        <v>969</v>
      </c>
      <c r="B271" s="14" t="s">
        <v>1225</v>
      </c>
    </row>
    <row r="272" spans="1:2" x14ac:dyDescent="0.25">
      <c r="A272" s="34" t="s">
        <v>1002</v>
      </c>
      <c r="B272" s="14" t="s">
        <v>1226</v>
      </c>
    </row>
    <row r="273" spans="1:2" x14ac:dyDescent="0.25">
      <c r="A273" s="34" t="s">
        <v>981</v>
      </c>
      <c r="B273" s="14" t="s">
        <v>1227</v>
      </c>
    </row>
    <row r="274" spans="1:2" x14ac:dyDescent="0.25">
      <c r="A274" s="34" t="s">
        <v>970</v>
      </c>
      <c r="B274" s="14" t="s">
        <v>1268</v>
      </c>
    </row>
    <row r="275" spans="1:2" x14ac:dyDescent="0.25">
      <c r="A275" s="34" t="s">
        <v>971</v>
      </c>
      <c r="B275" s="14" t="s">
        <v>1228</v>
      </c>
    </row>
    <row r="276" spans="1:2" x14ac:dyDescent="0.25">
      <c r="A276" s="34" t="s">
        <v>972</v>
      </c>
      <c r="B276" s="14" t="s">
        <v>1269</v>
      </c>
    </row>
    <row r="277" spans="1:2" x14ac:dyDescent="0.25">
      <c r="A277" s="34" t="s">
        <v>973</v>
      </c>
      <c r="B277" s="14" t="s">
        <v>1229</v>
      </c>
    </row>
    <row r="278" spans="1:2" x14ac:dyDescent="0.25">
      <c r="A278" s="34" t="s">
        <v>954</v>
      </c>
      <c r="B278" s="14" t="s">
        <v>1230</v>
      </c>
    </row>
    <row r="279" spans="1:2" x14ac:dyDescent="0.25">
      <c r="A279" s="34" t="s">
        <v>955</v>
      </c>
      <c r="B279" s="14" t="s">
        <v>1231</v>
      </c>
    </row>
    <row r="280" spans="1:2" x14ac:dyDescent="0.25">
      <c r="A280" s="34" t="s">
        <v>956</v>
      </c>
      <c r="B280" s="14" t="s">
        <v>1270</v>
      </c>
    </row>
    <row r="281" spans="1:2" x14ac:dyDescent="0.25">
      <c r="A281" s="34" t="s">
        <v>957</v>
      </c>
      <c r="B281" s="14" t="s">
        <v>1271</v>
      </c>
    </row>
    <row r="282" spans="1:2" x14ac:dyDescent="0.25">
      <c r="A282" s="34" t="s">
        <v>986</v>
      </c>
      <c r="B282" s="14" t="s">
        <v>1272</v>
      </c>
    </row>
    <row r="283" spans="1:2" x14ac:dyDescent="0.25">
      <c r="A283" s="34" t="s">
        <v>958</v>
      </c>
      <c r="B283" s="14" t="s">
        <v>1273</v>
      </c>
    </row>
    <row r="284" spans="1:2" x14ac:dyDescent="0.25">
      <c r="A284" s="34" t="s">
        <v>987</v>
      </c>
      <c r="B284" s="14" t="s">
        <v>1232</v>
      </c>
    </row>
    <row r="285" spans="1:2" x14ac:dyDescent="0.25">
      <c r="A285" s="34" t="s">
        <v>993</v>
      </c>
      <c r="B285" s="14" t="s">
        <v>1274</v>
      </c>
    </row>
    <row r="286" spans="1:2" x14ac:dyDescent="0.25">
      <c r="A286" s="34" t="s">
        <v>994</v>
      </c>
      <c r="B286" s="14" t="s">
        <v>1275</v>
      </c>
    </row>
    <row r="287" spans="1:2" x14ac:dyDescent="0.25">
      <c r="A287" s="34" t="s">
        <v>997</v>
      </c>
      <c r="B287" s="14" t="s">
        <v>1276</v>
      </c>
    </row>
    <row r="288" spans="1:2" x14ac:dyDescent="0.25">
      <c r="A288" s="34" t="s">
        <v>998</v>
      </c>
      <c r="B288" s="14" t="s">
        <v>1277</v>
      </c>
    </row>
    <row r="289" spans="1:2" x14ac:dyDescent="0.25">
      <c r="A289" s="34" t="s">
        <v>988</v>
      </c>
      <c r="B289" s="14" t="s">
        <v>1233</v>
      </c>
    </row>
    <row r="290" spans="1:2" x14ac:dyDescent="0.25">
      <c r="A290" s="34" t="s">
        <v>988</v>
      </c>
      <c r="B290" s="14" t="s">
        <v>1233</v>
      </c>
    </row>
    <row r="291" spans="1:2" x14ac:dyDescent="0.25">
      <c r="A291" s="34" t="s">
        <v>996</v>
      </c>
      <c r="B291" s="14" t="s">
        <v>1234</v>
      </c>
    </row>
    <row r="292" spans="1:2" x14ac:dyDescent="0.25">
      <c r="A292" s="34" t="s">
        <v>985</v>
      </c>
      <c r="B292" s="14" t="s">
        <v>1235</v>
      </c>
    </row>
    <row r="293" spans="1:2" x14ac:dyDescent="0.25">
      <c r="A293" s="34" t="s">
        <v>984</v>
      </c>
      <c r="B293" s="14" t="s">
        <v>1278</v>
      </c>
    </row>
    <row r="294" spans="1:2" x14ac:dyDescent="0.25">
      <c r="A294" s="34" t="s">
        <v>983</v>
      </c>
      <c r="B294" s="14" t="s">
        <v>1236</v>
      </c>
    </row>
    <row r="295" spans="1:2" x14ac:dyDescent="0.25">
      <c r="A295" s="34" t="s">
        <v>159</v>
      </c>
      <c r="B295" s="14" t="s">
        <v>1238</v>
      </c>
    </row>
    <row r="296" spans="1:2" x14ac:dyDescent="0.25">
      <c r="A296" s="34" t="s">
        <v>1165</v>
      </c>
      <c r="B296" s="14" t="s">
        <v>1239</v>
      </c>
    </row>
    <row r="297" spans="1:2" x14ac:dyDescent="0.25">
      <c r="A297" s="34" t="s">
        <v>164</v>
      </c>
      <c r="B297" s="14" t="s">
        <v>1240</v>
      </c>
    </row>
    <row r="298" spans="1:2" x14ac:dyDescent="0.25">
      <c r="A298" s="34" t="s">
        <v>152</v>
      </c>
      <c r="B298" s="14" t="s">
        <v>1279</v>
      </c>
    </row>
    <row r="299" spans="1:2" x14ac:dyDescent="0.25">
      <c r="A299" s="34" t="s">
        <v>153</v>
      </c>
      <c r="B299" s="14" t="s">
        <v>1280</v>
      </c>
    </row>
    <row r="300" spans="1:2" x14ac:dyDescent="0.25">
      <c r="A300" s="34" t="s">
        <v>154</v>
      </c>
      <c r="B300" s="14" t="s">
        <v>1142</v>
      </c>
    </row>
    <row r="301" spans="1:2" x14ac:dyDescent="0.25">
      <c r="A301" s="34" t="s">
        <v>155</v>
      </c>
      <c r="B301" s="14" t="s">
        <v>1281</v>
      </c>
    </row>
    <row r="302" spans="1:2" x14ac:dyDescent="0.25">
      <c r="A302" s="34" t="s">
        <v>992</v>
      </c>
      <c r="B302" s="14" t="s">
        <v>1282</v>
      </c>
    </row>
    <row r="303" spans="1:2" x14ac:dyDescent="0.25">
      <c r="A303" s="34" t="s">
        <v>156</v>
      </c>
      <c r="B303" s="14" t="s">
        <v>1143</v>
      </c>
    </row>
    <row r="304" spans="1:2" x14ac:dyDescent="0.25">
      <c r="A304" s="34" t="s">
        <v>157</v>
      </c>
      <c r="B304" s="14" t="s">
        <v>1144</v>
      </c>
    </row>
    <row r="305" spans="1:2" x14ac:dyDescent="0.25">
      <c r="A305" s="34" t="s">
        <v>158</v>
      </c>
      <c r="B305" s="14" t="s">
        <v>1283</v>
      </c>
    </row>
    <row r="306" spans="1:2" x14ac:dyDescent="0.25">
      <c r="A306" s="34" t="s">
        <v>989</v>
      </c>
      <c r="B306" s="14" t="s">
        <v>1241</v>
      </c>
    </row>
    <row r="307" spans="1:2" x14ac:dyDescent="0.25">
      <c r="A307" s="34" t="s">
        <v>995</v>
      </c>
      <c r="B307" s="14" t="s">
        <v>1284</v>
      </c>
    </row>
    <row r="308" spans="1:2" x14ac:dyDescent="0.25">
      <c r="A308" s="36" t="s">
        <v>1004</v>
      </c>
      <c r="B308" s="14" t="s">
        <v>1237</v>
      </c>
    </row>
    <row r="309" spans="1:2" x14ac:dyDescent="0.25">
      <c r="A309" s="36" t="s">
        <v>1005</v>
      </c>
      <c r="B309" s="14" t="s">
        <v>1237</v>
      </c>
    </row>
    <row r="310" spans="1:2" x14ac:dyDescent="0.25">
      <c r="A310" s="36" t="s">
        <v>1006</v>
      </c>
      <c r="B310" s="14" t="s">
        <v>1237</v>
      </c>
    </row>
    <row r="311" spans="1:2" x14ac:dyDescent="0.25">
      <c r="A311" s="36" t="s">
        <v>1007</v>
      </c>
      <c r="B311" s="14" t="s">
        <v>1237</v>
      </c>
    </row>
    <row r="312" spans="1:2" x14ac:dyDescent="0.25">
      <c r="A312" s="36" t="s">
        <v>1008</v>
      </c>
      <c r="B312" s="14" t="s">
        <v>1237</v>
      </c>
    </row>
    <row r="313" spans="1:2" x14ac:dyDescent="0.25">
      <c r="A313" s="34" t="s">
        <v>160</v>
      </c>
      <c r="B313" s="14" t="s">
        <v>1285</v>
      </c>
    </row>
    <row r="314" spans="1:2" x14ac:dyDescent="0.25">
      <c r="A314" s="34" t="s">
        <v>160</v>
      </c>
      <c r="B314" s="14" t="s">
        <v>1285</v>
      </c>
    </row>
    <row r="315" spans="1:2" x14ac:dyDescent="0.25">
      <c r="A315" s="34" t="s">
        <v>161</v>
      </c>
      <c r="B315" s="14" t="s">
        <v>1145</v>
      </c>
    </row>
    <row r="316" spans="1:2" x14ac:dyDescent="0.25">
      <c r="A316" s="34" t="s">
        <v>162</v>
      </c>
      <c r="B316" s="14" t="s">
        <v>1146</v>
      </c>
    </row>
    <row r="317" spans="1:2" x14ac:dyDescent="0.25">
      <c r="A317" s="34" t="s">
        <v>163</v>
      </c>
      <c r="B317" s="14" t="s">
        <v>1286</v>
      </c>
    </row>
    <row r="318" spans="1:2" x14ac:dyDescent="0.25">
      <c r="A318" s="34" t="s">
        <v>1003</v>
      </c>
      <c r="B318" s="14" t="s">
        <v>1287</v>
      </c>
    </row>
    <row r="319" spans="1:2" x14ac:dyDescent="0.25">
      <c r="A319" s="34" t="s">
        <v>217</v>
      </c>
      <c r="B319" s="14" t="s">
        <v>1242</v>
      </c>
    </row>
    <row r="320" spans="1:2" x14ac:dyDescent="0.25">
      <c r="A320" s="34" t="s">
        <v>218</v>
      </c>
      <c r="B320" s="14" t="s">
        <v>1253</v>
      </c>
    </row>
    <row r="321" spans="1:2" x14ac:dyDescent="0.25">
      <c r="A321" s="34" t="s">
        <v>219</v>
      </c>
      <c r="B321" s="8" t="s">
        <v>1147</v>
      </c>
    </row>
    <row r="322" spans="1:2" x14ac:dyDescent="0.25">
      <c r="A322" s="34" t="s">
        <v>220</v>
      </c>
      <c r="B322" s="8" t="s">
        <v>1147</v>
      </c>
    </row>
    <row r="323" spans="1:2" x14ac:dyDescent="0.25">
      <c r="A323" s="34" t="s">
        <v>221</v>
      </c>
      <c r="B323" s="8" t="s">
        <v>1147</v>
      </c>
    </row>
    <row r="324" spans="1:2" x14ac:dyDescent="0.25">
      <c r="A324" s="34" t="s">
        <v>222</v>
      </c>
      <c r="B324" s="8" t="s">
        <v>1147</v>
      </c>
    </row>
    <row r="325" spans="1:2" x14ac:dyDescent="0.25">
      <c r="A325" s="34" t="s">
        <v>223</v>
      </c>
      <c r="B325" s="8" t="s">
        <v>1147</v>
      </c>
    </row>
    <row r="326" spans="1:2" x14ac:dyDescent="0.25">
      <c r="A326" s="34" t="s">
        <v>224</v>
      </c>
      <c r="B326" s="8" t="s">
        <v>1147</v>
      </c>
    </row>
    <row r="327" spans="1:2" x14ac:dyDescent="0.25">
      <c r="A327" s="34" t="s">
        <v>225</v>
      </c>
      <c r="B327" s="8" t="s">
        <v>1147</v>
      </c>
    </row>
    <row r="328" spans="1:2" x14ac:dyDescent="0.25">
      <c r="A328" s="34" t="s">
        <v>226</v>
      </c>
      <c r="B328" s="8" t="s">
        <v>1147</v>
      </c>
    </row>
    <row r="329" spans="1:2" x14ac:dyDescent="0.25">
      <c r="A329" s="34" t="s">
        <v>227</v>
      </c>
      <c r="B329" s="8" t="s">
        <v>1147</v>
      </c>
    </row>
    <row r="330" spans="1:2" x14ac:dyDescent="0.25">
      <c r="A330" s="34" t="s">
        <v>228</v>
      </c>
      <c r="B330" s="8" t="s">
        <v>1147</v>
      </c>
    </row>
    <row r="331" spans="1:2" x14ac:dyDescent="0.25">
      <c r="A331" s="34" t="s">
        <v>229</v>
      </c>
      <c r="B331" s="8" t="s">
        <v>1147</v>
      </c>
    </row>
    <row r="332" spans="1:2" x14ac:dyDescent="0.25">
      <c r="A332" s="34" t="s">
        <v>230</v>
      </c>
      <c r="B332" s="8" t="s">
        <v>1147</v>
      </c>
    </row>
    <row r="333" spans="1:2" x14ac:dyDescent="0.25">
      <c r="A333" s="34" t="s">
        <v>231</v>
      </c>
      <c r="B333" s="8" t="s">
        <v>1148</v>
      </c>
    </row>
    <row r="334" spans="1:2" x14ac:dyDescent="0.25">
      <c r="A334" s="34" t="s">
        <v>232</v>
      </c>
      <c r="B334" s="8" t="s">
        <v>1149</v>
      </c>
    </row>
    <row r="335" spans="1:2" x14ac:dyDescent="0.25">
      <c r="A335" s="34" t="s">
        <v>233</v>
      </c>
      <c r="B335" s="8" t="s">
        <v>1150</v>
      </c>
    </row>
    <row r="336" spans="1:2" x14ac:dyDescent="0.25">
      <c r="A336" s="34" t="s">
        <v>234</v>
      </c>
      <c r="B336" s="8" t="s">
        <v>1151</v>
      </c>
    </row>
    <row r="337" spans="1:2" x14ac:dyDescent="0.25">
      <c r="A337" s="34" t="s">
        <v>235</v>
      </c>
      <c r="B337" s="8" t="s">
        <v>1151</v>
      </c>
    </row>
    <row r="338" spans="1:2" x14ac:dyDescent="0.25">
      <c r="A338" s="34" t="s">
        <v>236</v>
      </c>
      <c r="B338" s="8" t="s">
        <v>1152</v>
      </c>
    </row>
    <row r="339" spans="1:2" x14ac:dyDescent="0.25">
      <c r="A339" s="34" t="s">
        <v>237</v>
      </c>
      <c r="B339" s="8" t="s">
        <v>1152</v>
      </c>
    </row>
    <row r="340" spans="1:2" x14ac:dyDescent="0.25">
      <c r="A340" s="34" t="s">
        <v>238</v>
      </c>
      <c r="B340" s="8" t="s">
        <v>1153</v>
      </c>
    </row>
    <row r="341" spans="1:2" x14ac:dyDescent="0.25">
      <c r="A341" s="34" t="s">
        <v>239</v>
      </c>
      <c r="B341" s="8" t="s">
        <v>1153</v>
      </c>
    </row>
    <row r="342" spans="1:2" x14ac:dyDescent="0.25">
      <c r="A342" s="34" t="s">
        <v>240</v>
      </c>
      <c r="B342" s="8" t="s">
        <v>1154</v>
      </c>
    </row>
    <row r="343" spans="1:2" x14ac:dyDescent="0.25">
      <c r="A343" s="34" t="s">
        <v>241</v>
      </c>
      <c r="B343" s="8" t="s">
        <v>1155</v>
      </c>
    </row>
    <row r="344" spans="1:2" x14ac:dyDescent="0.25">
      <c r="A344" s="34" t="s">
        <v>951</v>
      </c>
      <c r="B344" s="8" t="s">
        <v>1156</v>
      </c>
    </row>
    <row r="345" spans="1:2" x14ac:dyDescent="0.25">
      <c r="A345" s="34" t="s">
        <v>952</v>
      </c>
      <c r="B345" s="8" t="s">
        <v>1157</v>
      </c>
    </row>
    <row r="346" spans="1:2" x14ac:dyDescent="0.25">
      <c r="A346" s="34" t="s">
        <v>953</v>
      </c>
      <c r="B346" s="8" t="s">
        <v>1157</v>
      </c>
    </row>
    <row r="347" spans="1:2" x14ac:dyDescent="0.25">
      <c r="A347" s="34" t="s">
        <v>242</v>
      </c>
      <c r="B347" s="8" t="s">
        <v>1158</v>
      </c>
    </row>
    <row r="348" spans="1:2" x14ac:dyDescent="0.25">
      <c r="A348" s="34" t="s">
        <v>243</v>
      </c>
      <c r="B348" s="8" t="s">
        <v>1159</v>
      </c>
    </row>
    <row r="349" spans="1:2" x14ac:dyDescent="0.25">
      <c r="A349" s="34" t="s">
        <v>244</v>
      </c>
      <c r="B349" s="8" t="s">
        <v>1160</v>
      </c>
    </row>
    <row r="350" spans="1:2" x14ac:dyDescent="0.25">
      <c r="A350" s="34" t="s">
        <v>245</v>
      </c>
      <c r="B350" s="8" t="s">
        <v>1161</v>
      </c>
    </row>
    <row r="351" spans="1:2" x14ac:dyDescent="0.25">
      <c r="A351" s="34" t="s">
        <v>246</v>
      </c>
      <c r="B351" s="8" t="s">
        <v>1160</v>
      </c>
    </row>
    <row r="352" spans="1:2" x14ac:dyDescent="0.25">
      <c r="A352" s="34" t="s">
        <v>247</v>
      </c>
      <c r="B352" s="8" t="s">
        <v>1161</v>
      </c>
    </row>
    <row r="353" spans="1:2" x14ac:dyDescent="0.25">
      <c r="A353" s="34" t="s">
        <v>248</v>
      </c>
      <c r="B353" s="8" t="s">
        <v>1160</v>
      </c>
    </row>
    <row r="354" spans="1:2" x14ac:dyDescent="0.25">
      <c r="A354" s="34" t="s">
        <v>249</v>
      </c>
      <c r="B354" s="8" t="s">
        <v>1161</v>
      </c>
    </row>
    <row r="355" spans="1:2" x14ac:dyDescent="0.25">
      <c r="A355" s="34" t="s">
        <v>250</v>
      </c>
      <c r="B355" s="8" t="s">
        <v>1160</v>
      </c>
    </row>
    <row r="356" spans="1:2" x14ac:dyDescent="0.25">
      <c r="A356" s="34" t="s">
        <v>251</v>
      </c>
      <c r="B356" s="8" t="s">
        <v>1161</v>
      </c>
    </row>
    <row r="357" spans="1:2" x14ac:dyDescent="0.25">
      <c r="A357" s="34" t="s">
        <v>252</v>
      </c>
      <c r="B357" s="8" t="s">
        <v>1160</v>
      </c>
    </row>
    <row r="358" spans="1:2" x14ac:dyDescent="0.25">
      <c r="A358" s="34" t="s">
        <v>253</v>
      </c>
      <c r="B358" s="8" t="s">
        <v>1161</v>
      </c>
    </row>
    <row r="359" spans="1:2" x14ac:dyDescent="0.25">
      <c r="A359" s="34" t="s">
        <v>254</v>
      </c>
      <c r="B359" s="8" t="s">
        <v>1160</v>
      </c>
    </row>
    <row r="360" spans="1:2" x14ac:dyDescent="0.25">
      <c r="A360" s="34" t="s">
        <v>255</v>
      </c>
      <c r="B360" s="8" t="s">
        <v>1161</v>
      </c>
    </row>
    <row r="361" spans="1:2" x14ac:dyDescent="0.25">
      <c r="A361" s="34" t="s">
        <v>256</v>
      </c>
      <c r="B361" s="8" t="s">
        <v>1160</v>
      </c>
    </row>
    <row r="362" spans="1:2" x14ac:dyDescent="0.25">
      <c r="A362" s="34" t="s">
        <v>257</v>
      </c>
      <c r="B362" s="8" t="s">
        <v>1161</v>
      </c>
    </row>
    <row r="363" spans="1:2" x14ac:dyDescent="0.25">
      <c r="A363" s="34" t="s">
        <v>258</v>
      </c>
      <c r="B363" s="8" t="s">
        <v>1160</v>
      </c>
    </row>
    <row r="364" spans="1:2" x14ac:dyDescent="0.25">
      <c r="A364" s="34" t="s">
        <v>259</v>
      </c>
      <c r="B364" s="8" t="s">
        <v>1161</v>
      </c>
    </row>
    <row r="365" spans="1:2" x14ac:dyDescent="0.25">
      <c r="A365" s="34" t="s">
        <v>260</v>
      </c>
      <c r="B365" s="8" t="s">
        <v>1160</v>
      </c>
    </row>
    <row r="366" spans="1:2" x14ac:dyDescent="0.25">
      <c r="A366" s="34" t="s">
        <v>261</v>
      </c>
      <c r="B366" s="8" t="s">
        <v>1161</v>
      </c>
    </row>
    <row r="367" spans="1:2" x14ac:dyDescent="0.25">
      <c r="A367" s="34" t="s">
        <v>262</v>
      </c>
      <c r="B367" s="8" t="s">
        <v>1160</v>
      </c>
    </row>
    <row r="368" spans="1:2" x14ac:dyDescent="0.25">
      <c r="A368" s="34" t="s">
        <v>263</v>
      </c>
      <c r="B368" s="8" t="s">
        <v>1161</v>
      </c>
    </row>
    <row r="369" spans="1:2" x14ac:dyDescent="0.25">
      <c r="A369" s="34" t="s">
        <v>264</v>
      </c>
      <c r="B369" s="8" t="s">
        <v>1160</v>
      </c>
    </row>
    <row r="370" spans="1:2" x14ac:dyDescent="0.25">
      <c r="A370" s="34" t="s">
        <v>265</v>
      </c>
      <c r="B370" s="8" t="s">
        <v>1161</v>
      </c>
    </row>
    <row r="371" spans="1:2" x14ac:dyDescent="0.25">
      <c r="A371" s="34" t="s">
        <v>266</v>
      </c>
      <c r="B371" s="8" t="s">
        <v>1160</v>
      </c>
    </row>
    <row r="372" spans="1:2" x14ac:dyDescent="0.25">
      <c r="A372" s="34" t="s">
        <v>267</v>
      </c>
      <c r="B372" s="8" t="s">
        <v>1161</v>
      </c>
    </row>
    <row r="373" spans="1:2" x14ac:dyDescent="0.25">
      <c r="A373" s="34" t="s">
        <v>268</v>
      </c>
      <c r="B373" s="8" t="s">
        <v>1160</v>
      </c>
    </row>
    <row r="374" spans="1:2" x14ac:dyDescent="0.25">
      <c r="A374" s="34" t="s">
        <v>269</v>
      </c>
      <c r="B374" s="8" t="s">
        <v>1161</v>
      </c>
    </row>
    <row r="375" spans="1:2" x14ac:dyDescent="0.25">
      <c r="A375" s="34" t="s">
        <v>270</v>
      </c>
      <c r="B375" s="8" t="s">
        <v>1160</v>
      </c>
    </row>
    <row r="376" spans="1:2" x14ac:dyDescent="0.25">
      <c r="A376" s="34" t="s">
        <v>271</v>
      </c>
      <c r="B376" s="8" t="s">
        <v>1161</v>
      </c>
    </row>
    <row r="377" spans="1:2" x14ac:dyDescent="0.25">
      <c r="A377" s="34" t="s">
        <v>272</v>
      </c>
      <c r="B377" s="8" t="s">
        <v>1160</v>
      </c>
    </row>
    <row r="378" spans="1:2" x14ac:dyDescent="0.25">
      <c r="A378" s="34" t="s">
        <v>273</v>
      </c>
      <c r="B378" s="8" t="s">
        <v>1161</v>
      </c>
    </row>
    <row r="379" spans="1:2" x14ac:dyDescent="0.25">
      <c r="A379" s="34" t="s">
        <v>274</v>
      </c>
      <c r="B379" s="8" t="s">
        <v>1147</v>
      </c>
    </row>
    <row r="380" spans="1:2" x14ac:dyDescent="0.25">
      <c r="A380" s="34" t="s">
        <v>275</v>
      </c>
      <c r="B380" s="8" t="s">
        <v>1147</v>
      </c>
    </row>
    <row r="381" spans="1:2" x14ac:dyDescent="0.25">
      <c r="A381" s="34" t="s">
        <v>276</v>
      </c>
      <c r="B381" s="8" t="s">
        <v>1147</v>
      </c>
    </row>
    <row r="382" spans="1:2" x14ac:dyDescent="0.25">
      <c r="A382" s="34" t="s">
        <v>277</v>
      </c>
      <c r="B382" s="8" t="s">
        <v>1147</v>
      </c>
    </row>
    <row r="383" spans="1:2" x14ac:dyDescent="0.25">
      <c r="A383" s="34" t="s">
        <v>278</v>
      </c>
      <c r="B383" s="8" t="s">
        <v>1147</v>
      </c>
    </row>
    <row r="384" spans="1:2" x14ac:dyDescent="0.25">
      <c r="A384" s="34" t="s">
        <v>279</v>
      </c>
      <c r="B384" s="8" t="s">
        <v>1147</v>
      </c>
    </row>
    <row r="385" spans="1:2" x14ac:dyDescent="0.25">
      <c r="A385" s="34" t="s">
        <v>280</v>
      </c>
      <c r="B385" s="8" t="s">
        <v>1147</v>
      </c>
    </row>
    <row r="386" spans="1:2" x14ac:dyDescent="0.25">
      <c r="A386" s="34" t="s">
        <v>281</v>
      </c>
      <c r="B386" s="8" t="s">
        <v>1147</v>
      </c>
    </row>
    <row r="387" spans="1:2" x14ac:dyDescent="0.25">
      <c r="A387" s="34" t="s">
        <v>282</v>
      </c>
      <c r="B387" s="8" t="s">
        <v>1147</v>
      </c>
    </row>
    <row r="388" spans="1:2" x14ac:dyDescent="0.25">
      <c r="A388" s="34" t="s">
        <v>283</v>
      </c>
      <c r="B388" s="8" t="s">
        <v>1147</v>
      </c>
    </row>
    <row r="389" spans="1:2" x14ac:dyDescent="0.25">
      <c r="A389" s="34" t="s">
        <v>284</v>
      </c>
      <c r="B389" s="8" t="s">
        <v>1147</v>
      </c>
    </row>
    <row r="390" spans="1:2" x14ac:dyDescent="0.25">
      <c r="A390" s="34" t="s">
        <v>285</v>
      </c>
      <c r="B390" s="8" t="s">
        <v>1147</v>
      </c>
    </row>
    <row r="391" spans="1:2" x14ac:dyDescent="0.25">
      <c r="A391" s="34" t="s">
        <v>286</v>
      </c>
      <c r="B391" s="8" t="s">
        <v>1148</v>
      </c>
    </row>
    <row r="392" spans="1:2" x14ac:dyDescent="0.25">
      <c r="A392" s="34" t="s">
        <v>287</v>
      </c>
      <c r="B392" s="8" t="s">
        <v>1149</v>
      </c>
    </row>
    <row r="393" spans="1:2" x14ac:dyDescent="0.25">
      <c r="A393" s="34" t="s">
        <v>288</v>
      </c>
      <c r="B393" s="8" t="s">
        <v>1150</v>
      </c>
    </row>
    <row r="394" spans="1:2" x14ac:dyDescent="0.25">
      <c r="A394" s="34" t="s">
        <v>289</v>
      </c>
      <c r="B394" s="8" t="s">
        <v>1151</v>
      </c>
    </row>
    <row r="395" spans="1:2" x14ac:dyDescent="0.25">
      <c r="A395" s="34" t="s">
        <v>290</v>
      </c>
      <c r="B395" s="8" t="s">
        <v>1151</v>
      </c>
    </row>
    <row r="396" spans="1:2" x14ac:dyDescent="0.25">
      <c r="A396" s="34" t="s">
        <v>291</v>
      </c>
      <c r="B396" s="8" t="s">
        <v>1152</v>
      </c>
    </row>
    <row r="397" spans="1:2" x14ac:dyDescent="0.25">
      <c r="A397" s="34" t="s">
        <v>292</v>
      </c>
      <c r="B397" s="8" t="s">
        <v>1152</v>
      </c>
    </row>
    <row r="398" spans="1:2" x14ac:dyDescent="0.25">
      <c r="A398" s="34" t="s">
        <v>293</v>
      </c>
      <c r="B398" s="8" t="s">
        <v>1153</v>
      </c>
    </row>
    <row r="399" spans="1:2" x14ac:dyDescent="0.25">
      <c r="A399" s="34" t="s">
        <v>294</v>
      </c>
      <c r="B399" s="8" t="s">
        <v>1153</v>
      </c>
    </row>
    <row r="400" spans="1:2" x14ac:dyDescent="0.25">
      <c r="A400" s="34" t="s">
        <v>295</v>
      </c>
      <c r="B400" s="8" t="s">
        <v>1154</v>
      </c>
    </row>
    <row r="401" spans="1:2" x14ac:dyDescent="0.25">
      <c r="A401" s="34" t="s">
        <v>296</v>
      </c>
      <c r="B401" s="8" t="s">
        <v>1155</v>
      </c>
    </row>
    <row r="402" spans="1:2" x14ac:dyDescent="0.25">
      <c r="A402" s="34" t="s">
        <v>297</v>
      </c>
      <c r="B402" s="8" t="s">
        <v>1156</v>
      </c>
    </row>
    <row r="403" spans="1:2" x14ac:dyDescent="0.25">
      <c r="A403" s="34" t="s">
        <v>298</v>
      </c>
      <c r="B403" s="8" t="s">
        <v>1157</v>
      </c>
    </row>
    <row r="404" spans="1:2" x14ac:dyDescent="0.25">
      <c r="A404" s="34" t="s">
        <v>299</v>
      </c>
      <c r="B404" s="8" t="s">
        <v>1157</v>
      </c>
    </row>
    <row r="405" spans="1:2" x14ac:dyDescent="0.25">
      <c r="A405" s="34" t="s">
        <v>300</v>
      </c>
      <c r="B405" s="8" t="s">
        <v>1158</v>
      </c>
    </row>
    <row r="406" spans="1:2" x14ac:dyDescent="0.25">
      <c r="A406" s="34" t="s">
        <v>301</v>
      </c>
      <c r="B406" s="8" t="s">
        <v>1159</v>
      </c>
    </row>
    <row r="407" spans="1:2" x14ac:dyDescent="0.25">
      <c r="A407" s="34" t="s">
        <v>302</v>
      </c>
      <c r="B407" s="8" t="s">
        <v>1160</v>
      </c>
    </row>
    <row r="408" spans="1:2" x14ac:dyDescent="0.25">
      <c r="A408" s="34" t="s">
        <v>303</v>
      </c>
      <c r="B408" s="8" t="s">
        <v>1161</v>
      </c>
    </row>
    <row r="409" spans="1:2" x14ac:dyDescent="0.25">
      <c r="A409" s="34" t="s">
        <v>304</v>
      </c>
      <c r="B409" s="8" t="s">
        <v>1160</v>
      </c>
    </row>
    <row r="410" spans="1:2" x14ac:dyDescent="0.25">
      <c r="A410" s="34" t="s">
        <v>305</v>
      </c>
      <c r="B410" s="8" t="s">
        <v>1161</v>
      </c>
    </row>
    <row r="411" spans="1:2" x14ac:dyDescent="0.25">
      <c r="A411" s="34" t="s">
        <v>306</v>
      </c>
      <c r="B411" s="8" t="s">
        <v>1160</v>
      </c>
    </row>
    <row r="412" spans="1:2" x14ac:dyDescent="0.25">
      <c r="A412" s="34" t="s">
        <v>307</v>
      </c>
      <c r="B412" s="8" t="s">
        <v>1161</v>
      </c>
    </row>
    <row r="413" spans="1:2" x14ac:dyDescent="0.25">
      <c r="A413" s="34" t="s">
        <v>308</v>
      </c>
      <c r="B413" s="8" t="s">
        <v>1160</v>
      </c>
    </row>
    <row r="414" spans="1:2" x14ac:dyDescent="0.25">
      <c r="A414" s="34" t="s">
        <v>309</v>
      </c>
      <c r="B414" s="8" t="s">
        <v>1161</v>
      </c>
    </row>
    <row r="415" spans="1:2" x14ac:dyDescent="0.25">
      <c r="A415" s="34" t="s">
        <v>310</v>
      </c>
      <c r="B415" s="8" t="s">
        <v>1160</v>
      </c>
    </row>
    <row r="416" spans="1:2" x14ac:dyDescent="0.25">
      <c r="A416" s="34" t="s">
        <v>311</v>
      </c>
      <c r="B416" s="8" t="s">
        <v>1161</v>
      </c>
    </row>
    <row r="417" spans="1:2" x14ac:dyDescent="0.25">
      <c r="A417" s="34" t="s">
        <v>312</v>
      </c>
      <c r="B417" s="8" t="s">
        <v>1160</v>
      </c>
    </row>
    <row r="418" spans="1:2" x14ac:dyDescent="0.25">
      <c r="A418" s="34" t="s">
        <v>313</v>
      </c>
      <c r="B418" s="8" t="s">
        <v>1161</v>
      </c>
    </row>
    <row r="419" spans="1:2" x14ac:dyDescent="0.25">
      <c r="A419" s="34" t="s">
        <v>314</v>
      </c>
      <c r="B419" s="8" t="s">
        <v>1160</v>
      </c>
    </row>
    <row r="420" spans="1:2" x14ac:dyDescent="0.25">
      <c r="A420" s="34" t="s">
        <v>315</v>
      </c>
      <c r="B420" s="8" t="s">
        <v>1161</v>
      </c>
    </row>
    <row r="421" spans="1:2" x14ac:dyDescent="0.25">
      <c r="A421" s="34" t="s">
        <v>316</v>
      </c>
      <c r="B421" s="8" t="s">
        <v>1160</v>
      </c>
    </row>
    <row r="422" spans="1:2" x14ac:dyDescent="0.25">
      <c r="A422" s="34" t="s">
        <v>317</v>
      </c>
      <c r="B422" s="8" t="s">
        <v>1161</v>
      </c>
    </row>
    <row r="423" spans="1:2" x14ac:dyDescent="0.25">
      <c r="A423" s="34" t="s">
        <v>318</v>
      </c>
      <c r="B423" s="8" t="s">
        <v>1160</v>
      </c>
    </row>
    <row r="424" spans="1:2" x14ac:dyDescent="0.25">
      <c r="A424" s="34" t="s">
        <v>319</v>
      </c>
      <c r="B424" s="8" t="s">
        <v>1161</v>
      </c>
    </row>
    <row r="425" spans="1:2" x14ac:dyDescent="0.25">
      <c r="A425" s="34" t="s">
        <v>320</v>
      </c>
      <c r="B425" s="8" t="s">
        <v>1160</v>
      </c>
    </row>
    <row r="426" spans="1:2" x14ac:dyDescent="0.25">
      <c r="A426" s="34" t="s">
        <v>321</v>
      </c>
      <c r="B426" s="8" t="s">
        <v>1161</v>
      </c>
    </row>
    <row r="427" spans="1:2" x14ac:dyDescent="0.25">
      <c r="A427" s="34" t="s">
        <v>322</v>
      </c>
      <c r="B427" s="8" t="s">
        <v>1160</v>
      </c>
    </row>
    <row r="428" spans="1:2" x14ac:dyDescent="0.25">
      <c r="A428" s="34" t="s">
        <v>323</v>
      </c>
      <c r="B428" s="8" t="s">
        <v>1161</v>
      </c>
    </row>
    <row r="429" spans="1:2" x14ac:dyDescent="0.25">
      <c r="A429" s="34" t="s">
        <v>324</v>
      </c>
      <c r="B429" s="8" t="s">
        <v>1160</v>
      </c>
    </row>
    <row r="430" spans="1:2" x14ac:dyDescent="0.25">
      <c r="A430" s="34" t="s">
        <v>325</v>
      </c>
      <c r="B430" s="8" t="s">
        <v>1161</v>
      </c>
    </row>
    <row r="431" spans="1:2" x14ac:dyDescent="0.25">
      <c r="A431" s="34" t="s">
        <v>326</v>
      </c>
      <c r="B431" s="8" t="s">
        <v>1160</v>
      </c>
    </row>
    <row r="432" spans="1:2" x14ac:dyDescent="0.25">
      <c r="A432" s="34" t="s">
        <v>327</v>
      </c>
      <c r="B432" s="8" t="s">
        <v>1161</v>
      </c>
    </row>
    <row r="433" spans="1:2" x14ac:dyDescent="0.25">
      <c r="A433" s="34" t="s">
        <v>328</v>
      </c>
      <c r="B433" s="8" t="s">
        <v>1160</v>
      </c>
    </row>
    <row r="434" spans="1:2" x14ac:dyDescent="0.25">
      <c r="A434" s="34" t="s">
        <v>329</v>
      </c>
      <c r="B434" s="8" t="s">
        <v>1161</v>
      </c>
    </row>
    <row r="435" spans="1:2" x14ac:dyDescent="0.25">
      <c r="A435" s="34" t="s">
        <v>330</v>
      </c>
      <c r="B435" s="8" t="s">
        <v>1160</v>
      </c>
    </row>
    <row r="436" spans="1:2" x14ac:dyDescent="0.25">
      <c r="A436" s="34" t="s">
        <v>331</v>
      </c>
      <c r="B436" s="8" t="s">
        <v>1161</v>
      </c>
    </row>
    <row r="437" spans="1:2" x14ac:dyDescent="0.25">
      <c r="A437" s="34" t="s">
        <v>332</v>
      </c>
      <c r="B437" s="8" t="s">
        <v>1147</v>
      </c>
    </row>
    <row r="438" spans="1:2" x14ac:dyDescent="0.25">
      <c r="A438" s="34" t="s">
        <v>333</v>
      </c>
      <c r="B438" s="8" t="s">
        <v>1147</v>
      </c>
    </row>
    <row r="439" spans="1:2" x14ac:dyDescent="0.25">
      <c r="A439" s="34" t="s">
        <v>334</v>
      </c>
      <c r="B439" s="8" t="s">
        <v>1147</v>
      </c>
    </row>
    <row r="440" spans="1:2" x14ac:dyDescent="0.25">
      <c r="A440" s="34" t="s">
        <v>335</v>
      </c>
      <c r="B440" s="8" t="s">
        <v>1147</v>
      </c>
    </row>
    <row r="441" spans="1:2" x14ac:dyDescent="0.25">
      <c r="A441" s="34" t="s">
        <v>336</v>
      </c>
      <c r="B441" s="8" t="s">
        <v>1147</v>
      </c>
    </row>
    <row r="442" spans="1:2" x14ac:dyDescent="0.25">
      <c r="A442" s="34" t="s">
        <v>337</v>
      </c>
      <c r="B442" s="8" t="s">
        <v>1147</v>
      </c>
    </row>
    <row r="443" spans="1:2" x14ac:dyDescent="0.25">
      <c r="A443" s="34" t="s">
        <v>338</v>
      </c>
      <c r="B443" s="8" t="s">
        <v>1147</v>
      </c>
    </row>
    <row r="444" spans="1:2" x14ac:dyDescent="0.25">
      <c r="A444" s="34" t="s">
        <v>339</v>
      </c>
      <c r="B444" s="8" t="s">
        <v>1147</v>
      </c>
    </row>
    <row r="445" spans="1:2" x14ac:dyDescent="0.25">
      <c r="A445" s="34" t="s">
        <v>340</v>
      </c>
      <c r="B445" s="8" t="s">
        <v>1147</v>
      </c>
    </row>
    <row r="446" spans="1:2" x14ac:dyDescent="0.25">
      <c r="A446" s="34" t="s">
        <v>341</v>
      </c>
      <c r="B446" s="8" t="s">
        <v>1147</v>
      </c>
    </row>
    <row r="447" spans="1:2" x14ac:dyDescent="0.25">
      <c r="A447" s="34" t="s">
        <v>342</v>
      </c>
      <c r="B447" s="8" t="s">
        <v>1147</v>
      </c>
    </row>
    <row r="448" spans="1:2" x14ac:dyDescent="0.25">
      <c r="A448" s="34" t="s">
        <v>343</v>
      </c>
      <c r="B448" s="8" t="s">
        <v>1147</v>
      </c>
    </row>
    <row r="449" spans="1:2" x14ac:dyDescent="0.25">
      <c r="A449" s="34" t="s">
        <v>344</v>
      </c>
      <c r="B449" s="8" t="s">
        <v>1148</v>
      </c>
    </row>
    <row r="450" spans="1:2" x14ac:dyDescent="0.25">
      <c r="A450" s="34" t="s">
        <v>345</v>
      </c>
      <c r="B450" s="8" t="s">
        <v>1149</v>
      </c>
    </row>
    <row r="451" spans="1:2" x14ac:dyDescent="0.25">
      <c r="A451" s="34" t="s">
        <v>346</v>
      </c>
      <c r="B451" s="8" t="s">
        <v>1150</v>
      </c>
    </row>
    <row r="452" spans="1:2" x14ac:dyDescent="0.25">
      <c r="A452" s="34" t="s">
        <v>347</v>
      </c>
      <c r="B452" s="8" t="s">
        <v>1151</v>
      </c>
    </row>
    <row r="453" spans="1:2" x14ac:dyDescent="0.25">
      <c r="A453" s="34" t="s">
        <v>348</v>
      </c>
      <c r="B453" s="8" t="s">
        <v>1151</v>
      </c>
    </row>
    <row r="454" spans="1:2" x14ac:dyDescent="0.25">
      <c r="A454" s="34" t="s">
        <v>349</v>
      </c>
      <c r="B454" s="8" t="s">
        <v>1152</v>
      </c>
    </row>
    <row r="455" spans="1:2" x14ac:dyDescent="0.25">
      <c r="A455" s="34" t="s">
        <v>350</v>
      </c>
      <c r="B455" s="8" t="s">
        <v>1152</v>
      </c>
    </row>
    <row r="456" spans="1:2" x14ac:dyDescent="0.25">
      <c r="A456" s="34" t="s">
        <v>351</v>
      </c>
      <c r="B456" s="8" t="s">
        <v>1153</v>
      </c>
    </row>
    <row r="457" spans="1:2" x14ac:dyDescent="0.25">
      <c r="A457" s="34" t="s">
        <v>352</v>
      </c>
      <c r="B457" s="8" t="s">
        <v>1153</v>
      </c>
    </row>
    <row r="458" spans="1:2" x14ac:dyDescent="0.25">
      <c r="A458" s="34" t="s">
        <v>353</v>
      </c>
      <c r="B458" s="8" t="s">
        <v>1154</v>
      </c>
    </row>
    <row r="459" spans="1:2" x14ac:dyDescent="0.25">
      <c r="A459" s="34" t="s">
        <v>354</v>
      </c>
      <c r="B459" s="8" t="s">
        <v>1155</v>
      </c>
    </row>
    <row r="460" spans="1:2" x14ac:dyDescent="0.25">
      <c r="A460" s="34" t="s">
        <v>387</v>
      </c>
      <c r="B460" s="8" t="s">
        <v>1156</v>
      </c>
    </row>
    <row r="461" spans="1:2" x14ac:dyDescent="0.25">
      <c r="A461" s="34" t="s">
        <v>388</v>
      </c>
      <c r="B461" s="8" t="s">
        <v>1157</v>
      </c>
    </row>
    <row r="462" spans="1:2" x14ac:dyDescent="0.25">
      <c r="A462" s="34" t="s">
        <v>389</v>
      </c>
      <c r="B462" s="8" t="s">
        <v>1157</v>
      </c>
    </row>
    <row r="463" spans="1:2" x14ac:dyDescent="0.25">
      <c r="A463" s="34" t="s">
        <v>355</v>
      </c>
      <c r="B463" s="8" t="s">
        <v>1158</v>
      </c>
    </row>
    <row r="464" spans="1:2" x14ac:dyDescent="0.25">
      <c r="A464" s="34" t="s">
        <v>356</v>
      </c>
      <c r="B464" s="8" t="s">
        <v>1159</v>
      </c>
    </row>
    <row r="465" spans="1:2" x14ac:dyDescent="0.25">
      <c r="A465" s="34" t="s">
        <v>357</v>
      </c>
      <c r="B465" s="8" t="s">
        <v>1160</v>
      </c>
    </row>
    <row r="466" spans="1:2" x14ac:dyDescent="0.25">
      <c r="A466" s="34" t="s">
        <v>358</v>
      </c>
      <c r="B466" s="8" t="s">
        <v>1161</v>
      </c>
    </row>
    <row r="467" spans="1:2" x14ac:dyDescent="0.25">
      <c r="A467" s="34" t="s">
        <v>359</v>
      </c>
      <c r="B467" s="8" t="s">
        <v>1160</v>
      </c>
    </row>
    <row r="468" spans="1:2" x14ac:dyDescent="0.25">
      <c r="A468" s="34" t="s">
        <v>360</v>
      </c>
      <c r="B468" s="8" t="s">
        <v>1161</v>
      </c>
    </row>
    <row r="469" spans="1:2" x14ac:dyDescent="0.25">
      <c r="A469" s="34" t="s">
        <v>361</v>
      </c>
      <c r="B469" s="8" t="s">
        <v>1160</v>
      </c>
    </row>
    <row r="470" spans="1:2" x14ac:dyDescent="0.25">
      <c r="A470" s="34" t="s">
        <v>362</v>
      </c>
      <c r="B470" s="8" t="s">
        <v>1161</v>
      </c>
    </row>
    <row r="471" spans="1:2" x14ac:dyDescent="0.25">
      <c r="A471" s="34" t="s">
        <v>363</v>
      </c>
      <c r="B471" s="8" t="s">
        <v>1160</v>
      </c>
    </row>
    <row r="472" spans="1:2" x14ac:dyDescent="0.25">
      <c r="A472" s="34" t="s">
        <v>364</v>
      </c>
      <c r="B472" s="8" t="s">
        <v>1161</v>
      </c>
    </row>
    <row r="473" spans="1:2" x14ac:dyDescent="0.25">
      <c r="A473" s="34" t="s">
        <v>365</v>
      </c>
      <c r="B473" s="8" t="s">
        <v>1160</v>
      </c>
    </row>
    <row r="474" spans="1:2" x14ac:dyDescent="0.25">
      <c r="A474" s="34" t="s">
        <v>366</v>
      </c>
      <c r="B474" s="8" t="s">
        <v>1161</v>
      </c>
    </row>
    <row r="475" spans="1:2" x14ac:dyDescent="0.25">
      <c r="A475" s="34" t="s">
        <v>367</v>
      </c>
      <c r="B475" s="8" t="s">
        <v>1160</v>
      </c>
    </row>
    <row r="476" spans="1:2" x14ac:dyDescent="0.25">
      <c r="A476" s="34" t="s">
        <v>368</v>
      </c>
      <c r="B476" s="8" t="s">
        <v>1161</v>
      </c>
    </row>
    <row r="477" spans="1:2" x14ac:dyDescent="0.25">
      <c r="A477" s="34" t="s">
        <v>369</v>
      </c>
      <c r="B477" s="8" t="s">
        <v>1160</v>
      </c>
    </row>
    <row r="478" spans="1:2" x14ac:dyDescent="0.25">
      <c r="A478" s="34" t="s">
        <v>370</v>
      </c>
      <c r="B478" s="8" t="s">
        <v>1161</v>
      </c>
    </row>
    <row r="479" spans="1:2" x14ac:dyDescent="0.25">
      <c r="A479" s="34" t="s">
        <v>371</v>
      </c>
      <c r="B479" s="8" t="s">
        <v>1160</v>
      </c>
    </row>
    <row r="480" spans="1:2" x14ac:dyDescent="0.25">
      <c r="A480" s="34" t="s">
        <v>372</v>
      </c>
      <c r="B480" s="8" t="s">
        <v>1161</v>
      </c>
    </row>
    <row r="481" spans="1:2" x14ac:dyDescent="0.25">
      <c r="A481" s="34" t="s">
        <v>373</v>
      </c>
      <c r="B481" s="8" t="s">
        <v>1160</v>
      </c>
    </row>
    <row r="482" spans="1:2" x14ac:dyDescent="0.25">
      <c r="A482" s="34" t="s">
        <v>374</v>
      </c>
      <c r="B482" s="8" t="s">
        <v>1161</v>
      </c>
    </row>
    <row r="483" spans="1:2" x14ac:dyDescent="0.25">
      <c r="A483" s="34" t="s">
        <v>375</v>
      </c>
      <c r="B483" s="8" t="s">
        <v>1160</v>
      </c>
    </row>
    <row r="484" spans="1:2" x14ac:dyDescent="0.25">
      <c r="A484" s="34" t="s">
        <v>376</v>
      </c>
      <c r="B484" s="8" t="s">
        <v>1161</v>
      </c>
    </row>
    <row r="485" spans="1:2" x14ac:dyDescent="0.25">
      <c r="A485" s="34" t="s">
        <v>377</v>
      </c>
      <c r="B485" s="8" t="s">
        <v>1160</v>
      </c>
    </row>
    <row r="486" spans="1:2" x14ac:dyDescent="0.25">
      <c r="A486" s="34" t="s">
        <v>378</v>
      </c>
      <c r="B486" s="8" t="s">
        <v>1161</v>
      </c>
    </row>
    <row r="487" spans="1:2" x14ac:dyDescent="0.25">
      <c r="A487" s="34" t="s">
        <v>379</v>
      </c>
      <c r="B487" s="8" t="s">
        <v>1160</v>
      </c>
    </row>
    <row r="488" spans="1:2" x14ac:dyDescent="0.25">
      <c r="A488" s="34" t="s">
        <v>380</v>
      </c>
      <c r="B488" s="8" t="s">
        <v>1161</v>
      </c>
    </row>
    <row r="489" spans="1:2" x14ac:dyDescent="0.25">
      <c r="A489" s="34" t="s">
        <v>381</v>
      </c>
      <c r="B489" s="8" t="s">
        <v>1160</v>
      </c>
    </row>
    <row r="490" spans="1:2" x14ac:dyDescent="0.25">
      <c r="A490" s="34" t="s">
        <v>382</v>
      </c>
      <c r="B490" s="8" t="s">
        <v>1161</v>
      </c>
    </row>
    <row r="491" spans="1:2" x14ac:dyDescent="0.25">
      <c r="A491" s="34" t="s">
        <v>383</v>
      </c>
      <c r="B491" s="8" t="s">
        <v>1160</v>
      </c>
    </row>
    <row r="492" spans="1:2" x14ac:dyDescent="0.25">
      <c r="A492" s="34" t="s">
        <v>384</v>
      </c>
      <c r="B492" s="8" t="s">
        <v>1161</v>
      </c>
    </row>
    <row r="493" spans="1:2" x14ac:dyDescent="0.25">
      <c r="A493" s="34" t="s">
        <v>385</v>
      </c>
      <c r="B493" s="8" t="s">
        <v>1160</v>
      </c>
    </row>
    <row r="494" spans="1:2" x14ac:dyDescent="0.25">
      <c r="A494" s="34" t="s">
        <v>386</v>
      </c>
      <c r="B494" s="8" t="s">
        <v>1161</v>
      </c>
    </row>
    <row r="495" spans="1:2" x14ac:dyDescent="0.25">
      <c r="A495" s="34" t="s">
        <v>390</v>
      </c>
      <c r="B495" s="8" t="s">
        <v>1147</v>
      </c>
    </row>
    <row r="496" spans="1:2" x14ac:dyDescent="0.25">
      <c r="A496" s="34" t="s">
        <v>391</v>
      </c>
      <c r="B496" s="8" t="s">
        <v>1147</v>
      </c>
    </row>
    <row r="497" spans="1:2" x14ac:dyDescent="0.25">
      <c r="A497" s="34" t="s">
        <v>392</v>
      </c>
      <c r="B497" s="8" t="s">
        <v>1147</v>
      </c>
    </row>
    <row r="498" spans="1:2" x14ac:dyDescent="0.25">
      <c r="A498" s="34" t="s">
        <v>393</v>
      </c>
      <c r="B498" s="8" t="s">
        <v>1147</v>
      </c>
    </row>
    <row r="499" spans="1:2" x14ac:dyDescent="0.25">
      <c r="A499" s="34" t="s">
        <v>394</v>
      </c>
      <c r="B499" s="8" t="s">
        <v>1147</v>
      </c>
    </row>
    <row r="500" spans="1:2" x14ac:dyDescent="0.25">
      <c r="A500" s="34" t="s">
        <v>395</v>
      </c>
      <c r="B500" s="8" t="s">
        <v>1147</v>
      </c>
    </row>
    <row r="501" spans="1:2" x14ac:dyDescent="0.25">
      <c r="A501" s="34" t="s">
        <v>396</v>
      </c>
      <c r="B501" s="8" t="s">
        <v>1147</v>
      </c>
    </row>
    <row r="502" spans="1:2" x14ac:dyDescent="0.25">
      <c r="A502" s="34" t="s">
        <v>397</v>
      </c>
      <c r="B502" s="8" t="s">
        <v>1147</v>
      </c>
    </row>
    <row r="503" spans="1:2" x14ac:dyDescent="0.25">
      <c r="A503" s="34" t="s">
        <v>398</v>
      </c>
      <c r="B503" s="8" t="s">
        <v>1147</v>
      </c>
    </row>
    <row r="504" spans="1:2" x14ac:dyDescent="0.25">
      <c r="A504" s="34" t="s">
        <v>399</v>
      </c>
      <c r="B504" s="8" t="s">
        <v>1147</v>
      </c>
    </row>
    <row r="505" spans="1:2" x14ac:dyDescent="0.25">
      <c r="A505" s="34" t="s">
        <v>400</v>
      </c>
      <c r="B505" s="8" t="s">
        <v>1147</v>
      </c>
    </row>
    <row r="506" spans="1:2" x14ac:dyDescent="0.25">
      <c r="A506" s="34" t="s">
        <v>401</v>
      </c>
      <c r="B506" s="8" t="s">
        <v>1147</v>
      </c>
    </row>
    <row r="507" spans="1:2" x14ac:dyDescent="0.25">
      <c r="A507" s="34" t="s">
        <v>402</v>
      </c>
      <c r="B507" s="8" t="s">
        <v>1148</v>
      </c>
    </row>
    <row r="508" spans="1:2" x14ac:dyDescent="0.25">
      <c r="A508" s="34" t="s">
        <v>403</v>
      </c>
      <c r="B508" s="8" t="s">
        <v>1149</v>
      </c>
    </row>
    <row r="509" spans="1:2" x14ac:dyDescent="0.25">
      <c r="A509" s="34" t="s">
        <v>404</v>
      </c>
      <c r="B509" s="8" t="s">
        <v>1150</v>
      </c>
    </row>
    <row r="510" spans="1:2" x14ac:dyDescent="0.25">
      <c r="A510" s="34" t="s">
        <v>405</v>
      </c>
      <c r="B510" s="8" t="s">
        <v>1151</v>
      </c>
    </row>
    <row r="511" spans="1:2" x14ac:dyDescent="0.25">
      <c r="A511" s="34" t="s">
        <v>406</v>
      </c>
      <c r="B511" s="8" t="s">
        <v>1151</v>
      </c>
    </row>
    <row r="512" spans="1:2" x14ac:dyDescent="0.25">
      <c r="A512" s="34" t="s">
        <v>407</v>
      </c>
      <c r="B512" s="8" t="s">
        <v>1152</v>
      </c>
    </row>
    <row r="513" spans="1:2" x14ac:dyDescent="0.25">
      <c r="A513" s="34" t="s">
        <v>408</v>
      </c>
      <c r="B513" s="8" t="s">
        <v>1152</v>
      </c>
    </row>
    <row r="514" spans="1:2" x14ac:dyDescent="0.25">
      <c r="A514" s="34" t="s">
        <v>409</v>
      </c>
      <c r="B514" s="8" t="s">
        <v>1153</v>
      </c>
    </row>
    <row r="515" spans="1:2" x14ac:dyDescent="0.25">
      <c r="A515" s="34" t="s">
        <v>410</v>
      </c>
      <c r="B515" s="8" t="s">
        <v>1153</v>
      </c>
    </row>
    <row r="516" spans="1:2" x14ac:dyDescent="0.25">
      <c r="A516" s="34" t="s">
        <v>411</v>
      </c>
      <c r="B516" s="8" t="s">
        <v>1154</v>
      </c>
    </row>
    <row r="517" spans="1:2" x14ac:dyDescent="0.25">
      <c r="A517" s="34" t="s">
        <v>412</v>
      </c>
      <c r="B517" s="8" t="s">
        <v>1155</v>
      </c>
    </row>
    <row r="518" spans="1:2" x14ac:dyDescent="0.25">
      <c r="A518" s="34" t="s">
        <v>445</v>
      </c>
      <c r="B518" s="8" t="s">
        <v>1156</v>
      </c>
    </row>
    <row r="519" spans="1:2" x14ac:dyDescent="0.25">
      <c r="A519" s="34" t="s">
        <v>446</v>
      </c>
      <c r="B519" s="8" t="s">
        <v>1157</v>
      </c>
    </row>
    <row r="520" spans="1:2" x14ac:dyDescent="0.25">
      <c r="A520" s="34" t="s">
        <v>447</v>
      </c>
      <c r="B520" s="8" t="s">
        <v>1157</v>
      </c>
    </row>
    <row r="521" spans="1:2" x14ac:dyDescent="0.25">
      <c r="A521" s="34" t="s">
        <v>413</v>
      </c>
      <c r="B521" s="8" t="s">
        <v>1158</v>
      </c>
    </row>
    <row r="522" spans="1:2" x14ac:dyDescent="0.25">
      <c r="A522" s="34" t="s">
        <v>414</v>
      </c>
      <c r="B522" s="8" t="s">
        <v>1159</v>
      </c>
    </row>
    <row r="523" spans="1:2" x14ac:dyDescent="0.25">
      <c r="A523" s="34" t="s">
        <v>415</v>
      </c>
      <c r="B523" s="8" t="s">
        <v>1160</v>
      </c>
    </row>
    <row r="524" spans="1:2" x14ac:dyDescent="0.25">
      <c r="A524" s="34" t="s">
        <v>416</v>
      </c>
      <c r="B524" s="8" t="s">
        <v>1161</v>
      </c>
    </row>
    <row r="525" spans="1:2" x14ac:dyDescent="0.25">
      <c r="A525" s="34" t="s">
        <v>417</v>
      </c>
      <c r="B525" s="8" t="s">
        <v>1160</v>
      </c>
    </row>
    <row r="526" spans="1:2" x14ac:dyDescent="0.25">
      <c r="A526" s="34" t="s">
        <v>418</v>
      </c>
      <c r="B526" s="8" t="s">
        <v>1161</v>
      </c>
    </row>
    <row r="527" spans="1:2" x14ac:dyDescent="0.25">
      <c r="A527" s="34" t="s">
        <v>419</v>
      </c>
      <c r="B527" s="8" t="s">
        <v>1160</v>
      </c>
    </row>
    <row r="528" spans="1:2" x14ac:dyDescent="0.25">
      <c r="A528" s="34" t="s">
        <v>420</v>
      </c>
      <c r="B528" s="8" t="s">
        <v>1161</v>
      </c>
    </row>
    <row r="529" spans="1:2" x14ac:dyDescent="0.25">
      <c r="A529" s="34" t="s">
        <v>421</v>
      </c>
      <c r="B529" s="8" t="s">
        <v>1160</v>
      </c>
    </row>
    <row r="530" spans="1:2" x14ac:dyDescent="0.25">
      <c r="A530" s="34" t="s">
        <v>422</v>
      </c>
      <c r="B530" s="8" t="s">
        <v>1161</v>
      </c>
    </row>
    <row r="531" spans="1:2" x14ac:dyDescent="0.25">
      <c r="A531" s="34" t="s">
        <v>423</v>
      </c>
      <c r="B531" s="8" t="s">
        <v>1160</v>
      </c>
    </row>
    <row r="532" spans="1:2" x14ac:dyDescent="0.25">
      <c r="A532" s="34" t="s">
        <v>424</v>
      </c>
      <c r="B532" s="8" t="s">
        <v>1161</v>
      </c>
    </row>
    <row r="533" spans="1:2" x14ac:dyDescent="0.25">
      <c r="A533" s="34" t="s">
        <v>425</v>
      </c>
      <c r="B533" s="8" t="s">
        <v>1160</v>
      </c>
    </row>
    <row r="534" spans="1:2" x14ac:dyDescent="0.25">
      <c r="A534" s="34" t="s">
        <v>426</v>
      </c>
      <c r="B534" s="8" t="s">
        <v>1161</v>
      </c>
    </row>
    <row r="535" spans="1:2" x14ac:dyDescent="0.25">
      <c r="A535" s="34" t="s">
        <v>427</v>
      </c>
      <c r="B535" s="8" t="s">
        <v>1160</v>
      </c>
    </row>
    <row r="536" spans="1:2" x14ac:dyDescent="0.25">
      <c r="A536" s="34" t="s">
        <v>428</v>
      </c>
      <c r="B536" s="8" t="s">
        <v>1161</v>
      </c>
    </row>
    <row r="537" spans="1:2" x14ac:dyDescent="0.25">
      <c r="A537" s="34" t="s">
        <v>429</v>
      </c>
      <c r="B537" s="8" t="s">
        <v>1160</v>
      </c>
    </row>
    <row r="538" spans="1:2" x14ac:dyDescent="0.25">
      <c r="A538" s="34" t="s">
        <v>430</v>
      </c>
      <c r="B538" s="8" t="s">
        <v>1161</v>
      </c>
    </row>
    <row r="539" spans="1:2" x14ac:dyDescent="0.25">
      <c r="A539" s="34" t="s">
        <v>431</v>
      </c>
      <c r="B539" s="8" t="s">
        <v>1160</v>
      </c>
    </row>
    <row r="540" spans="1:2" x14ac:dyDescent="0.25">
      <c r="A540" s="34" t="s">
        <v>432</v>
      </c>
      <c r="B540" s="8" t="s">
        <v>1161</v>
      </c>
    </row>
    <row r="541" spans="1:2" x14ac:dyDescent="0.25">
      <c r="A541" s="34" t="s">
        <v>433</v>
      </c>
      <c r="B541" s="8" t="s">
        <v>1160</v>
      </c>
    </row>
    <row r="542" spans="1:2" x14ac:dyDescent="0.25">
      <c r="A542" s="34" t="s">
        <v>434</v>
      </c>
      <c r="B542" s="8" t="s">
        <v>1161</v>
      </c>
    </row>
    <row r="543" spans="1:2" x14ac:dyDescent="0.25">
      <c r="A543" s="34" t="s">
        <v>435</v>
      </c>
      <c r="B543" s="8" t="s">
        <v>1160</v>
      </c>
    </row>
    <row r="544" spans="1:2" x14ac:dyDescent="0.25">
      <c r="A544" s="34" t="s">
        <v>436</v>
      </c>
      <c r="B544" s="8" t="s">
        <v>1161</v>
      </c>
    </row>
    <row r="545" spans="1:2" x14ac:dyDescent="0.25">
      <c r="A545" s="34" t="s">
        <v>437</v>
      </c>
      <c r="B545" s="8" t="s">
        <v>1160</v>
      </c>
    </row>
    <row r="546" spans="1:2" x14ac:dyDescent="0.25">
      <c r="A546" s="34" t="s">
        <v>438</v>
      </c>
      <c r="B546" s="8" t="s">
        <v>1161</v>
      </c>
    </row>
    <row r="547" spans="1:2" x14ac:dyDescent="0.25">
      <c r="A547" s="34" t="s">
        <v>439</v>
      </c>
      <c r="B547" s="8" t="s">
        <v>1160</v>
      </c>
    </row>
    <row r="548" spans="1:2" x14ac:dyDescent="0.25">
      <c r="A548" s="34" t="s">
        <v>440</v>
      </c>
      <c r="B548" s="8" t="s">
        <v>1161</v>
      </c>
    </row>
    <row r="549" spans="1:2" x14ac:dyDescent="0.25">
      <c r="A549" s="34" t="s">
        <v>441</v>
      </c>
      <c r="B549" s="8" t="s">
        <v>1160</v>
      </c>
    </row>
    <row r="550" spans="1:2" x14ac:dyDescent="0.25">
      <c r="A550" s="34" t="s">
        <v>442</v>
      </c>
      <c r="B550" s="8" t="s">
        <v>1161</v>
      </c>
    </row>
    <row r="551" spans="1:2" x14ac:dyDescent="0.25">
      <c r="A551" s="34" t="s">
        <v>443</v>
      </c>
      <c r="B551" s="8" t="s">
        <v>1160</v>
      </c>
    </row>
    <row r="552" spans="1:2" x14ac:dyDescent="0.25">
      <c r="A552" s="34" t="s">
        <v>444</v>
      </c>
      <c r="B552" s="8" t="s">
        <v>1161</v>
      </c>
    </row>
    <row r="553" spans="1:2" x14ac:dyDescent="0.25">
      <c r="A553" s="34" t="s">
        <v>448</v>
      </c>
      <c r="B553" s="8" t="s">
        <v>1147</v>
      </c>
    </row>
    <row r="554" spans="1:2" x14ac:dyDescent="0.25">
      <c r="A554" s="34" t="s">
        <v>449</v>
      </c>
      <c r="B554" s="8" t="s">
        <v>1147</v>
      </c>
    </row>
    <row r="555" spans="1:2" x14ac:dyDescent="0.25">
      <c r="A555" s="34" t="s">
        <v>450</v>
      </c>
      <c r="B555" s="8" t="s">
        <v>1147</v>
      </c>
    </row>
    <row r="556" spans="1:2" x14ac:dyDescent="0.25">
      <c r="A556" s="34" t="s">
        <v>451</v>
      </c>
      <c r="B556" s="8" t="s">
        <v>1147</v>
      </c>
    </row>
    <row r="557" spans="1:2" x14ac:dyDescent="0.25">
      <c r="A557" s="34" t="s">
        <v>452</v>
      </c>
      <c r="B557" s="8" t="s">
        <v>1147</v>
      </c>
    </row>
    <row r="558" spans="1:2" x14ac:dyDescent="0.25">
      <c r="A558" s="34" t="s">
        <v>453</v>
      </c>
      <c r="B558" s="8" t="s">
        <v>1147</v>
      </c>
    </row>
    <row r="559" spans="1:2" x14ac:dyDescent="0.25">
      <c r="A559" s="34" t="s">
        <v>454</v>
      </c>
      <c r="B559" s="8" t="s">
        <v>1147</v>
      </c>
    </row>
    <row r="560" spans="1:2" x14ac:dyDescent="0.25">
      <c r="A560" s="34" t="s">
        <v>455</v>
      </c>
      <c r="B560" s="8" t="s">
        <v>1147</v>
      </c>
    </row>
    <row r="561" spans="1:2" x14ac:dyDescent="0.25">
      <c r="A561" s="34" t="s">
        <v>456</v>
      </c>
      <c r="B561" s="8" t="s">
        <v>1147</v>
      </c>
    </row>
    <row r="562" spans="1:2" x14ac:dyDescent="0.25">
      <c r="A562" s="34" t="s">
        <v>457</v>
      </c>
      <c r="B562" s="8" t="s">
        <v>1147</v>
      </c>
    </row>
    <row r="563" spans="1:2" x14ac:dyDescent="0.25">
      <c r="A563" s="34" t="s">
        <v>458</v>
      </c>
      <c r="B563" s="8" t="s">
        <v>1147</v>
      </c>
    </row>
    <row r="564" spans="1:2" x14ac:dyDescent="0.25">
      <c r="A564" s="34" t="s">
        <v>459</v>
      </c>
      <c r="B564" s="8" t="s">
        <v>1147</v>
      </c>
    </row>
    <row r="565" spans="1:2" x14ac:dyDescent="0.25">
      <c r="A565" s="34" t="s">
        <v>460</v>
      </c>
      <c r="B565" s="8" t="s">
        <v>1148</v>
      </c>
    </row>
    <row r="566" spans="1:2" x14ac:dyDescent="0.25">
      <c r="A566" s="34" t="s">
        <v>461</v>
      </c>
      <c r="B566" s="8" t="s">
        <v>1149</v>
      </c>
    </row>
    <row r="567" spans="1:2" x14ac:dyDescent="0.25">
      <c r="A567" s="34" t="s">
        <v>462</v>
      </c>
      <c r="B567" s="8" t="s">
        <v>1150</v>
      </c>
    </row>
    <row r="568" spans="1:2" x14ac:dyDescent="0.25">
      <c r="A568" s="34" t="s">
        <v>463</v>
      </c>
      <c r="B568" s="8" t="s">
        <v>1151</v>
      </c>
    </row>
    <row r="569" spans="1:2" x14ac:dyDescent="0.25">
      <c r="A569" s="34" t="s">
        <v>464</v>
      </c>
      <c r="B569" s="8" t="s">
        <v>1151</v>
      </c>
    </row>
    <row r="570" spans="1:2" x14ac:dyDescent="0.25">
      <c r="A570" s="34" t="s">
        <v>465</v>
      </c>
      <c r="B570" s="8" t="s">
        <v>1152</v>
      </c>
    </row>
    <row r="571" spans="1:2" x14ac:dyDescent="0.25">
      <c r="A571" s="34" t="s">
        <v>466</v>
      </c>
      <c r="B571" s="8" t="s">
        <v>1152</v>
      </c>
    </row>
    <row r="572" spans="1:2" x14ac:dyDescent="0.25">
      <c r="A572" s="34" t="s">
        <v>467</v>
      </c>
      <c r="B572" s="8" t="s">
        <v>1153</v>
      </c>
    </row>
    <row r="573" spans="1:2" x14ac:dyDescent="0.25">
      <c r="A573" s="34" t="s">
        <v>468</v>
      </c>
      <c r="B573" s="8" t="s">
        <v>1153</v>
      </c>
    </row>
    <row r="574" spans="1:2" x14ac:dyDescent="0.25">
      <c r="A574" s="34" t="s">
        <v>469</v>
      </c>
      <c r="B574" s="8" t="s">
        <v>1154</v>
      </c>
    </row>
    <row r="575" spans="1:2" x14ac:dyDescent="0.25">
      <c r="A575" s="34" t="s">
        <v>470</v>
      </c>
      <c r="B575" s="8" t="s">
        <v>1155</v>
      </c>
    </row>
    <row r="576" spans="1:2" x14ac:dyDescent="0.25">
      <c r="A576" s="34" t="s">
        <v>503</v>
      </c>
      <c r="B576" s="8" t="s">
        <v>1156</v>
      </c>
    </row>
    <row r="577" spans="1:2" x14ac:dyDescent="0.25">
      <c r="A577" s="34" t="s">
        <v>504</v>
      </c>
      <c r="B577" s="8" t="s">
        <v>1157</v>
      </c>
    </row>
    <row r="578" spans="1:2" x14ac:dyDescent="0.25">
      <c r="A578" s="34" t="s">
        <v>505</v>
      </c>
      <c r="B578" s="8" t="s">
        <v>1157</v>
      </c>
    </row>
    <row r="579" spans="1:2" x14ac:dyDescent="0.25">
      <c r="A579" s="34" t="s">
        <v>1017</v>
      </c>
      <c r="B579" s="8" t="s">
        <v>1243</v>
      </c>
    </row>
    <row r="580" spans="1:2" x14ac:dyDescent="0.25">
      <c r="A580" s="34" t="s">
        <v>471</v>
      </c>
      <c r="B580" s="8" t="s">
        <v>1158</v>
      </c>
    </row>
    <row r="581" spans="1:2" x14ac:dyDescent="0.25">
      <c r="A581" s="34" t="s">
        <v>472</v>
      </c>
      <c r="B581" s="8" t="s">
        <v>1159</v>
      </c>
    </row>
    <row r="582" spans="1:2" x14ac:dyDescent="0.25">
      <c r="A582" s="34" t="s">
        <v>473</v>
      </c>
      <c r="B582" s="8" t="s">
        <v>1160</v>
      </c>
    </row>
    <row r="583" spans="1:2" x14ac:dyDescent="0.25">
      <c r="A583" s="34" t="s">
        <v>474</v>
      </c>
      <c r="B583" s="8" t="s">
        <v>1161</v>
      </c>
    </row>
    <row r="584" spans="1:2" x14ac:dyDescent="0.25">
      <c r="A584" s="34" t="s">
        <v>475</v>
      </c>
      <c r="B584" s="8" t="s">
        <v>1160</v>
      </c>
    </row>
    <row r="585" spans="1:2" x14ac:dyDescent="0.25">
      <c r="A585" s="34" t="s">
        <v>476</v>
      </c>
      <c r="B585" s="8" t="s">
        <v>1161</v>
      </c>
    </row>
    <row r="586" spans="1:2" x14ac:dyDescent="0.25">
      <c r="A586" s="34" t="s">
        <v>477</v>
      </c>
      <c r="B586" s="8" t="s">
        <v>1160</v>
      </c>
    </row>
    <row r="587" spans="1:2" x14ac:dyDescent="0.25">
      <c r="A587" s="34" t="s">
        <v>478</v>
      </c>
      <c r="B587" s="8" t="s">
        <v>1161</v>
      </c>
    </row>
    <row r="588" spans="1:2" x14ac:dyDescent="0.25">
      <c r="A588" s="34" t="s">
        <v>1018</v>
      </c>
      <c r="B588" s="8" t="s">
        <v>1244</v>
      </c>
    </row>
    <row r="589" spans="1:2" x14ac:dyDescent="0.25">
      <c r="A589" s="34" t="s">
        <v>479</v>
      </c>
      <c r="B589" s="8" t="s">
        <v>1160</v>
      </c>
    </row>
    <row r="590" spans="1:2" x14ac:dyDescent="0.25">
      <c r="A590" s="34" t="s">
        <v>480</v>
      </c>
      <c r="B590" s="8" t="s">
        <v>1161</v>
      </c>
    </row>
    <row r="591" spans="1:2" x14ac:dyDescent="0.25">
      <c r="A591" s="34" t="s">
        <v>481</v>
      </c>
      <c r="B591" s="8" t="s">
        <v>1160</v>
      </c>
    </row>
    <row r="592" spans="1:2" x14ac:dyDescent="0.25">
      <c r="A592" s="34" t="s">
        <v>482</v>
      </c>
      <c r="B592" s="8" t="s">
        <v>1161</v>
      </c>
    </row>
    <row r="593" spans="1:2" x14ac:dyDescent="0.25">
      <c r="A593" s="34" t="s">
        <v>483</v>
      </c>
      <c r="B593" s="8" t="s">
        <v>1160</v>
      </c>
    </row>
    <row r="594" spans="1:2" x14ac:dyDescent="0.25">
      <c r="A594" s="34" t="s">
        <v>484</v>
      </c>
      <c r="B594" s="8" t="s">
        <v>1161</v>
      </c>
    </row>
    <row r="595" spans="1:2" x14ac:dyDescent="0.25">
      <c r="A595" s="34" t="s">
        <v>485</v>
      </c>
      <c r="B595" s="8" t="s">
        <v>1160</v>
      </c>
    </row>
    <row r="596" spans="1:2" x14ac:dyDescent="0.25">
      <c r="A596" s="34" t="s">
        <v>486</v>
      </c>
      <c r="B596" s="8" t="s">
        <v>1161</v>
      </c>
    </row>
    <row r="597" spans="1:2" x14ac:dyDescent="0.25">
      <c r="A597" s="34" t="s">
        <v>487</v>
      </c>
      <c r="B597" s="8" t="s">
        <v>1160</v>
      </c>
    </row>
    <row r="598" spans="1:2" x14ac:dyDescent="0.25">
      <c r="A598" s="34" t="s">
        <v>488</v>
      </c>
      <c r="B598" s="8" t="s">
        <v>1161</v>
      </c>
    </row>
    <row r="599" spans="1:2" x14ac:dyDescent="0.25">
      <c r="A599" s="34" t="s">
        <v>489</v>
      </c>
      <c r="B599" s="8" t="s">
        <v>1160</v>
      </c>
    </row>
    <row r="600" spans="1:2" x14ac:dyDescent="0.25">
      <c r="A600" s="34" t="s">
        <v>490</v>
      </c>
      <c r="B600" s="8" t="s">
        <v>1161</v>
      </c>
    </row>
    <row r="601" spans="1:2" x14ac:dyDescent="0.25">
      <c r="A601" s="34" t="s">
        <v>491</v>
      </c>
      <c r="B601" s="8" t="s">
        <v>1160</v>
      </c>
    </row>
    <row r="602" spans="1:2" x14ac:dyDescent="0.25">
      <c r="A602" s="34" t="s">
        <v>492</v>
      </c>
      <c r="B602" s="8" t="s">
        <v>1161</v>
      </c>
    </row>
    <row r="603" spans="1:2" x14ac:dyDescent="0.25">
      <c r="A603" s="34" t="s">
        <v>493</v>
      </c>
      <c r="B603" s="8" t="s">
        <v>1160</v>
      </c>
    </row>
    <row r="604" spans="1:2" x14ac:dyDescent="0.25">
      <c r="A604" s="34" t="s">
        <v>494</v>
      </c>
      <c r="B604" s="8" t="s">
        <v>1161</v>
      </c>
    </row>
    <row r="605" spans="1:2" x14ac:dyDescent="0.25">
      <c r="A605" s="34" t="s">
        <v>495</v>
      </c>
      <c r="B605" s="8" t="s">
        <v>1160</v>
      </c>
    </row>
    <row r="606" spans="1:2" x14ac:dyDescent="0.25">
      <c r="A606" s="34" t="s">
        <v>496</v>
      </c>
      <c r="B606" s="8" t="s">
        <v>1161</v>
      </c>
    </row>
    <row r="607" spans="1:2" x14ac:dyDescent="0.25">
      <c r="A607" s="34" t="s">
        <v>497</v>
      </c>
      <c r="B607" s="8" t="s">
        <v>1160</v>
      </c>
    </row>
    <row r="608" spans="1:2" x14ac:dyDescent="0.25">
      <c r="A608" s="34" t="s">
        <v>498</v>
      </c>
      <c r="B608" s="8" t="s">
        <v>1161</v>
      </c>
    </row>
    <row r="609" spans="1:2" x14ac:dyDescent="0.25">
      <c r="A609" s="34" t="s">
        <v>499</v>
      </c>
      <c r="B609" s="8" t="s">
        <v>1160</v>
      </c>
    </row>
    <row r="610" spans="1:2" x14ac:dyDescent="0.25">
      <c r="A610" s="34" t="s">
        <v>500</v>
      </c>
      <c r="B610" s="8" t="s">
        <v>1161</v>
      </c>
    </row>
    <row r="611" spans="1:2" x14ac:dyDescent="0.25">
      <c r="A611" s="34" t="s">
        <v>501</v>
      </c>
      <c r="B611" s="8" t="s">
        <v>1160</v>
      </c>
    </row>
    <row r="612" spans="1:2" x14ac:dyDescent="0.25">
      <c r="A612" s="34" t="s">
        <v>502</v>
      </c>
      <c r="B612" s="8" t="s">
        <v>1161</v>
      </c>
    </row>
    <row r="613" spans="1:2" x14ac:dyDescent="0.25">
      <c r="A613" s="34" t="s">
        <v>562</v>
      </c>
      <c r="B613" s="8" t="s">
        <v>1147</v>
      </c>
    </row>
    <row r="614" spans="1:2" x14ac:dyDescent="0.25">
      <c r="A614" s="34" t="s">
        <v>563</v>
      </c>
      <c r="B614" s="8" t="s">
        <v>1147</v>
      </c>
    </row>
    <row r="615" spans="1:2" x14ac:dyDescent="0.25">
      <c r="A615" s="34" t="s">
        <v>564</v>
      </c>
      <c r="B615" s="8" t="s">
        <v>1147</v>
      </c>
    </row>
    <row r="616" spans="1:2" x14ac:dyDescent="0.25">
      <c r="A616" s="34" t="s">
        <v>565</v>
      </c>
      <c r="B616" s="8" t="s">
        <v>1147</v>
      </c>
    </row>
    <row r="617" spans="1:2" x14ac:dyDescent="0.25">
      <c r="A617" s="34" t="s">
        <v>566</v>
      </c>
      <c r="B617" s="8" t="s">
        <v>1147</v>
      </c>
    </row>
    <row r="618" spans="1:2" x14ac:dyDescent="0.25">
      <c r="A618" s="34" t="s">
        <v>567</v>
      </c>
      <c r="B618" s="8" t="s">
        <v>1147</v>
      </c>
    </row>
    <row r="619" spans="1:2" x14ac:dyDescent="0.25">
      <c r="A619" s="34" t="s">
        <v>568</v>
      </c>
      <c r="B619" s="8" t="s">
        <v>1147</v>
      </c>
    </row>
    <row r="620" spans="1:2" x14ac:dyDescent="0.25">
      <c r="A620" s="34" t="s">
        <v>569</v>
      </c>
      <c r="B620" s="8" t="s">
        <v>1147</v>
      </c>
    </row>
    <row r="621" spans="1:2" x14ac:dyDescent="0.25">
      <c r="A621" s="34" t="s">
        <v>570</v>
      </c>
      <c r="B621" s="8" t="s">
        <v>1147</v>
      </c>
    </row>
    <row r="622" spans="1:2" x14ac:dyDescent="0.25">
      <c r="A622" s="34" t="s">
        <v>571</v>
      </c>
      <c r="B622" s="8" t="s">
        <v>1147</v>
      </c>
    </row>
    <row r="623" spans="1:2" x14ac:dyDescent="0.25">
      <c r="A623" s="34" t="s">
        <v>572</v>
      </c>
      <c r="B623" s="8" t="s">
        <v>1147</v>
      </c>
    </row>
    <row r="624" spans="1:2" x14ac:dyDescent="0.25">
      <c r="A624" s="34" t="s">
        <v>573</v>
      </c>
      <c r="B624" s="8" t="s">
        <v>1147</v>
      </c>
    </row>
    <row r="625" spans="1:2" x14ac:dyDescent="0.25">
      <c r="A625" s="34" t="s">
        <v>574</v>
      </c>
      <c r="B625" s="8" t="s">
        <v>1148</v>
      </c>
    </row>
    <row r="626" spans="1:2" x14ac:dyDescent="0.25">
      <c r="A626" s="34" t="s">
        <v>575</v>
      </c>
      <c r="B626" s="8" t="s">
        <v>1149</v>
      </c>
    </row>
    <row r="627" spans="1:2" x14ac:dyDescent="0.25">
      <c r="A627" s="34" t="s">
        <v>576</v>
      </c>
      <c r="B627" s="8" t="s">
        <v>1150</v>
      </c>
    </row>
    <row r="628" spans="1:2" x14ac:dyDescent="0.25">
      <c r="A628" s="34" t="s">
        <v>577</v>
      </c>
      <c r="B628" s="8" t="s">
        <v>1151</v>
      </c>
    </row>
    <row r="629" spans="1:2" x14ac:dyDescent="0.25">
      <c r="A629" s="34" t="s">
        <v>578</v>
      </c>
      <c r="B629" s="8" t="s">
        <v>1151</v>
      </c>
    </row>
    <row r="630" spans="1:2" x14ac:dyDescent="0.25">
      <c r="A630" s="34" t="s">
        <v>579</v>
      </c>
      <c r="B630" s="8" t="s">
        <v>1152</v>
      </c>
    </row>
    <row r="631" spans="1:2" x14ac:dyDescent="0.25">
      <c r="A631" s="34" t="s">
        <v>580</v>
      </c>
      <c r="B631" s="8" t="s">
        <v>1152</v>
      </c>
    </row>
    <row r="632" spans="1:2" x14ac:dyDescent="0.25">
      <c r="A632" s="34" t="s">
        <v>581</v>
      </c>
      <c r="B632" s="8" t="s">
        <v>1153</v>
      </c>
    </row>
    <row r="633" spans="1:2" x14ac:dyDescent="0.25">
      <c r="A633" s="34" t="s">
        <v>582</v>
      </c>
      <c r="B633" s="8" t="s">
        <v>1153</v>
      </c>
    </row>
    <row r="634" spans="1:2" x14ac:dyDescent="0.25">
      <c r="A634" s="34" t="s">
        <v>583</v>
      </c>
      <c r="B634" s="8" t="s">
        <v>1154</v>
      </c>
    </row>
    <row r="635" spans="1:2" x14ac:dyDescent="0.25">
      <c r="A635" s="34" t="s">
        <v>584</v>
      </c>
      <c r="B635" s="8" t="s">
        <v>1155</v>
      </c>
    </row>
    <row r="636" spans="1:2" x14ac:dyDescent="0.25">
      <c r="A636" s="34" t="s">
        <v>617</v>
      </c>
      <c r="B636" s="8" t="s">
        <v>1156</v>
      </c>
    </row>
    <row r="637" spans="1:2" x14ac:dyDescent="0.25">
      <c r="A637" s="34" t="s">
        <v>618</v>
      </c>
      <c r="B637" s="8" t="s">
        <v>1157</v>
      </c>
    </row>
    <row r="638" spans="1:2" x14ac:dyDescent="0.25">
      <c r="A638" s="34" t="s">
        <v>619</v>
      </c>
      <c r="B638" s="8" t="s">
        <v>1157</v>
      </c>
    </row>
    <row r="639" spans="1:2" x14ac:dyDescent="0.25">
      <c r="A639" s="34" t="s">
        <v>585</v>
      </c>
      <c r="B639" s="8" t="s">
        <v>1158</v>
      </c>
    </row>
    <row r="640" spans="1:2" x14ac:dyDescent="0.25">
      <c r="A640" s="34" t="s">
        <v>586</v>
      </c>
      <c r="B640" s="8" t="s">
        <v>1159</v>
      </c>
    </row>
    <row r="641" spans="1:2" x14ac:dyDescent="0.25">
      <c r="A641" s="34" t="s">
        <v>587</v>
      </c>
      <c r="B641" s="8" t="s">
        <v>1160</v>
      </c>
    </row>
    <row r="642" spans="1:2" x14ac:dyDescent="0.25">
      <c r="A642" s="34" t="s">
        <v>588</v>
      </c>
      <c r="B642" s="8" t="s">
        <v>1161</v>
      </c>
    </row>
    <row r="643" spans="1:2" x14ac:dyDescent="0.25">
      <c r="A643" s="34" t="s">
        <v>589</v>
      </c>
      <c r="B643" s="8" t="s">
        <v>1160</v>
      </c>
    </row>
    <row r="644" spans="1:2" x14ac:dyDescent="0.25">
      <c r="A644" s="34" t="s">
        <v>590</v>
      </c>
      <c r="B644" s="8" t="s">
        <v>1161</v>
      </c>
    </row>
    <row r="645" spans="1:2" x14ac:dyDescent="0.25">
      <c r="A645" s="34" t="s">
        <v>591</v>
      </c>
      <c r="B645" s="8" t="s">
        <v>1160</v>
      </c>
    </row>
    <row r="646" spans="1:2" x14ac:dyDescent="0.25">
      <c r="A646" s="34" t="s">
        <v>592</v>
      </c>
      <c r="B646" s="8" t="s">
        <v>1161</v>
      </c>
    </row>
    <row r="647" spans="1:2" x14ac:dyDescent="0.25">
      <c r="A647" s="34" t="s">
        <v>593</v>
      </c>
      <c r="B647" s="8" t="s">
        <v>1160</v>
      </c>
    </row>
    <row r="648" spans="1:2" x14ac:dyDescent="0.25">
      <c r="A648" s="34" t="s">
        <v>594</v>
      </c>
      <c r="B648" s="8" t="s">
        <v>1161</v>
      </c>
    </row>
    <row r="649" spans="1:2" x14ac:dyDescent="0.25">
      <c r="A649" s="34" t="s">
        <v>595</v>
      </c>
      <c r="B649" s="8" t="s">
        <v>1160</v>
      </c>
    </row>
    <row r="650" spans="1:2" x14ac:dyDescent="0.25">
      <c r="A650" s="34" t="s">
        <v>596</v>
      </c>
      <c r="B650" s="8" t="s">
        <v>1161</v>
      </c>
    </row>
    <row r="651" spans="1:2" x14ac:dyDescent="0.25">
      <c r="A651" s="34" t="s">
        <v>597</v>
      </c>
      <c r="B651" s="8" t="s">
        <v>1160</v>
      </c>
    </row>
    <row r="652" spans="1:2" x14ac:dyDescent="0.25">
      <c r="A652" s="34" t="s">
        <v>598</v>
      </c>
      <c r="B652" s="8" t="s">
        <v>1161</v>
      </c>
    </row>
    <row r="653" spans="1:2" x14ac:dyDescent="0.25">
      <c r="A653" s="34" t="s">
        <v>599</v>
      </c>
      <c r="B653" s="8" t="s">
        <v>1160</v>
      </c>
    </row>
    <row r="654" spans="1:2" x14ac:dyDescent="0.25">
      <c r="A654" s="34" t="s">
        <v>600</v>
      </c>
      <c r="B654" s="8" t="s">
        <v>1161</v>
      </c>
    </row>
    <row r="655" spans="1:2" x14ac:dyDescent="0.25">
      <c r="A655" s="34" t="s">
        <v>601</v>
      </c>
      <c r="B655" s="8" t="s">
        <v>1160</v>
      </c>
    </row>
    <row r="656" spans="1:2" x14ac:dyDescent="0.25">
      <c r="A656" s="34" t="s">
        <v>602</v>
      </c>
      <c r="B656" s="8" t="s">
        <v>1161</v>
      </c>
    </row>
    <row r="657" spans="1:2" x14ac:dyDescent="0.25">
      <c r="A657" s="34" t="s">
        <v>603</v>
      </c>
      <c r="B657" s="8" t="s">
        <v>1160</v>
      </c>
    </row>
    <row r="658" spans="1:2" x14ac:dyDescent="0.25">
      <c r="A658" s="34" t="s">
        <v>604</v>
      </c>
      <c r="B658" s="8" t="s">
        <v>1161</v>
      </c>
    </row>
    <row r="659" spans="1:2" x14ac:dyDescent="0.25">
      <c r="A659" s="34" t="s">
        <v>605</v>
      </c>
      <c r="B659" s="8" t="s">
        <v>1160</v>
      </c>
    </row>
    <row r="660" spans="1:2" x14ac:dyDescent="0.25">
      <c r="A660" s="34" t="s">
        <v>606</v>
      </c>
      <c r="B660" s="8" t="s">
        <v>1161</v>
      </c>
    </row>
    <row r="661" spans="1:2" x14ac:dyDescent="0.25">
      <c r="A661" s="34" t="s">
        <v>607</v>
      </c>
      <c r="B661" s="8" t="s">
        <v>1160</v>
      </c>
    </row>
    <row r="662" spans="1:2" x14ac:dyDescent="0.25">
      <c r="A662" s="34" t="s">
        <v>608</v>
      </c>
      <c r="B662" s="8" t="s">
        <v>1161</v>
      </c>
    </row>
    <row r="663" spans="1:2" x14ac:dyDescent="0.25">
      <c r="A663" s="34" t="s">
        <v>609</v>
      </c>
      <c r="B663" s="8" t="s">
        <v>1160</v>
      </c>
    </row>
    <row r="664" spans="1:2" x14ac:dyDescent="0.25">
      <c r="A664" s="34" t="s">
        <v>610</v>
      </c>
      <c r="B664" s="8" t="s">
        <v>1161</v>
      </c>
    </row>
    <row r="665" spans="1:2" x14ac:dyDescent="0.25">
      <c r="A665" s="34" t="s">
        <v>611</v>
      </c>
      <c r="B665" s="8" t="s">
        <v>1160</v>
      </c>
    </row>
    <row r="666" spans="1:2" x14ac:dyDescent="0.25">
      <c r="A666" s="34" t="s">
        <v>612</v>
      </c>
      <c r="B666" s="8" t="s">
        <v>1161</v>
      </c>
    </row>
    <row r="667" spans="1:2" x14ac:dyDescent="0.25">
      <c r="A667" s="34" t="s">
        <v>613</v>
      </c>
      <c r="B667" s="8" t="s">
        <v>1160</v>
      </c>
    </row>
    <row r="668" spans="1:2" x14ac:dyDescent="0.25">
      <c r="A668" s="34" t="s">
        <v>614</v>
      </c>
      <c r="B668" s="8" t="s">
        <v>1161</v>
      </c>
    </row>
    <row r="669" spans="1:2" x14ac:dyDescent="0.25">
      <c r="A669" s="34" t="s">
        <v>615</v>
      </c>
      <c r="B669" s="8" t="s">
        <v>1160</v>
      </c>
    </row>
    <row r="670" spans="1:2" x14ac:dyDescent="0.25">
      <c r="A670" s="34" t="s">
        <v>616</v>
      </c>
      <c r="B670" s="8" t="s">
        <v>1161</v>
      </c>
    </row>
    <row r="671" spans="1:2" x14ac:dyDescent="0.25">
      <c r="A671" s="34" t="s">
        <v>620</v>
      </c>
      <c r="B671" s="8" t="s">
        <v>1147</v>
      </c>
    </row>
    <row r="672" spans="1:2" x14ac:dyDescent="0.25">
      <c r="A672" s="34" t="s">
        <v>621</v>
      </c>
      <c r="B672" s="8" t="s">
        <v>1147</v>
      </c>
    </row>
    <row r="673" spans="1:2" x14ac:dyDescent="0.25">
      <c r="A673" s="34" t="s">
        <v>622</v>
      </c>
      <c r="B673" s="8" t="s">
        <v>1147</v>
      </c>
    </row>
    <row r="674" spans="1:2" x14ac:dyDescent="0.25">
      <c r="A674" s="34" t="s">
        <v>623</v>
      </c>
      <c r="B674" s="8" t="s">
        <v>1147</v>
      </c>
    </row>
    <row r="675" spans="1:2" x14ac:dyDescent="0.25">
      <c r="A675" s="34" t="s">
        <v>624</v>
      </c>
      <c r="B675" s="8" t="s">
        <v>1147</v>
      </c>
    </row>
    <row r="676" spans="1:2" x14ac:dyDescent="0.25">
      <c r="A676" s="34" t="s">
        <v>625</v>
      </c>
      <c r="B676" s="8" t="s">
        <v>1147</v>
      </c>
    </row>
    <row r="677" spans="1:2" x14ac:dyDescent="0.25">
      <c r="A677" s="34" t="s">
        <v>626</v>
      </c>
      <c r="B677" s="8" t="s">
        <v>1147</v>
      </c>
    </row>
    <row r="678" spans="1:2" x14ac:dyDescent="0.25">
      <c r="A678" s="34" t="s">
        <v>627</v>
      </c>
      <c r="B678" s="8" t="s">
        <v>1147</v>
      </c>
    </row>
    <row r="679" spans="1:2" x14ac:dyDescent="0.25">
      <c r="A679" s="34" t="s">
        <v>628</v>
      </c>
      <c r="B679" s="8" t="s">
        <v>1147</v>
      </c>
    </row>
    <row r="680" spans="1:2" x14ac:dyDescent="0.25">
      <c r="A680" s="34" t="s">
        <v>629</v>
      </c>
      <c r="B680" s="8" t="s">
        <v>1147</v>
      </c>
    </row>
    <row r="681" spans="1:2" x14ac:dyDescent="0.25">
      <c r="A681" s="34" t="s">
        <v>630</v>
      </c>
      <c r="B681" s="8" t="s">
        <v>1147</v>
      </c>
    </row>
    <row r="682" spans="1:2" x14ac:dyDescent="0.25">
      <c r="A682" s="34" t="s">
        <v>631</v>
      </c>
      <c r="B682" s="8" t="s">
        <v>1147</v>
      </c>
    </row>
    <row r="683" spans="1:2" x14ac:dyDescent="0.25">
      <c r="A683" s="34" t="s">
        <v>632</v>
      </c>
      <c r="B683" s="8" t="s">
        <v>1148</v>
      </c>
    </row>
    <row r="684" spans="1:2" x14ac:dyDescent="0.25">
      <c r="A684" s="34" t="s">
        <v>633</v>
      </c>
      <c r="B684" s="8" t="s">
        <v>1149</v>
      </c>
    </row>
    <row r="685" spans="1:2" x14ac:dyDescent="0.25">
      <c r="A685" s="34" t="s">
        <v>634</v>
      </c>
      <c r="B685" s="8" t="s">
        <v>1150</v>
      </c>
    </row>
    <row r="686" spans="1:2" x14ac:dyDescent="0.25">
      <c r="A686" s="34" t="s">
        <v>635</v>
      </c>
      <c r="B686" s="8" t="s">
        <v>1151</v>
      </c>
    </row>
    <row r="687" spans="1:2" x14ac:dyDescent="0.25">
      <c r="A687" s="34" t="s">
        <v>636</v>
      </c>
      <c r="B687" s="8" t="s">
        <v>1151</v>
      </c>
    </row>
    <row r="688" spans="1:2" x14ac:dyDescent="0.25">
      <c r="A688" s="34" t="s">
        <v>637</v>
      </c>
      <c r="B688" s="8" t="s">
        <v>1152</v>
      </c>
    </row>
    <row r="689" spans="1:2" x14ac:dyDescent="0.25">
      <c r="A689" s="34" t="s">
        <v>638</v>
      </c>
      <c r="B689" s="8" t="s">
        <v>1152</v>
      </c>
    </row>
    <row r="690" spans="1:2" x14ac:dyDescent="0.25">
      <c r="A690" s="34" t="s">
        <v>639</v>
      </c>
      <c r="B690" s="8" t="s">
        <v>1153</v>
      </c>
    </row>
    <row r="691" spans="1:2" x14ac:dyDescent="0.25">
      <c r="A691" s="34" t="s">
        <v>640</v>
      </c>
      <c r="B691" s="8" t="s">
        <v>1153</v>
      </c>
    </row>
    <row r="692" spans="1:2" x14ac:dyDescent="0.25">
      <c r="A692" s="34" t="s">
        <v>641</v>
      </c>
      <c r="B692" s="8" t="s">
        <v>1154</v>
      </c>
    </row>
    <row r="693" spans="1:2" x14ac:dyDescent="0.25">
      <c r="A693" s="34" t="s">
        <v>642</v>
      </c>
      <c r="B693" s="8" t="s">
        <v>1155</v>
      </c>
    </row>
    <row r="694" spans="1:2" x14ac:dyDescent="0.25">
      <c r="A694" s="34" t="s">
        <v>675</v>
      </c>
      <c r="B694" s="8" t="s">
        <v>1156</v>
      </c>
    </row>
    <row r="695" spans="1:2" x14ac:dyDescent="0.25">
      <c r="A695" s="34" t="s">
        <v>676</v>
      </c>
      <c r="B695" s="8" t="s">
        <v>1157</v>
      </c>
    </row>
    <row r="696" spans="1:2" x14ac:dyDescent="0.25">
      <c r="A696" s="34" t="s">
        <v>677</v>
      </c>
      <c r="B696" s="8" t="s">
        <v>1157</v>
      </c>
    </row>
    <row r="697" spans="1:2" x14ac:dyDescent="0.25">
      <c r="A697" s="34" t="s">
        <v>643</v>
      </c>
      <c r="B697" s="8" t="s">
        <v>1158</v>
      </c>
    </row>
    <row r="698" spans="1:2" x14ac:dyDescent="0.25">
      <c r="A698" s="34" t="s">
        <v>644</v>
      </c>
      <c r="B698" s="8" t="s">
        <v>1159</v>
      </c>
    </row>
    <row r="699" spans="1:2" x14ac:dyDescent="0.25">
      <c r="A699" s="34" t="s">
        <v>645</v>
      </c>
      <c r="B699" s="8" t="s">
        <v>1160</v>
      </c>
    </row>
    <row r="700" spans="1:2" x14ac:dyDescent="0.25">
      <c r="A700" s="34" t="s">
        <v>646</v>
      </c>
      <c r="B700" s="8" t="s">
        <v>1161</v>
      </c>
    </row>
    <row r="701" spans="1:2" x14ac:dyDescent="0.25">
      <c r="A701" s="34" t="s">
        <v>647</v>
      </c>
      <c r="B701" s="8" t="s">
        <v>1160</v>
      </c>
    </row>
    <row r="702" spans="1:2" x14ac:dyDescent="0.25">
      <c r="A702" s="34" t="s">
        <v>648</v>
      </c>
      <c r="B702" s="8" t="s">
        <v>1161</v>
      </c>
    </row>
    <row r="703" spans="1:2" x14ac:dyDescent="0.25">
      <c r="A703" s="34" t="s">
        <v>649</v>
      </c>
      <c r="B703" s="8" t="s">
        <v>1160</v>
      </c>
    </row>
    <row r="704" spans="1:2" x14ac:dyDescent="0.25">
      <c r="A704" s="34" t="s">
        <v>650</v>
      </c>
      <c r="B704" s="8" t="s">
        <v>1161</v>
      </c>
    </row>
    <row r="705" spans="1:2" x14ac:dyDescent="0.25">
      <c r="A705" s="34" t="s">
        <v>651</v>
      </c>
      <c r="B705" s="8" t="s">
        <v>1160</v>
      </c>
    </row>
    <row r="706" spans="1:2" x14ac:dyDescent="0.25">
      <c r="A706" s="34" t="s">
        <v>652</v>
      </c>
      <c r="B706" s="8" t="s">
        <v>1161</v>
      </c>
    </row>
    <row r="707" spans="1:2" x14ac:dyDescent="0.25">
      <c r="A707" s="34" t="s">
        <v>653</v>
      </c>
      <c r="B707" s="8" t="s">
        <v>1160</v>
      </c>
    </row>
    <row r="708" spans="1:2" x14ac:dyDescent="0.25">
      <c r="A708" s="34" t="s">
        <v>654</v>
      </c>
      <c r="B708" s="8" t="s">
        <v>1161</v>
      </c>
    </row>
    <row r="709" spans="1:2" x14ac:dyDescent="0.25">
      <c r="A709" s="34" t="s">
        <v>655</v>
      </c>
      <c r="B709" s="8" t="s">
        <v>1160</v>
      </c>
    </row>
    <row r="710" spans="1:2" x14ac:dyDescent="0.25">
      <c r="A710" s="34" t="s">
        <v>656</v>
      </c>
      <c r="B710" s="8" t="s">
        <v>1161</v>
      </c>
    </row>
    <row r="711" spans="1:2" x14ac:dyDescent="0.25">
      <c r="A711" s="34" t="s">
        <v>657</v>
      </c>
      <c r="B711" s="8" t="s">
        <v>1160</v>
      </c>
    </row>
    <row r="712" spans="1:2" x14ac:dyDescent="0.25">
      <c r="A712" s="34" t="s">
        <v>658</v>
      </c>
      <c r="B712" s="8" t="s">
        <v>1161</v>
      </c>
    </row>
    <row r="713" spans="1:2" x14ac:dyDescent="0.25">
      <c r="A713" s="34" t="s">
        <v>659</v>
      </c>
      <c r="B713" s="8" t="s">
        <v>1160</v>
      </c>
    </row>
    <row r="714" spans="1:2" x14ac:dyDescent="0.25">
      <c r="A714" s="34" t="s">
        <v>660</v>
      </c>
      <c r="B714" s="8" t="s">
        <v>1161</v>
      </c>
    </row>
    <row r="715" spans="1:2" x14ac:dyDescent="0.25">
      <c r="A715" s="34" t="s">
        <v>661</v>
      </c>
      <c r="B715" s="8" t="s">
        <v>1160</v>
      </c>
    </row>
    <row r="716" spans="1:2" x14ac:dyDescent="0.25">
      <c r="A716" s="34" t="s">
        <v>662</v>
      </c>
      <c r="B716" s="8" t="s">
        <v>1161</v>
      </c>
    </row>
    <row r="717" spans="1:2" x14ac:dyDescent="0.25">
      <c r="A717" s="34" t="s">
        <v>663</v>
      </c>
      <c r="B717" s="8" t="s">
        <v>1160</v>
      </c>
    </row>
    <row r="718" spans="1:2" x14ac:dyDescent="0.25">
      <c r="A718" s="34" t="s">
        <v>664</v>
      </c>
      <c r="B718" s="8" t="s">
        <v>1161</v>
      </c>
    </row>
    <row r="719" spans="1:2" x14ac:dyDescent="0.25">
      <c r="A719" s="34" t="s">
        <v>665</v>
      </c>
      <c r="B719" s="8" t="s">
        <v>1160</v>
      </c>
    </row>
    <row r="720" spans="1:2" x14ac:dyDescent="0.25">
      <c r="A720" s="34" t="s">
        <v>666</v>
      </c>
      <c r="B720" s="8" t="s">
        <v>1161</v>
      </c>
    </row>
    <row r="721" spans="1:2" x14ac:dyDescent="0.25">
      <c r="A721" s="34" t="s">
        <v>667</v>
      </c>
      <c r="B721" s="8" t="s">
        <v>1160</v>
      </c>
    </row>
    <row r="722" spans="1:2" x14ac:dyDescent="0.25">
      <c r="A722" s="34" t="s">
        <v>668</v>
      </c>
      <c r="B722" s="8" t="s">
        <v>1161</v>
      </c>
    </row>
    <row r="723" spans="1:2" x14ac:dyDescent="0.25">
      <c r="A723" s="34" t="s">
        <v>669</v>
      </c>
      <c r="B723" s="8" t="s">
        <v>1160</v>
      </c>
    </row>
    <row r="724" spans="1:2" x14ac:dyDescent="0.25">
      <c r="A724" s="34" t="s">
        <v>670</v>
      </c>
      <c r="B724" s="8" t="s">
        <v>1161</v>
      </c>
    </row>
    <row r="725" spans="1:2" x14ac:dyDescent="0.25">
      <c r="A725" s="34" t="s">
        <v>671</v>
      </c>
      <c r="B725" s="8" t="s">
        <v>1160</v>
      </c>
    </row>
    <row r="726" spans="1:2" x14ac:dyDescent="0.25">
      <c r="A726" s="34" t="s">
        <v>672</v>
      </c>
      <c r="B726" s="8" t="s">
        <v>1161</v>
      </c>
    </row>
    <row r="727" spans="1:2" x14ac:dyDescent="0.25">
      <c r="A727" s="34" t="s">
        <v>673</v>
      </c>
      <c r="B727" s="8" t="s">
        <v>1160</v>
      </c>
    </row>
    <row r="728" spans="1:2" x14ac:dyDescent="0.25">
      <c r="A728" s="34" t="s">
        <v>674</v>
      </c>
      <c r="B728" s="8" t="s">
        <v>1161</v>
      </c>
    </row>
    <row r="729" spans="1:2" x14ac:dyDescent="0.25">
      <c r="A729" s="34" t="s">
        <v>680</v>
      </c>
      <c r="B729" s="8" t="s">
        <v>1147</v>
      </c>
    </row>
    <row r="730" spans="1:2" x14ac:dyDescent="0.25">
      <c r="A730" s="34" t="s">
        <v>681</v>
      </c>
      <c r="B730" s="8" t="s">
        <v>1147</v>
      </c>
    </row>
    <row r="731" spans="1:2" x14ac:dyDescent="0.25">
      <c r="A731" s="34" t="s">
        <v>682</v>
      </c>
      <c r="B731" s="8" t="s">
        <v>1147</v>
      </c>
    </row>
    <row r="732" spans="1:2" x14ac:dyDescent="0.25">
      <c r="A732" s="34" t="s">
        <v>683</v>
      </c>
      <c r="B732" s="8" t="s">
        <v>1147</v>
      </c>
    </row>
    <row r="733" spans="1:2" x14ac:dyDescent="0.25">
      <c r="A733" s="34" t="s">
        <v>684</v>
      </c>
      <c r="B733" s="8" t="s">
        <v>1147</v>
      </c>
    </row>
    <row r="734" spans="1:2" x14ac:dyDescent="0.25">
      <c r="A734" s="34" t="s">
        <v>685</v>
      </c>
      <c r="B734" s="8" t="s">
        <v>1147</v>
      </c>
    </row>
    <row r="735" spans="1:2" x14ac:dyDescent="0.25">
      <c r="A735" s="34" t="s">
        <v>686</v>
      </c>
      <c r="B735" s="8" t="s">
        <v>1147</v>
      </c>
    </row>
    <row r="736" spans="1:2" x14ac:dyDescent="0.25">
      <c r="A736" s="34" t="s">
        <v>687</v>
      </c>
      <c r="B736" s="8" t="s">
        <v>1147</v>
      </c>
    </row>
    <row r="737" spans="1:2" x14ac:dyDescent="0.25">
      <c r="A737" s="34" t="s">
        <v>688</v>
      </c>
      <c r="B737" s="8" t="s">
        <v>1147</v>
      </c>
    </row>
    <row r="738" spans="1:2" x14ac:dyDescent="0.25">
      <c r="A738" s="34" t="s">
        <v>689</v>
      </c>
      <c r="B738" s="8" t="s">
        <v>1147</v>
      </c>
    </row>
    <row r="739" spans="1:2" x14ac:dyDescent="0.25">
      <c r="A739" s="34" t="s">
        <v>690</v>
      </c>
      <c r="B739" s="8" t="s">
        <v>1147</v>
      </c>
    </row>
    <row r="740" spans="1:2" x14ac:dyDescent="0.25">
      <c r="A740" s="34" t="s">
        <v>691</v>
      </c>
      <c r="B740" s="8" t="s">
        <v>1147</v>
      </c>
    </row>
    <row r="741" spans="1:2" x14ac:dyDescent="0.25">
      <c r="A741" s="34" t="s">
        <v>692</v>
      </c>
      <c r="B741" s="8" t="s">
        <v>1148</v>
      </c>
    </row>
    <row r="742" spans="1:2" x14ac:dyDescent="0.25">
      <c r="A742" s="34" t="s">
        <v>693</v>
      </c>
      <c r="B742" s="8" t="s">
        <v>1149</v>
      </c>
    </row>
    <row r="743" spans="1:2" x14ac:dyDescent="0.25">
      <c r="A743" s="34" t="s">
        <v>694</v>
      </c>
      <c r="B743" s="8" t="s">
        <v>1150</v>
      </c>
    </row>
    <row r="744" spans="1:2" x14ac:dyDescent="0.25">
      <c r="A744" s="34" t="s">
        <v>695</v>
      </c>
      <c r="B744" s="8" t="s">
        <v>1151</v>
      </c>
    </row>
    <row r="745" spans="1:2" x14ac:dyDescent="0.25">
      <c r="A745" s="34" t="s">
        <v>696</v>
      </c>
      <c r="B745" s="8" t="s">
        <v>1151</v>
      </c>
    </row>
    <row r="746" spans="1:2" x14ac:dyDescent="0.25">
      <c r="A746" s="34" t="s">
        <v>697</v>
      </c>
      <c r="B746" s="8" t="s">
        <v>1152</v>
      </c>
    </row>
    <row r="747" spans="1:2" x14ac:dyDescent="0.25">
      <c r="A747" s="34" t="s">
        <v>698</v>
      </c>
      <c r="B747" s="8" t="s">
        <v>1152</v>
      </c>
    </row>
    <row r="748" spans="1:2" x14ac:dyDescent="0.25">
      <c r="A748" s="34" t="s">
        <v>699</v>
      </c>
      <c r="B748" s="8" t="s">
        <v>1153</v>
      </c>
    </row>
    <row r="749" spans="1:2" x14ac:dyDescent="0.25">
      <c r="A749" s="34" t="s">
        <v>700</v>
      </c>
      <c r="B749" s="8" t="s">
        <v>1153</v>
      </c>
    </row>
    <row r="750" spans="1:2" x14ac:dyDescent="0.25">
      <c r="A750" s="34" t="s">
        <v>701</v>
      </c>
      <c r="B750" s="8" t="s">
        <v>1154</v>
      </c>
    </row>
    <row r="751" spans="1:2" x14ac:dyDescent="0.25">
      <c r="A751" s="34" t="s">
        <v>702</v>
      </c>
      <c r="B751" s="8" t="s">
        <v>1155</v>
      </c>
    </row>
    <row r="752" spans="1:2" x14ac:dyDescent="0.25">
      <c r="A752" s="34" t="s">
        <v>735</v>
      </c>
      <c r="B752" s="8" t="s">
        <v>1156</v>
      </c>
    </row>
    <row r="753" spans="1:2" x14ac:dyDescent="0.25">
      <c r="A753" s="34" t="s">
        <v>736</v>
      </c>
      <c r="B753" s="8" t="s">
        <v>1157</v>
      </c>
    </row>
    <row r="754" spans="1:2" x14ac:dyDescent="0.25">
      <c r="A754" s="34" t="s">
        <v>737</v>
      </c>
      <c r="B754" s="8" t="s">
        <v>1157</v>
      </c>
    </row>
    <row r="755" spans="1:2" x14ac:dyDescent="0.25">
      <c r="A755" s="34" t="s">
        <v>1019</v>
      </c>
      <c r="B755" s="8" t="s">
        <v>1245</v>
      </c>
    </row>
    <row r="756" spans="1:2" x14ac:dyDescent="0.25">
      <c r="A756" s="34" t="s">
        <v>703</v>
      </c>
      <c r="B756" s="8" t="s">
        <v>1158</v>
      </c>
    </row>
    <row r="757" spans="1:2" x14ac:dyDescent="0.25">
      <c r="A757" s="34" t="s">
        <v>704</v>
      </c>
      <c r="B757" s="8" t="s">
        <v>1159</v>
      </c>
    </row>
    <row r="758" spans="1:2" x14ac:dyDescent="0.25">
      <c r="A758" s="34" t="s">
        <v>705</v>
      </c>
      <c r="B758" s="8" t="s">
        <v>1160</v>
      </c>
    </row>
    <row r="759" spans="1:2" x14ac:dyDescent="0.25">
      <c r="A759" s="34" t="s">
        <v>706</v>
      </c>
      <c r="B759" s="8" t="s">
        <v>1161</v>
      </c>
    </row>
    <row r="760" spans="1:2" x14ac:dyDescent="0.25">
      <c r="A760" s="34" t="s">
        <v>707</v>
      </c>
      <c r="B760" s="8" t="s">
        <v>1160</v>
      </c>
    </row>
    <row r="761" spans="1:2" x14ac:dyDescent="0.25">
      <c r="A761" s="34" t="s">
        <v>708</v>
      </c>
      <c r="B761" s="8" t="s">
        <v>1161</v>
      </c>
    </row>
    <row r="762" spans="1:2" x14ac:dyDescent="0.25">
      <c r="A762" s="34" t="s">
        <v>709</v>
      </c>
      <c r="B762" s="8" t="s">
        <v>1160</v>
      </c>
    </row>
    <row r="763" spans="1:2" x14ac:dyDescent="0.25">
      <c r="A763" s="34" t="s">
        <v>710</v>
      </c>
      <c r="B763" s="8" t="s">
        <v>1161</v>
      </c>
    </row>
    <row r="764" spans="1:2" x14ac:dyDescent="0.25">
      <c r="A764" s="34" t="s">
        <v>1020</v>
      </c>
      <c r="B764" s="8" t="s">
        <v>1244</v>
      </c>
    </row>
    <row r="765" spans="1:2" x14ac:dyDescent="0.25">
      <c r="A765" s="34" t="s">
        <v>711</v>
      </c>
      <c r="B765" s="8" t="s">
        <v>1160</v>
      </c>
    </row>
    <row r="766" spans="1:2" x14ac:dyDescent="0.25">
      <c r="A766" s="34" t="s">
        <v>712</v>
      </c>
      <c r="B766" s="8" t="s">
        <v>1161</v>
      </c>
    </row>
    <row r="767" spans="1:2" x14ac:dyDescent="0.25">
      <c r="A767" s="34" t="s">
        <v>713</v>
      </c>
      <c r="B767" s="8" t="s">
        <v>1160</v>
      </c>
    </row>
    <row r="768" spans="1:2" x14ac:dyDescent="0.25">
      <c r="A768" s="34" t="s">
        <v>714</v>
      </c>
      <c r="B768" s="8" t="s">
        <v>1161</v>
      </c>
    </row>
    <row r="769" spans="1:2" x14ac:dyDescent="0.25">
      <c r="A769" s="34" t="s">
        <v>715</v>
      </c>
      <c r="B769" s="8" t="s">
        <v>1160</v>
      </c>
    </row>
    <row r="770" spans="1:2" x14ac:dyDescent="0.25">
      <c r="A770" s="34" t="s">
        <v>716</v>
      </c>
      <c r="B770" s="8" t="s">
        <v>1161</v>
      </c>
    </row>
    <row r="771" spans="1:2" x14ac:dyDescent="0.25">
      <c r="A771" s="34" t="s">
        <v>717</v>
      </c>
      <c r="B771" s="8" t="s">
        <v>1160</v>
      </c>
    </row>
    <row r="772" spans="1:2" x14ac:dyDescent="0.25">
      <c r="A772" s="34" t="s">
        <v>718</v>
      </c>
      <c r="B772" s="8" t="s">
        <v>1161</v>
      </c>
    </row>
    <row r="773" spans="1:2" x14ac:dyDescent="0.25">
      <c r="A773" s="34" t="s">
        <v>719</v>
      </c>
      <c r="B773" s="8" t="s">
        <v>1160</v>
      </c>
    </row>
    <row r="774" spans="1:2" x14ac:dyDescent="0.25">
      <c r="A774" s="34" t="s">
        <v>720</v>
      </c>
      <c r="B774" s="8" t="s">
        <v>1161</v>
      </c>
    </row>
    <row r="775" spans="1:2" x14ac:dyDescent="0.25">
      <c r="A775" s="34" t="s">
        <v>721</v>
      </c>
      <c r="B775" s="8" t="s">
        <v>1160</v>
      </c>
    </row>
    <row r="776" spans="1:2" x14ac:dyDescent="0.25">
      <c r="A776" s="34" t="s">
        <v>722</v>
      </c>
      <c r="B776" s="8" t="s">
        <v>1161</v>
      </c>
    </row>
    <row r="777" spans="1:2" x14ac:dyDescent="0.25">
      <c r="A777" s="34" t="s">
        <v>723</v>
      </c>
      <c r="B777" s="8" t="s">
        <v>1160</v>
      </c>
    </row>
    <row r="778" spans="1:2" x14ac:dyDescent="0.25">
      <c r="A778" s="34" t="s">
        <v>724</v>
      </c>
      <c r="B778" s="8" t="s">
        <v>1161</v>
      </c>
    </row>
    <row r="779" spans="1:2" x14ac:dyDescent="0.25">
      <c r="A779" s="34" t="s">
        <v>725</v>
      </c>
      <c r="B779" s="8" t="s">
        <v>1160</v>
      </c>
    </row>
    <row r="780" spans="1:2" x14ac:dyDescent="0.25">
      <c r="A780" s="34" t="s">
        <v>726</v>
      </c>
      <c r="B780" s="8" t="s">
        <v>1161</v>
      </c>
    </row>
    <row r="781" spans="1:2" x14ac:dyDescent="0.25">
      <c r="A781" s="34" t="s">
        <v>727</v>
      </c>
      <c r="B781" s="8" t="s">
        <v>1160</v>
      </c>
    </row>
    <row r="782" spans="1:2" x14ac:dyDescent="0.25">
      <c r="A782" s="34" t="s">
        <v>728</v>
      </c>
      <c r="B782" s="8" t="s">
        <v>1161</v>
      </c>
    </row>
    <row r="783" spans="1:2" x14ac:dyDescent="0.25">
      <c r="A783" s="34" t="s">
        <v>729</v>
      </c>
      <c r="B783" s="8" t="s">
        <v>1160</v>
      </c>
    </row>
    <row r="784" spans="1:2" x14ac:dyDescent="0.25">
      <c r="A784" s="34" t="s">
        <v>730</v>
      </c>
      <c r="B784" s="8" t="s">
        <v>1161</v>
      </c>
    </row>
    <row r="785" spans="1:2" x14ac:dyDescent="0.25">
      <c r="A785" s="34" t="s">
        <v>731</v>
      </c>
      <c r="B785" s="8" t="s">
        <v>1160</v>
      </c>
    </row>
    <row r="786" spans="1:2" x14ac:dyDescent="0.25">
      <c r="A786" s="34" t="s">
        <v>732</v>
      </c>
      <c r="B786" s="8" t="s">
        <v>1161</v>
      </c>
    </row>
    <row r="787" spans="1:2" x14ac:dyDescent="0.25">
      <c r="A787" s="34" t="s">
        <v>733</v>
      </c>
      <c r="B787" s="8" t="s">
        <v>1160</v>
      </c>
    </row>
    <row r="788" spans="1:2" x14ac:dyDescent="0.25">
      <c r="A788" s="34" t="s">
        <v>734</v>
      </c>
      <c r="B788" s="8" t="s">
        <v>1161</v>
      </c>
    </row>
    <row r="789" spans="1:2" x14ac:dyDescent="0.25">
      <c r="A789" s="34" t="s">
        <v>738</v>
      </c>
      <c r="B789" s="8" t="s">
        <v>1147</v>
      </c>
    </row>
    <row r="790" spans="1:2" x14ac:dyDescent="0.25">
      <c r="A790" s="34" t="s">
        <v>739</v>
      </c>
      <c r="B790" s="8" t="s">
        <v>1147</v>
      </c>
    </row>
    <row r="791" spans="1:2" x14ac:dyDescent="0.25">
      <c r="A791" s="34" t="s">
        <v>740</v>
      </c>
      <c r="B791" s="8" t="s">
        <v>1147</v>
      </c>
    </row>
    <row r="792" spans="1:2" x14ac:dyDescent="0.25">
      <c r="A792" s="34" t="s">
        <v>741</v>
      </c>
      <c r="B792" s="8" t="s">
        <v>1147</v>
      </c>
    </row>
    <row r="793" spans="1:2" x14ac:dyDescent="0.25">
      <c r="A793" s="34" t="s">
        <v>742</v>
      </c>
      <c r="B793" s="8" t="s">
        <v>1147</v>
      </c>
    </row>
    <row r="794" spans="1:2" x14ac:dyDescent="0.25">
      <c r="A794" s="34" t="s">
        <v>743</v>
      </c>
      <c r="B794" s="8" t="s">
        <v>1147</v>
      </c>
    </row>
    <row r="795" spans="1:2" x14ac:dyDescent="0.25">
      <c r="A795" s="34" t="s">
        <v>744</v>
      </c>
      <c r="B795" s="8" t="s">
        <v>1147</v>
      </c>
    </row>
    <row r="796" spans="1:2" x14ac:dyDescent="0.25">
      <c r="A796" s="34" t="s">
        <v>745</v>
      </c>
      <c r="B796" s="8" t="s">
        <v>1147</v>
      </c>
    </row>
    <row r="797" spans="1:2" x14ac:dyDescent="0.25">
      <c r="A797" s="34" t="s">
        <v>746</v>
      </c>
      <c r="B797" s="8" t="s">
        <v>1147</v>
      </c>
    </row>
    <row r="798" spans="1:2" x14ac:dyDescent="0.25">
      <c r="A798" s="34" t="s">
        <v>747</v>
      </c>
      <c r="B798" s="8" t="s">
        <v>1147</v>
      </c>
    </row>
    <row r="799" spans="1:2" x14ac:dyDescent="0.25">
      <c r="A799" s="34" t="s">
        <v>748</v>
      </c>
      <c r="B799" s="8" t="s">
        <v>1147</v>
      </c>
    </row>
    <row r="800" spans="1:2" x14ac:dyDescent="0.25">
      <c r="A800" s="34" t="s">
        <v>749</v>
      </c>
      <c r="B800" s="8" t="s">
        <v>1147</v>
      </c>
    </row>
    <row r="801" spans="1:2" x14ac:dyDescent="0.25">
      <c r="A801" s="34" t="s">
        <v>750</v>
      </c>
      <c r="B801" s="8" t="s">
        <v>1148</v>
      </c>
    </row>
    <row r="802" spans="1:2" x14ac:dyDescent="0.25">
      <c r="A802" s="34" t="s">
        <v>751</v>
      </c>
      <c r="B802" s="8" t="s">
        <v>1149</v>
      </c>
    </row>
    <row r="803" spans="1:2" x14ac:dyDescent="0.25">
      <c r="A803" s="34" t="s">
        <v>752</v>
      </c>
      <c r="B803" s="8" t="s">
        <v>1150</v>
      </c>
    </row>
    <row r="804" spans="1:2" x14ac:dyDescent="0.25">
      <c r="A804" s="34" t="s">
        <v>753</v>
      </c>
      <c r="B804" s="8" t="s">
        <v>1151</v>
      </c>
    </row>
    <row r="805" spans="1:2" x14ac:dyDescent="0.25">
      <c r="A805" s="34" t="s">
        <v>754</v>
      </c>
      <c r="B805" s="8" t="s">
        <v>1151</v>
      </c>
    </row>
    <row r="806" spans="1:2" x14ac:dyDescent="0.25">
      <c r="A806" s="34" t="s">
        <v>755</v>
      </c>
      <c r="B806" s="8" t="s">
        <v>1152</v>
      </c>
    </row>
    <row r="807" spans="1:2" x14ac:dyDescent="0.25">
      <c r="A807" s="34" t="s">
        <v>756</v>
      </c>
      <c r="B807" s="8" t="s">
        <v>1152</v>
      </c>
    </row>
    <row r="808" spans="1:2" x14ac:dyDescent="0.25">
      <c r="A808" s="34" t="s">
        <v>757</v>
      </c>
      <c r="B808" s="8" t="s">
        <v>1153</v>
      </c>
    </row>
    <row r="809" spans="1:2" x14ac:dyDescent="0.25">
      <c r="A809" s="34" t="s">
        <v>758</v>
      </c>
      <c r="B809" s="8" t="s">
        <v>1153</v>
      </c>
    </row>
    <row r="810" spans="1:2" x14ac:dyDescent="0.25">
      <c r="A810" s="34" t="s">
        <v>759</v>
      </c>
      <c r="B810" s="8" t="s">
        <v>1154</v>
      </c>
    </row>
    <row r="811" spans="1:2" x14ac:dyDescent="0.25">
      <c r="A811" s="34" t="s">
        <v>760</v>
      </c>
      <c r="B811" s="8" t="s">
        <v>1155</v>
      </c>
    </row>
    <row r="812" spans="1:2" x14ac:dyDescent="0.25">
      <c r="A812" s="34" t="s">
        <v>793</v>
      </c>
      <c r="B812" s="8" t="s">
        <v>1156</v>
      </c>
    </row>
    <row r="813" spans="1:2" x14ac:dyDescent="0.25">
      <c r="A813" s="34" t="s">
        <v>794</v>
      </c>
      <c r="B813" s="8" t="s">
        <v>1157</v>
      </c>
    </row>
    <row r="814" spans="1:2" x14ac:dyDescent="0.25">
      <c r="A814" s="34" t="s">
        <v>795</v>
      </c>
      <c r="B814" s="8" t="s">
        <v>1157</v>
      </c>
    </row>
    <row r="815" spans="1:2" x14ac:dyDescent="0.25">
      <c r="A815" s="34" t="s">
        <v>761</v>
      </c>
      <c r="B815" s="8" t="s">
        <v>1158</v>
      </c>
    </row>
    <row r="816" spans="1:2" x14ac:dyDescent="0.25">
      <c r="A816" s="34" t="s">
        <v>762</v>
      </c>
      <c r="B816" s="8" t="s">
        <v>1159</v>
      </c>
    </row>
    <row r="817" spans="1:2" x14ac:dyDescent="0.25">
      <c r="A817" s="34" t="s">
        <v>763</v>
      </c>
      <c r="B817" s="8" t="s">
        <v>1160</v>
      </c>
    </row>
    <row r="818" spans="1:2" x14ac:dyDescent="0.25">
      <c r="A818" s="34" t="s">
        <v>764</v>
      </c>
      <c r="B818" s="8" t="s">
        <v>1161</v>
      </c>
    </row>
    <row r="819" spans="1:2" x14ac:dyDescent="0.25">
      <c r="A819" s="34" t="s">
        <v>765</v>
      </c>
      <c r="B819" s="8" t="s">
        <v>1160</v>
      </c>
    </row>
    <row r="820" spans="1:2" x14ac:dyDescent="0.25">
      <c r="A820" s="34" t="s">
        <v>766</v>
      </c>
      <c r="B820" s="8" t="s">
        <v>1161</v>
      </c>
    </row>
    <row r="821" spans="1:2" x14ac:dyDescent="0.25">
      <c r="A821" s="34" t="s">
        <v>767</v>
      </c>
      <c r="B821" s="8" t="s">
        <v>1160</v>
      </c>
    </row>
    <row r="822" spans="1:2" x14ac:dyDescent="0.25">
      <c r="A822" s="34" t="s">
        <v>768</v>
      </c>
      <c r="B822" s="8" t="s">
        <v>1161</v>
      </c>
    </row>
    <row r="823" spans="1:2" x14ac:dyDescent="0.25">
      <c r="A823" s="34" t="s">
        <v>769</v>
      </c>
      <c r="B823" s="8" t="s">
        <v>1160</v>
      </c>
    </row>
    <row r="824" spans="1:2" x14ac:dyDescent="0.25">
      <c r="A824" s="34" t="s">
        <v>770</v>
      </c>
      <c r="B824" s="8" t="s">
        <v>1161</v>
      </c>
    </row>
    <row r="825" spans="1:2" x14ac:dyDescent="0.25">
      <c r="A825" s="34" t="s">
        <v>771</v>
      </c>
      <c r="B825" s="8" t="s">
        <v>1160</v>
      </c>
    </row>
    <row r="826" spans="1:2" x14ac:dyDescent="0.25">
      <c r="A826" s="34" t="s">
        <v>772</v>
      </c>
      <c r="B826" s="8" t="s">
        <v>1161</v>
      </c>
    </row>
    <row r="827" spans="1:2" x14ac:dyDescent="0.25">
      <c r="A827" s="34" t="s">
        <v>773</v>
      </c>
      <c r="B827" s="8" t="s">
        <v>1160</v>
      </c>
    </row>
    <row r="828" spans="1:2" x14ac:dyDescent="0.25">
      <c r="A828" s="34" t="s">
        <v>774</v>
      </c>
      <c r="B828" s="8" t="s">
        <v>1161</v>
      </c>
    </row>
    <row r="829" spans="1:2" x14ac:dyDescent="0.25">
      <c r="A829" s="34" t="s">
        <v>775</v>
      </c>
      <c r="B829" s="8" t="s">
        <v>1160</v>
      </c>
    </row>
    <row r="830" spans="1:2" x14ac:dyDescent="0.25">
      <c r="A830" s="34" t="s">
        <v>776</v>
      </c>
      <c r="B830" s="8" t="s">
        <v>1161</v>
      </c>
    </row>
    <row r="831" spans="1:2" x14ac:dyDescent="0.25">
      <c r="A831" s="34" t="s">
        <v>777</v>
      </c>
      <c r="B831" s="8" t="s">
        <v>1160</v>
      </c>
    </row>
    <row r="832" spans="1:2" x14ac:dyDescent="0.25">
      <c r="A832" s="34" t="s">
        <v>778</v>
      </c>
      <c r="B832" s="8" t="s">
        <v>1161</v>
      </c>
    </row>
    <row r="833" spans="1:2" x14ac:dyDescent="0.25">
      <c r="A833" s="34" t="s">
        <v>779</v>
      </c>
      <c r="B833" s="8" t="s">
        <v>1160</v>
      </c>
    </row>
    <row r="834" spans="1:2" x14ac:dyDescent="0.25">
      <c r="A834" s="34" t="s">
        <v>780</v>
      </c>
      <c r="B834" s="8" t="s">
        <v>1161</v>
      </c>
    </row>
    <row r="835" spans="1:2" x14ac:dyDescent="0.25">
      <c r="A835" s="34" t="s">
        <v>781</v>
      </c>
      <c r="B835" s="8" t="s">
        <v>1160</v>
      </c>
    </row>
    <row r="836" spans="1:2" x14ac:dyDescent="0.25">
      <c r="A836" s="34" t="s">
        <v>782</v>
      </c>
      <c r="B836" s="8" t="s">
        <v>1161</v>
      </c>
    </row>
    <row r="837" spans="1:2" x14ac:dyDescent="0.25">
      <c r="A837" s="34" t="s">
        <v>783</v>
      </c>
      <c r="B837" s="8" t="s">
        <v>1160</v>
      </c>
    </row>
    <row r="838" spans="1:2" x14ac:dyDescent="0.25">
      <c r="A838" s="34" t="s">
        <v>784</v>
      </c>
      <c r="B838" s="8" t="s">
        <v>1161</v>
      </c>
    </row>
    <row r="839" spans="1:2" x14ac:dyDescent="0.25">
      <c r="A839" s="34" t="s">
        <v>785</v>
      </c>
      <c r="B839" s="8" t="s">
        <v>1160</v>
      </c>
    </row>
    <row r="840" spans="1:2" x14ac:dyDescent="0.25">
      <c r="A840" s="34" t="s">
        <v>786</v>
      </c>
      <c r="B840" s="8" t="s">
        <v>1161</v>
      </c>
    </row>
    <row r="841" spans="1:2" x14ac:dyDescent="0.25">
      <c r="A841" s="34" t="s">
        <v>787</v>
      </c>
      <c r="B841" s="8" t="s">
        <v>1160</v>
      </c>
    </row>
    <row r="842" spans="1:2" x14ac:dyDescent="0.25">
      <c r="A842" s="34" t="s">
        <v>788</v>
      </c>
      <c r="B842" s="8" t="s">
        <v>1161</v>
      </c>
    </row>
    <row r="843" spans="1:2" x14ac:dyDescent="0.25">
      <c r="A843" s="34" t="s">
        <v>789</v>
      </c>
      <c r="B843" s="8" t="s">
        <v>1160</v>
      </c>
    </row>
    <row r="844" spans="1:2" x14ac:dyDescent="0.25">
      <c r="A844" s="34" t="s">
        <v>790</v>
      </c>
      <c r="B844" s="8" t="s">
        <v>1161</v>
      </c>
    </row>
    <row r="845" spans="1:2" x14ac:dyDescent="0.25">
      <c r="A845" s="34" t="s">
        <v>791</v>
      </c>
      <c r="B845" s="8" t="s">
        <v>1160</v>
      </c>
    </row>
    <row r="846" spans="1:2" x14ac:dyDescent="0.25">
      <c r="A846" s="34" t="s">
        <v>792</v>
      </c>
      <c r="B846" s="8" t="s">
        <v>1161</v>
      </c>
    </row>
    <row r="847" spans="1:2" x14ac:dyDescent="0.25">
      <c r="A847" s="34" t="s">
        <v>798</v>
      </c>
      <c r="B847" s="8" t="s">
        <v>1147</v>
      </c>
    </row>
    <row r="848" spans="1:2" x14ac:dyDescent="0.25">
      <c r="A848" s="34" t="s">
        <v>799</v>
      </c>
      <c r="B848" s="8" t="s">
        <v>1147</v>
      </c>
    </row>
    <row r="849" spans="1:2" x14ac:dyDescent="0.25">
      <c r="A849" s="34" t="s">
        <v>800</v>
      </c>
      <c r="B849" s="8" t="s">
        <v>1147</v>
      </c>
    </row>
    <row r="850" spans="1:2" x14ac:dyDescent="0.25">
      <c r="A850" s="34" t="s">
        <v>801</v>
      </c>
      <c r="B850" s="8" t="s">
        <v>1147</v>
      </c>
    </row>
    <row r="851" spans="1:2" x14ac:dyDescent="0.25">
      <c r="A851" s="34" t="s">
        <v>802</v>
      </c>
      <c r="B851" s="8" t="s">
        <v>1147</v>
      </c>
    </row>
    <row r="852" spans="1:2" x14ac:dyDescent="0.25">
      <c r="A852" s="34" t="s">
        <v>803</v>
      </c>
      <c r="B852" s="8" t="s">
        <v>1147</v>
      </c>
    </row>
    <row r="853" spans="1:2" x14ac:dyDescent="0.25">
      <c r="A853" s="34" t="s">
        <v>804</v>
      </c>
      <c r="B853" s="8" t="s">
        <v>1147</v>
      </c>
    </row>
    <row r="854" spans="1:2" x14ac:dyDescent="0.25">
      <c r="A854" s="34" t="s">
        <v>805</v>
      </c>
      <c r="B854" s="8" t="s">
        <v>1147</v>
      </c>
    </row>
    <row r="855" spans="1:2" x14ac:dyDescent="0.25">
      <c r="A855" s="34" t="s">
        <v>806</v>
      </c>
      <c r="B855" s="8" t="s">
        <v>1147</v>
      </c>
    </row>
    <row r="856" spans="1:2" x14ac:dyDescent="0.25">
      <c r="A856" s="34" t="s">
        <v>807</v>
      </c>
      <c r="B856" s="8" t="s">
        <v>1147</v>
      </c>
    </row>
    <row r="857" spans="1:2" x14ac:dyDescent="0.25">
      <c r="A857" s="34" t="s">
        <v>808</v>
      </c>
      <c r="B857" s="8" t="s">
        <v>1147</v>
      </c>
    </row>
    <row r="858" spans="1:2" x14ac:dyDescent="0.25">
      <c r="A858" s="34" t="s">
        <v>809</v>
      </c>
      <c r="B858" s="8" t="s">
        <v>1147</v>
      </c>
    </row>
    <row r="859" spans="1:2" x14ac:dyDescent="0.25">
      <c r="A859" s="34" t="s">
        <v>810</v>
      </c>
      <c r="B859" s="8" t="s">
        <v>1148</v>
      </c>
    </row>
    <row r="860" spans="1:2" x14ac:dyDescent="0.25">
      <c r="A860" s="34" t="s">
        <v>811</v>
      </c>
      <c r="B860" s="8" t="s">
        <v>1149</v>
      </c>
    </row>
    <row r="861" spans="1:2" x14ac:dyDescent="0.25">
      <c r="A861" s="34" t="s">
        <v>812</v>
      </c>
      <c r="B861" s="8" t="s">
        <v>1150</v>
      </c>
    </row>
    <row r="862" spans="1:2" x14ac:dyDescent="0.25">
      <c r="A862" s="34" t="s">
        <v>813</v>
      </c>
      <c r="B862" s="8" t="s">
        <v>1151</v>
      </c>
    </row>
    <row r="863" spans="1:2" x14ac:dyDescent="0.25">
      <c r="A863" s="34" t="s">
        <v>814</v>
      </c>
      <c r="B863" s="8" t="s">
        <v>1151</v>
      </c>
    </row>
    <row r="864" spans="1:2" x14ac:dyDescent="0.25">
      <c r="A864" s="34" t="s">
        <v>815</v>
      </c>
      <c r="B864" s="8" t="s">
        <v>1152</v>
      </c>
    </row>
    <row r="865" spans="1:2" x14ac:dyDescent="0.25">
      <c r="A865" s="34" t="s">
        <v>816</v>
      </c>
      <c r="B865" s="8" t="s">
        <v>1152</v>
      </c>
    </row>
    <row r="866" spans="1:2" x14ac:dyDescent="0.25">
      <c r="A866" s="34" t="s">
        <v>817</v>
      </c>
      <c r="B866" s="8" t="s">
        <v>1153</v>
      </c>
    </row>
    <row r="867" spans="1:2" x14ac:dyDescent="0.25">
      <c r="A867" s="34" t="s">
        <v>818</v>
      </c>
      <c r="B867" s="8" t="s">
        <v>1153</v>
      </c>
    </row>
    <row r="868" spans="1:2" x14ac:dyDescent="0.25">
      <c r="A868" s="34" t="s">
        <v>819</v>
      </c>
      <c r="B868" s="8" t="s">
        <v>1154</v>
      </c>
    </row>
    <row r="869" spans="1:2" x14ac:dyDescent="0.25">
      <c r="A869" s="34" t="s">
        <v>820</v>
      </c>
      <c r="B869" s="8" t="s">
        <v>1155</v>
      </c>
    </row>
    <row r="870" spans="1:2" x14ac:dyDescent="0.25">
      <c r="A870" s="34" t="s">
        <v>853</v>
      </c>
      <c r="B870" s="8" t="s">
        <v>1156</v>
      </c>
    </row>
    <row r="871" spans="1:2" x14ac:dyDescent="0.25">
      <c r="A871" s="34" t="s">
        <v>854</v>
      </c>
      <c r="B871" s="8" t="s">
        <v>1157</v>
      </c>
    </row>
    <row r="872" spans="1:2" x14ac:dyDescent="0.25">
      <c r="A872" s="34" t="s">
        <v>855</v>
      </c>
      <c r="B872" s="8" t="s">
        <v>1157</v>
      </c>
    </row>
    <row r="873" spans="1:2" x14ac:dyDescent="0.25">
      <c r="A873" s="34" t="s">
        <v>1021</v>
      </c>
      <c r="B873" s="8" t="s">
        <v>1243</v>
      </c>
    </row>
    <row r="874" spans="1:2" x14ac:dyDescent="0.25">
      <c r="A874" s="34" t="s">
        <v>821</v>
      </c>
      <c r="B874" s="8" t="s">
        <v>1158</v>
      </c>
    </row>
    <row r="875" spans="1:2" x14ac:dyDescent="0.25">
      <c r="A875" s="34" t="s">
        <v>822</v>
      </c>
      <c r="B875" s="8" t="s">
        <v>1159</v>
      </c>
    </row>
    <row r="876" spans="1:2" x14ac:dyDescent="0.25">
      <c r="A876" s="34" t="s">
        <v>823</v>
      </c>
      <c r="B876" s="8" t="s">
        <v>1160</v>
      </c>
    </row>
    <row r="877" spans="1:2" x14ac:dyDescent="0.25">
      <c r="A877" s="34" t="s">
        <v>824</v>
      </c>
      <c r="B877" s="8" t="s">
        <v>1161</v>
      </c>
    </row>
    <row r="878" spans="1:2" x14ac:dyDescent="0.25">
      <c r="A878" s="34" t="s">
        <v>825</v>
      </c>
      <c r="B878" s="8" t="s">
        <v>1160</v>
      </c>
    </row>
    <row r="879" spans="1:2" x14ac:dyDescent="0.25">
      <c r="A879" s="34" t="s">
        <v>826</v>
      </c>
      <c r="B879" s="8" t="s">
        <v>1161</v>
      </c>
    </row>
    <row r="880" spans="1:2" x14ac:dyDescent="0.25">
      <c r="A880" s="34" t="s">
        <v>827</v>
      </c>
      <c r="B880" s="8" t="s">
        <v>1160</v>
      </c>
    </row>
    <row r="881" spans="1:2" x14ac:dyDescent="0.25">
      <c r="A881" s="34" t="s">
        <v>828</v>
      </c>
      <c r="B881" s="8" t="s">
        <v>1161</v>
      </c>
    </row>
    <row r="882" spans="1:2" x14ac:dyDescent="0.25">
      <c r="A882" s="34" t="s">
        <v>1022</v>
      </c>
      <c r="B882" s="8" t="s">
        <v>1244</v>
      </c>
    </row>
    <row r="883" spans="1:2" x14ac:dyDescent="0.25">
      <c r="A883" s="34" t="s">
        <v>829</v>
      </c>
      <c r="B883" s="8" t="s">
        <v>1160</v>
      </c>
    </row>
    <row r="884" spans="1:2" x14ac:dyDescent="0.25">
      <c r="A884" s="34" t="s">
        <v>830</v>
      </c>
      <c r="B884" s="8" t="s">
        <v>1161</v>
      </c>
    </row>
    <row r="885" spans="1:2" x14ac:dyDescent="0.25">
      <c r="A885" s="34" t="s">
        <v>831</v>
      </c>
      <c r="B885" s="8" t="s">
        <v>1160</v>
      </c>
    </row>
    <row r="886" spans="1:2" x14ac:dyDescent="0.25">
      <c r="A886" s="34" t="s">
        <v>832</v>
      </c>
      <c r="B886" s="8" t="s">
        <v>1161</v>
      </c>
    </row>
    <row r="887" spans="1:2" x14ac:dyDescent="0.25">
      <c r="A887" s="34" t="s">
        <v>833</v>
      </c>
      <c r="B887" s="8" t="s">
        <v>1160</v>
      </c>
    </row>
    <row r="888" spans="1:2" x14ac:dyDescent="0.25">
      <c r="A888" s="34" t="s">
        <v>834</v>
      </c>
      <c r="B888" s="8" t="s">
        <v>1161</v>
      </c>
    </row>
    <row r="889" spans="1:2" x14ac:dyDescent="0.25">
      <c r="A889" s="34" t="s">
        <v>835</v>
      </c>
      <c r="B889" s="8" t="s">
        <v>1160</v>
      </c>
    </row>
    <row r="890" spans="1:2" x14ac:dyDescent="0.25">
      <c r="A890" s="34" t="s">
        <v>836</v>
      </c>
      <c r="B890" s="8" t="s">
        <v>1161</v>
      </c>
    </row>
    <row r="891" spans="1:2" x14ac:dyDescent="0.25">
      <c r="A891" s="34" t="s">
        <v>837</v>
      </c>
      <c r="B891" s="8" t="s">
        <v>1160</v>
      </c>
    </row>
    <row r="892" spans="1:2" x14ac:dyDescent="0.25">
      <c r="A892" s="34" t="s">
        <v>838</v>
      </c>
      <c r="B892" s="8" t="s">
        <v>1161</v>
      </c>
    </row>
    <row r="893" spans="1:2" x14ac:dyDescent="0.25">
      <c r="A893" s="34" t="s">
        <v>839</v>
      </c>
      <c r="B893" s="8" t="s">
        <v>1160</v>
      </c>
    </row>
    <row r="894" spans="1:2" x14ac:dyDescent="0.25">
      <c r="A894" s="34" t="s">
        <v>840</v>
      </c>
      <c r="B894" s="8" t="s">
        <v>1161</v>
      </c>
    </row>
    <row r="895" spans="1:2" x14ac:dyDescent="0.25">
      <c r="A895" s="34" t="s">
        <v>841</v>
      </c>
      <c r="B895" s="8" t="s">
        <v>1160</v>
      </c>
    </row>
    <row r="896" spans="1:2" x14ac:dyDescent="0.25">
      <c r="A896" s="34" t="s">
        <v>842</v>
      </c>
      <c r="B896" s="8" t="s">
        <v>1161</v>
      </c>
    </row>
    <row r="897" spans="1:2" x14ac:dyDescent="0.25">
      <c r="A897" s="34" t="s">
        <v>843</v>
      </c>
      <c r="B897" s="8" t="s">
        <v>1160</v>
      </c>
    </row>
    <row r="898" spans="1:2" x14ac:dyDescent="0.25">
      <c r="A898" s="34" t="s">
        <v>844</v>
      </c>
      <c r="B898" s="8" t="s">
        <v>1161</v>
      </c>
    </row>
    <row r="899" spans="1:2" x14ac:dyDescent="0.25">
      <c r="A899" s="34" t="s">
        <v>845</v>
      </c>
      <c r="B899" s="8" t="s">
        <v>1160</v>
      </c>
    </row>
    <row r="900" spans="1:2" x14ac:dyDescent="0.25">
      <c r="A900" s="34" t="s">
        <v>846</v>
      </c>
      <c r="B900" s="8" t="s">
        <v>1161</v>
      </c>
    </row>
    <row r="901" spans="1:2" x14ac:dyDescent="0.25">
      <c r="A901" s="34" t="s">
        <v>847</v>
      </c>
      <c r="B901" s="8" t="s">
        <v>1160</v>
      </c>
    </row>
    <row r="902" spans="1:2" x14ac:dyDescent="0.25">
      <c r="A902" s="34" t="s">
        <v>848</v>
      </c>
      <c r="B902" s="8" t="s">
        <v>1161</v>
      </c>
    </row>
    <row r="903" spans="1:2" x14ac:dyDescent="0.25">
      <c r="A903" s="34" t="s">
        <v>849</v>
      </c>
      <c r="B903" s="8" t="s">
        <v>1160</v>
      </c>
    </row>
    <row r="904" spans="1:2" x14ac:dyDescent="0.25">
      <c r="A904" s="34" t="s">
        <v>850</v>
      </c>
      <c r="B904" s="8" t="s">
        <v>1161</v>
      </c>
    </row>
    <row r="905" spans="1:2" x14ac:dyDescent="0.25">
      <c r="A905" s="34" t="s">
        <v>851</v>
      </c>
      <c r="B905" s="8" t="s">
        <v>1160</v>
      </c>
    </row>
    <row r="906" spans="1:2" x14ac:dyDescent="0.25">
      <c r="A906" s="34" t="s">
        <v>852</v>
      </c>
      <c r="B906" s="8" t="s">
        <v>1161</v>
      </c>
    </row>
    <row r="907" spans="1:2" x14ac:dyDescent="0.25">
      <c r="A907" s="34" t="s">
        <v>856</v>
      </c>
      <c r="B907" s="8" t="s">
        <v>1147</v>
      </c>
    </row>
    <row r="908" spans="1:2" x14ac:dyDescent="0.25">
      <c r="A908" s="34" t="s">
        <v>857</v>
      </c>
      <c r="B908" s="8" t="s">
        <v>1147</v>
      </c>
    </row>
    <row r="909" spans="1:2" x14ac:dyDescent="0.25">
      <c r="A909" s="34" t="s">
        <v>858</v>
      </c>
      <c r="B909" s="8" t="s">
        <v>1147</v>
      </c>
    </row>
    <row r="910" spans="1:2" x14ac:dyDescent="0.25">
      <c r="A910" s="34" t="s">
        <v>859</v>
      </c>
      <c r="B910" s="8" t="s">
        <v>1147</v>
      </c>
    </row>
    <row r="911" spans="1:2" x14ac:dyDescent="0.25">
      <c r="A911" s="34" t="s">
        <v>860</v>
      </c>
      <c r="B911" s="8" t="s">
        <v>1147</v>
      </c>
    </row>
    <row r="912" spans="1:2" x14ac:dyDescent="0.25">
      <c r="A912" s="34" t="s">
        <v>861</v>
      </c>
      <c r="B912" s="8" t="s">
        <v>1147</v>
      </c>
    </row>
    <row r="913" spans="1:2" x14ac:dyDescent="0.25">
      <c r="A913" s="34" t="s">
        <v>862</v>
      </c>
      <c r="B913" s="8" t="s">
        <v>1147</v>
      </c>
    </row>
    <row r="914" spans="1:2" x14ac:dyDescent="0.25">
      <c r="A914" s="34" t="s">
        <v>863</v>
      </c>
      <c r="B914" s="8" t="s">
        <v>1147</v>
      </c>
    </row>
    <row r="915" spans="1:2" x14ac:dyDescent="0.25">
      <c r="A915" s="34" t="s">
        <v>864</v>
      </c>
      <c r="B915" s="8" t="s">
        <v>1147</v>
      </c>
    </row>
    <row r="916" spans="1:2" x14ac:dyDescent="0.25">
      <c r="A916" s="34" t="s">
        <v>865</v>
      </c>
      <c r="B916" s="8" t="s">
        <v>1147</v>
      </c>
    </row>
    <row r="917" spans="1:2" x14ac:dyDescent="0.25">
      <c r="A917" s="34" t="s">
        <v>866</v>
      </c>
      <c r="B917" s="8" t="s">
        <v>1147</v>
      </c>
    </row>
    <row r="918" spans="1:2" x14ac:dyDescent="0.25">
      <c r="A918" s="34" t="s">
        <v>867</v>
      </c>
      <c r="B918" s="8" t="s">
        <v>1147</v>
      </c>
    </row>
    <row r="919" spans="1:2" x14ac:dyDescent="0.25">
      <c r="A919" s="34" t="s">
        <v>868</v>
      </c>
      <c r="B919" s="8" t="s">
        <v>1148</v>
      </c>
    </row>
    <row r="920" spans="1:2" x14ac:dyDescent="0.25">
      <c r="A920" s="34" t="s">
        <v>869</v>
      </c>
      <c r="B920" s="8" t="s">
        <v>1149</v>
      </c>
    </row>
    <row r="921" spans="1:2" x14ac:dyDescent="0.25">
      <c r="A921" s="34" t="s">
        <v>870</v>
      </c>
      <c r="B921" s="8" t="s">
        <v>1150</v>
      </c>
    </row>
    <row r="922" spans="1:2" x14ac:dyDescent="0.25">
      <c r="A922" s="34" t="s">
        <v>871</v>
      </c>
      <c r="B922" s="8" t="s">
        <v>1151</v>
      </c>
    </row>
    <row r="923" spans="1:2" x14ac:dyDescent="0.25">
      <c r="A923" s="34" t="s">
        <v>872</v>
      </c>
      <c r="B923" s="8" t="s">
        <v>1151</v>
      </c>
    </row>
    <row r="924" spans="1:2" x14ac:dyDescent="0.25">
      <c r="A924" s="34" t="s">
        <v>873</v>
      </c>
      <c r="B924" s="8" t="s">
        <v>1152</v>
      </c>
    </row>
    <row r="925" spans="1:2" x14ac:dyDescent="0.25">
      <c r="A925" s="34" t="s">
        <v>874</v>
      </c>
      <c r="B925" s="8" t="s">
        <v>1152</v>
      </c>
    </row>
    <row r="926" spans="1:2" x14ac:dyDescent="0.25">
      <c r="A926" s="34" t="s">
        <v>875</v>
      </c>
      <c r="B926" s="8" t="s">
        <v>1153</v>
      </c>
    </row>
    <row r="927" spans="1:2" x14ac:dyDescent="0.25">
      <c r="A927" s="34" t="s">
        <v>876</v>
      </c>
      <c r="B927" s="8" t="s">
        <v>1153</v>
      </c>
    </row>
    <row r="928" spans="1:2" x14ac:dyDescent="0.25">
      <c r="A928" s="34" t="s">
        <v>877</v>
      </c>
      <c r="B928" s="8" t="s">
        <v>1154</v>
      </c>
    </row>
    <row r="929" spans="1:2" x14ac:dyDescent="0.25">
      <c r="A929" s="34" t="s">
        <v>878</v>
      </c>
      <c r="B929" s="8" t="s">
        <v>1155</v>
      </c>
    </row>
    <row r="930" spans="1:2" x14ac:dyDescent="0.25">
      <c r="A930" s="34" t="s">
        <v>911</v>
      </c>
      <c r="B930" s="8" t="s">
        <v>1156</v>
      </c>
    </row>
    <row r="931" spans="1:2" x14ac:dyDescent="0.25">
      <c r="A931" s="34" t="s">
        <v>912</v>
      </c>
      <c r="B931" s="8" t="s">
        <v>1157</v>
      </c>
    </row>
    <row r="932" spans="1:2" x14ac:dyDescent="0.25">
      <c r="A932" s="34" t="s">
        <v>913</v>
      </c>
      <c r="B932" s="8" t="s">
        <v>1157</v>
      </c>
    </row>
    <row r="933" spans="1:2" x14ac:dyDescent="0.25">
      <c r="A933" s="34" t="s">
        <v>879</v>
      </c>
      <c r="B933" s="8" t="s">
        <v>1158</v>
      </c>
    </row>
    <row r="934" spans="1:2" x14ac:dyDescent="0.25">
      <c r="A934" s="34" t="s">
        <v>880</v>
      </c>
      <c r="B934" s="8" t="s">
        <v>1159</v>
      </c>
    </row>
    <row r="935" spans="1:2" x14ac:dyDescent="0.25">
      <c r="A935" s="34" t="s">
        <v>881</v>
      </c>
      <c r="B935" s="8" t="s">
        <v>1160</v>
      </c>
    </row>
    <row r="936" spans="1:2" x14ac:dyDescent="0.25">
      <c r="A936" s="34" t="s">
        <v>882</v>
      </c>
      <c r="B936" s="8" t="s">
        <v>1161</v>
      </c>
    </row>
    <row r="937" spans="1:2" x14ac:dyDescent="0.25">
      <c r="A937" s="34" t="s">
        <v>883</v>
      </c>
      <c r="B937" s="8" t="s">
        <v>1160</v>
      </c>
    </row>
    <row r="938" spans="1:2" x14ac:dyDescent="0.25">
      <c r="A938" s="34" t="s">
        <v>884</v>
      </c>
      <c r="B938" s="8" t="s">
        <v>1161</v>
      </c>
    </row>
    <row r="939" spans="1:2" x14ac:dyDescent="0.25">
      <c r="A939" s="34" t="s">
        <v>885</v>
      </c>
      <c r="B939" s="8" t="s">
        <v>1160</v>
      </c>
    </row>
    <row r="940" spans="1:2" x14ac:dyDescent="0.25">
      <c r="A940" s="34" t="s">
        <v>886</v>
      </c>
      <c r="B940" s="8" t="s">
        <v>1161</v>
      </c>
    </row>
    <row r="941" spans="1:2" x14ac:dyDescent="0.25">
      <c r="A941" s="34" t="s">
        <v>887</v>
      </c>
      <c r="B941" s="8" t="s">
        <v>1160</v>
      </c>
    </row>
    <row r="942" spans="1:2" x14ac:dyDescent="0.25">
      <c r="A942" s="34" t="s">
        <v>888</v>
      </c>
      <c r="B942" s="8" t="s">
        <v>1161</v>
      </c>
    </row>
    <row r="943" spans="1:2" x14ac:dyDescent="0.25">
      <c r="A943" s="34" t="s">
        <v>889</v>
      </c>
      <c r="B943" s="8" t="s">
        <v>1160</v>
      </c>
    </row>
    <row r="944" spans="1:2" x14ac:dyDescent="0.25">
      <c r="A944" s="34" t="s">
        <v>890</v>
      </c>
      <c r="B944" s="8" t="s">
        <v>1161</v>
      </c>
    </row>
    <row r="945" spans="1:2" x14ac:dyDescent="0.25">
      <c r="A945" s="34" t="s">
        <v>891</v>
      </c>
      <c r="B945" s="8" t="s">
        <v>1160</v>
      </c>
    </row>
    <row r="946" spans="1:2" x14ac:dyDescent="0.25">
      <c r="A946" s="34" t="s">
        <v>892</v>
      </c>
      <c r="B946" s="8" t="s">
        <v>1161</v>
      </c>
    </row>
    <row r="947" spans="1:2" x14ac:dyDescent="0.25">
      <c r="A947" s="34" t="s">
        <v>893</v>
      </c>
      <c r="B947" s="8" t="s">
        <v>1160</v>
      </c>
    </row>
    <row r="948" spans="1:2" x14ac:dyDescent="0.25">
      <c r="A948" s="34" t="s">
        <v>894</v>
      </c>
      <c r="B948" s="8" t="s">
        <v>1161</v>
      </c>
    </row>
    <row r="949" spans="1:2" x14ac:dyDescent="0.25">
      <c r="A949" s="34" t="s">
        <v>895</v>
      </c>
      <c r="B949" s="8" t="s">
        <v>1160</v>
      </c>
    </row>
    <row r="950" spans="1:2" x14ac:dyDescent="0.25">
      <c r="A950" s="34" t="s">
        <v>896</v>
      </c>
      <c r="B950" s="8" t="s">
        <v>1161</v>
      </c>
    </row>
    <row r="951" spans="1:2" x14ac:dyDescent="0.25">
      <c r="A951" s="34" t="s">
        <v>897</v>
      </c>
      <c r="B951" s="8" t="s">
        <v>1160</v>
      </c>
    </row>
    <row r="952" spans="1:2" x14ac:dyDescent="0.25">
      <c r="A952" s="34" t="s">
        <v>898</v>
      </c>
      <c r="B952" s="8" t="s">
        <v>1161</v>
      </c>
    </row>
    <row r="953" spans="1:2" x14ac:dyDescent="0.25">
      <c r="A953" s="34" t="s">
        <v>899</v>
      </c>
      <c r="B953" s="8" t="s">
        <v>1160</v>
      </c>
    </row>
    <row r="954" spans="1:2" x14ac:dyDescent="0.25">
      <c r="A954" s="34" t="s">
        <v>900</v>
      </c>
      <c r="B954" s="8" t="s">
        <v>1161</v>
      </c>
    </row>
    <row r="955" spans="1:2" x14ac:dyDescent="0.25">
      <c r="A955" s="34" t="s">
        <v>901</v>
      </c>
      <c r="B955" s="8" t="s">
        <v>1160</v>
      </c>
    </row>
    <row r="956" spans="1:2" x14ac:dyDescent="0.25">
      <c r="A956" s="34" t="s">
        <v>902</v>
      </c>
      <c r="B956" s="8" t="s">
        <v>1161</v>
      </c>
    </row>
    <row r="957" spans="1:2" x14ac:dyDescent="0.25">
      <c r="A957" s="34" t="s">
        <v>903</v>
      </c>
      <c r="B957" s="8" t="s">
        <v>1160</v>
      </c>
    </row>
    <row r="958" spans="1:2" x14ac:dyDescent="0.25">
      <c r="A958" s="34" t="s">
        <v>904</v>
      </c>
      <c r="B958" s="8" t="s">
        <v>1161</v>
      </c>
    </row>
    <row r="959" spans="1:2" x14ac:dyDescent="0.25">
      <c r="A959" s="34" t="s">
        <v>905</v>
      </c>
      <c r="B959" s="8" t="s">
        <v>1160</v>
      </c>
    </row>
    <row r="960" spans="1:2" x14ac:dyDescent="0.25">
      <c r="A960" s="34" t="s">
        <v>906</v>
      </c>
      <c r="B960" s="8" t="s">
        <v>1161</v>
      </c>
    </row>
    <row r="961" spans="1:2" x14ac:dyDescent="0.25">
      <c r="A961" s="34" t="s">
        <v>907</v>
      </c>
      <c r="B961" s="8" t="s">
        <v>1160</v>
      </c>
    </row>
    <row r="962" spans="1:2" x14ac:dyDescent="0.25">
      <c r="A962" s="34" t="s">
        <v>908</v>
      </c>
      <c r="B962" s="8" t="s">
        <v>1161</v>
      </c>
    </row>
    <row r="963" spans="1:2" x14ac:dyDescent="0.25">
      <c r="A963" s="34" t="s">
        <v>909</v>
      </c>
      <c r="B963" s="8" t="s">
        <v>1160</v>
      </c>
    </row>
    <row r="964" spans="1:2" x14ac:dyDescent="0.25">
      <c r="A964" s="34" t="s">
        <v>910</v>
      </c>
      <c r="B964" s="8" t="s">
        <v>1161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N79"/>
  <sheetViews>
    <sheetView tabSelected="1" zoomScaleNormal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RowHeight="15" x14ac:dyDescent="0.25"/>
  <cols>
    <col min="1" max="1" width="9.28515625" customWidth="1"/>
    <col min="2" max="2" width="7.85546875" customWidth="1"/>
    <col min="3" max="3" width="8" bestFit="1" customWidth="1"/>
    <col min="4" max="4" width="8.28515625" customWidth="1"/>
    <col min="5" max="5" width="8.85546875" customWidth="1"/>
    <col min="6" max="6" width="4.42578125" customWidth="1"/>
    <col min="7" max="7" width="8.42578125" customWidth="1"/>
    <col min="8" max="8" width="13.7109375" style="8" customWidth="1"/>
    <col min="9" max="9" width="7.28515625" customWidth="1"/>
    <col min="10" max="10" width="8.85546875" customWidth="1"/>
    <col min="11" max="11" width="8.5703125" customWidth="1"/>
    <col min="12" max="12" width="8.28515625" customWidth="1"/>
    <col min="13" max="13" width="14.7109375" style="8" customWidth="1"/>
    <col min="14" max="14" width="14.42578125" style="8" customWidth="1"/>
    <col min="15" max="15" width="9.5703125" customWidth="1"/>
    <col min="16" max="16" width="9.28515625" customWidth="1"/>
    <col min="17" max="17" width="7.5703125" customWidth="1"/>
    <col min="18" max="18" width="6.140625" customWidth="1"/>
    <col min="19" max="19" width="7" customWidth="1"/>
    <col min="20" max="20" width="7.42578125" customWidth="1"/>
    <col min="21" max="21" width="6" customWidth="1"/>
    <col min="22" max="22" width="6.85546875" customWidth="1"/>
    <col min="23" max="23" width="7.42578125" customWidth="1"/>
    <col min="24" max="24" width="6" customWidth="1"/>
    <col min="25" max="25" width="6.85546875" customWidth="1"/>
    <col min="26" max="26" width="7.5703125" customWidth="1"/>
    <col min="27" max="27" width="6.140625" customWidth="1"/>
    <col min="28" max="28" width="7" customWidth="1"/>
    <col min="29" max="29" width="9.85546875" bestFit="1" customWidth="1"/>
    <col min="30" max="30" width="10.140625" customWidth="1"/>
    <col min="31" max="31" width="15.42578125" customWidth="1"/>
    <col min="32" max="32" width="19.42578125" customWidth="1"/>
    <col min="33" max="33" width="11.42578125" bestFit="1" customWidth="1"/>
    <col min="34" max="34" width="10.85546875" customWidth="1"/>
    <col min="35" max="35" width="19.85546875" customWidth="1"/>
    <col min="36" max="36" width="15.85546875" customWidth="1"/>
    <col min="37" max="37" width="7.5703125" customWidth="1"/>
    <col min="38" max="38" width="16.28515625" customWidth="1"/>
    <col min="39" max="39" width="15" customWidth="1"/>
    <col min="40" max="41" width="11.5703125" customWidth="1"/>
    <col min="42" max="42" width="19.42578125" customWidth="1"/>
    <col min="43" max="43" width="14.7109375" customWidth="1"/>
    <col min="44" max="44" width="15.140625" customWidth="1"/>
    <col min="45" max="45" width="19.42578125" customWidth="1"/>
    <col min="46" max="46" width="15.140625" customWidth="1"/>
    <col min="47" max="47" width="12.28515625" customWidth="1"/>
    <col min="48" max="48" width="27" customWidth="1"/>
    <col min="49" max="49" width="7" customWidth="1"/>
    <col min="50" max="50" width="6.85546875" customWidth="1"/>
    <col min="51" max="51" width="7.85546875" customWidth="1"/>
    <col min="52" max="52" width="8.5703125" customWidth="1"/>
    <col min="53" max="53" width="8.140625" customWidth="1"/>
    <col min="54" max="54" width="12.42578125" customWidth="1"/>
    <col min="55" max="55" width="14" customWidth="1"/>
    <col min="56" max="60" width="15" customWidth="1"/>
    <col min="61" max="61" width="15" bestFit="1" customWidth="1"/>
    <col min="62" max="62" width="14" style="8" customWidth="1"/>
    <col min="63" max="64" width="13.85546875" style="8" customWidth="1"/>
    <col min="65" max="65" width="14" style="8" customWidth="1"/>
    <col min="66" max="70" width="9.85546875" customWidth="1"/>
    <col min="71" max="74" width="10.85546875" customWidth="1"/>
    <col min="75" max="75" width="11" bestFit="1" customWidth="1"/>
    <col min="76" max="77" width="10.85546875" bestFit="1" customWidth="1"/>
    <col min="78" max="78" width="11" bestFit="1" customWidth="1"/>
    <col min="79" max="80" width="10.7109375" bestFit="1" customWidth="1"/>
    <col min="81" max="81" width="14.85546875" bestFit="1" customWidth="1"/>
    <col min="82" max="84" width="9.7109375" customWidth="1"/>
    <col min="85" max="85" width="10.7109375" customWidth="1"/>
    <col min="86" max="90" width="12" customWidth="1"/>
    <col min="91" max="91" width="18.7109375" customWidth="1"/>
    <col min="92" max="96" width="19.7109375" customWidth="1"/>
    <col min="97" max="97" width="19.7109375" bestFit="1" customWidth="1"/>
    <col min="98" max="98" width="13.7109375" style="8" customWidth="1"/>
    <col min="99" max="100" width="13.5703125" style="8" customWidth="1"/>
    <col min="101" max="101" width="13.7109375" style="8" customWidth="1"/>
    <col min="102" max="106" width="14.5703125" customWidth="1"/>
    <col min="107" max="110" width="15.5703125" customWidth="1"/>
    <col min="111" max="111" width="18.5703125" customWidth="1"/>
    <col min="112" max="116" width="19.5703125" customWidth="1"/>
    <col min="117" max="117" width="19.5703125" bestFit="1" customWidth="1"/>
    <col min="118" max="122" width="14.42578125" customWidth="1"/>
    <col min="123" max="126" width="15.42578125" customWidth="1"/>
    <col min="127" max="127" width="32" customWidth="1"/>
    <col min="128" max="133" width="33" customWidth="1"/>
    <col min="134" max="134" width="22.42578125" customWidth="1"/>
    <col min="135" max="140" width="23.42578125" customWidth="1"/>
    <col min="141" max="141" width="22.5703125" customWidth="1"/>
    <col min="142" max="146" width="23.5703125" customWidth="1"/>
    <col min="147" max="158" width="8.42578125" customWidth="1"/>
    <col min="159" max="159" width="8.42578125" style="8" customWidth="1"/>
    <col min="160" max="160" width="8.42578125" customWidth="1"/>
    <col min="161" max="161" width="8.42578125" style="8" customWidth="1"/>
    <col min="162" max="162" width="8.42578125" customWidth="1"/>
    <col min="163" max="163" width="8.42578125" style="8" customWidth="1"/>
    <col min="164" max="167" width="8.42578125" customWidth="1"/>
    <col min="168" max="176" width="9.7109375" customWidth="1"/>
    <col min="177" max="177" width="9.7109375" style="8" customWidth="1"/>
    <col min="178" max="178" width="12.42578125" customWidth="1"/>
    <col min="179" max="179" width="13.42578125" style="8" customWidth="1"/>
    <col min="180" max="180" width="12.42578125" customWidth="1"/>
    <col min="181" max="181" width="13.42578125" customWidth="1"/>
    <col min="182" max="182" width="12.42578125" customWidth="1"/>
    <col min="183" max="183" width="13.42578125" customWidth="1"/>
    <col min="184" max="184" width="12.42578125" customWidth="1"/>
    <col min="185" max="185" width="13.42578125" customWidth="1"/>
    <col min="186" max="186" width="12.42578125" customWidth="1"/>
    <col min="187" max="187" width="13.42578125" customWidth="1"/>
    <col min="188" max="188" width="12.42578125" customWidth="1"/>
    <col min="189" max="189" width="13.42578125" customWidth="1"/>
    <col min="190" max="190" width="12.42578125" customWidth="1"/>
    <col min="191" max="191" width="13.42578125" customWidth="1"/>
    <col min="192" max="192" width="12.42578125" customWidth="1"/>
    <col min="193" max="193" width="13.42578125" customWidth="1"/>
    <col min="194" max="194" width="12.42578125" style="8" customWidth="1"/>
    <col min="195" max="195" width="13.42578125" style="8" customWidth="1"/>
    <col min="196" max="204" width="11.42578125" customWidth="1"/>
    <col min="205" max="205" width="11.42578125" style="8" customWidth="1"/>
    <col min="206" max="214" width="10.140625" customWidth="1"/>
    <col min="215" max="215" width="30.7109375" style="8" customWidth="1"/>
    <col min="216" max="216" width="18.28515625" style="8" customWidth="1"/>
    <col min="217" max="217" width="12" style="8" customWidth="1"/>
    <col min="218" max="218" width="12.7109375" style="8" customWidth="1"/>
    <col min="219" max="219" width="13.7109375" style="8" customWidth="1"/>
    <col min="220" max="220" width="15.140625" style="8" customWidth="1"/>
    <col min="221" max="221" width="14.140625" customWidth="1"/>
    <col min="222" max="222" width="14.7109375" customWidth="1"/>
    <col min="223" max="223" width="9.42578125" customWidth="1"/>
    <col min="224" max="224" width="12.140625" customWidth="1"/>
    <col min="225" max="225" width="17.42578125" customWidth="1"/>
    <col min="226" max="226" width="11.7109375" customWidth="1"/>
    <col min="227" max="227" width="11.5703125" customWidth="1"/>
    <col min="228" max="228" width="10.42578125" customWidth="1"/>
    <col min="229" max="229" width="21.5703125" customWidth="1"/>
    <col min="230" max="230" width="15.85546875" customWidth="1"/>
    <col min="231" max="232" width="15.7109375" customWidth="1"/>
    <col min="233" max="233" width="10.140625" customWidth="1"/>
    <col min="234" max="234" width="10" customWidth="1"/>
    <col min="235" max="235" width="16.28515625" customWidth="1"/>
    <col min="236" max="236" width="11.5703125" customWidth="1"/>
    <col min="237" max="237" width="10.5703125" customWidth="1"/>
    <col min="238" max="238" width="13.28515625" customWidth="1"/>
    <col min="239" max="239" width="17.5703125" customWidth="1"/>
    <col min="240" max="240" width="12.28515625" customWidth="1"/>
    <col min="241" max="241" width="10.140625" customWidth="1"/>
    <col min="242" max="242" width="10.28515625" customWidth="1"/>
    <col min="243" max="243" width="9.42578125" customWidth="1"/>
    <col min="244" max="244" width="8.5703125" customWidth="1"/>
    <col min="245" max="245" width="9.85546875" customWidth="1"/>
    <col min="246" max="246" width="8.5703125" customWidth="1"/>
    <col min="247" max="247" width="9.42578125" customWidth="1"/>
    <col min="248" max="248" width="9.140625" customWidth="1"/>
    <col min="249" max="249" width="9.5703125" customWidth="1"/>
    <col min="250" max="250" width="13.7109375" customWidth="1"/>
    <col min="251" max="251" width="15" customWidth="1"/>
    <col min="252" max="252" width="9.42578125" customWidth="1"/>
    <col min="253" max="253" width="10.85546875" style="8" customWidth="1"/>
    <col min="254" max="254" width="18.42578125" customWidth="1"/>
    <col min="255" max="255" width="8.85546875" customWidth="1"/>
    <col min="256" max="256" width="15.7109375" style="8" customWidth="1"/>
    <col min="257" max="257" width="12.5703125" style="8" customWidth="1"/>
    <col min="258" max="258" width="12" customWidth="1"/>
    <col min="259" max="259" width="10.85546875" customWidth="1"/>
    <col min="260" max="260" width="10.28515625" customWidth="1"/>
    <col min="261" max="261" width="16.7109375" style="8" customWidth="1"/>
    <col min="262" max="262" width="14.140625" style="8" customWidth="1"/>
    <col min="263" max="263" width="12" customWidth="1"/>
    <col min="264" max="264" width="11.85546875" customWidth="1"/>
    <col min="265" max="265" width="9.42578125" customWidth="1"/>
    <col min="266" max="266" width="16.28515625" style="8" customWidth="1"/>
    <col min="267" max="267" width="13.28515625" style="8" customWidth="1"/>
    <col min="268" max="268" width="12" customWidth="1"/>
    <col min="269" max="269" width="11.42578125" customWidth="1"/>
    <col min="270" max="270" width="9.7109375" customWidth="1"/>
    <col min="271" max="271" width="16.5703125" style="8" customWidth="1"/>
    <col min="272" max="272" width="13.5703125" style="8" customWidth="1"/>
    <col min="273" max="273" width="12" customWidth="1"/>
    <col min="274" max="274" width="11.7109375" customWidth="1"/>
    <col min="275" max="275" width="10" customWidth="1"/>
    <col min="276" max="276" width="9.7109375" customWidth="1"/>
    <col min="277" max="277" width="21.140625" style="8" customWidth="1"/>
    <col min="278" max="278" width="21.85546875" style="8" customWidth="1"/>
    <col min="279" max="279" width="12.42578125" style="8" customWidth="1"/>
    <col min="280" max="280" width="13.5703125" style="8" customWidth="1"/>
    <col min="281" max="281" width="20.7109375" style="8" customWidth="1"/>
    <col min="282" max="282" width="24.42578125" style="8" customWidth="1"/>
    <col min="283" max="283" width="15.28515625" style="8" customWidth="1"/>
    <col min="284" max="284" width="12.140625" style="8" customWidth="1"/>
    <col min="285" max="285" width="14" style="8" customWidth="1"/>
    <col min="286" max="286" width="21" style="8" customWidth="1"/>
    <col min="287" max="287" width="22.85546875" style="8" customWidth="1"/>
    <col min="288" max="289" width="14.140625" style="8" customWidth="1"/>
    <col min="290" max="290" width="14.5703125" style="8" customWidth="1"/>
    <col min="291" max="291" width="12.5703125" style="8" customWidth="1"/>
    <col min="292" max="292" width="12.85546875" style="8" customWidth="1"/>
    <col min="293" max="293" width="8" style="8" customWidth="1"/>
    <col min="294" max="294" width="19.5703125" customWidth="1"/>
    <col min="295" max="295" width="30.5703125" bestFit="1" customWidth="1"/>
    <col min="296" max="296" width="23.5703125" customWidth="1"/>
    <col min="297" max="297" width="13.5703125" customWidth="1"/>
    <col min="298" max="298" width="15.140625" customWidth="1"/>
    <col min="299" max="299" width="12" customWidth="1"/>
    <col min="300" max="300" width="9.140625" customWidth="1"/>
    <col min="301" max="301" width="13.42578125" style="8" customWidth="1"/>
    <col min="302" max="304" width="12" customWidth="1"/>
    <col min="305" max="305" width="10.85546875" style="8" customWidth="1"/>
    <col min="306" max="306" width="11.140625" style="8" customWidth="1"/>
    <col min="307" max="308" width="4.5703125" style="8" bestFit="1" customWidth="1"/>
    <col min="309" max="309" width="4.5703125" style="8" customWidth="1"/>
    <col min="310" max="310" width="4.5703125" style="8" bestFit="1" customWidth="1"/>
    <col min="311" max="311" width="3.5703125" style="8" bestFit="1" customWidth="1"/>
    <col min="312" max="312" width="10.85546875" customWidth="1"/>
    <col min="313" max="313" width="10.85546875" style="8" customWidth="1"/>
    <col min="314" max="316" width="12" customWidth="1"/>
    <col min="317" max="317" width="12.28515625" customWidth="1"/>
    <col min="318" max="318" width="30.7109375" customWidth="1"/>
    <col min="319" max="319" width="18.28515625" customWidth="1"/>
    <col min="320" max="334" width="12" customWidth="1"/>
    <col min="335" max="336" width="15.85546875" customWidth="1"/>
    <col min="337" max="338" width="16.28515625" customWidth="1"/>
    <col min="339" max="340" width="14.140625" customWidth="1"/>
    <col min="341" max="341" width="14.42578125" customWidth="1"/>
    <col min="342" max="342" width="15.42578125" customWidth="1"/>
    <col min="343" max="343" width="15.28515625" customWidth="1"/>
    <col min="344" max="345" width="17" customWidth="1"/>
    <col min="346" max="346" width="15.42578125" customWidth="1"/>
    <col min="347" max="347" width="15.85546875" customWidth="1"/>
    <col min="348" max="348" width="12.7109375" customWidth="1"/>
    <col min="349" max="350" width="13.140625" customWidth="1"/>
    <col min="351" max="351" width="13.42578125" customWidth="1"/>
    <col min="352" max="352" width="12.5703125" customWidth="1"/>
    <col min="353" max="354" width="12.85546875" customWidth="1"/>
    <col min="355" max="355" width="13.28515625" customWidth="1"/>
    <col min="356" max="357" width="12" customWidth="1"/>
    <col min="358" max="358" width="14" customWidth="1"/>
    <col min="359" max="359" width="14.28515625" customWidth="1"/>
    <col min="360" max="360" width="12.85546875" customWidth="1"/>
    <col min="361" max="361" width="13.28515625" customWidth="1"/>
    <col min="362" max="366" width="12" customWidth="1"/>
    <col min="367" max="367" width="12.7109375" customWidth="1"/>
    <col min="368" max="368" width="12" customWidth="1"/>
    <col min="369" max="370" width="12.7109375" customWidth="1"/>
    <col min="371" max="371" width="13.140625" customWidth="1"/>
    <col min="372" max="372" width="12.140625" customWidth="1"/>
    <col min="373" max="373" width="12.42578125" customWidth="1"/>
    <col min="374" max="375" width="12.7109375" customWidth="1"/>
    <col min="376" max="392" width="12" customWidth="1"/>
    <col min="393" max="394" width="15.85546875" customWidth="1"/>
    <col min="395" max="396" width="16.28515625" customWidth="1"/>
    <col min="397" max="398" width="14.140625" customWidth="1"/>
    <col min="399" max="399" width="14.42578125" customWidth="1"/>
    <col min="400" max="400" width="15.42578125" customWidth="1"/>
    <col min="401" max="401" width="15.28515625" customWidth="1"/>
    <col min="402" max="403" width="17" customWidth="1"/>
    <col min="404" max="404" width="15.42578125" customWidth="1"/>
    <col min="405" max="405" width="15.85546875" customWidth="1"/>
    <col min="406" max="406" width="12.7109375" customWidth="1"/>
    <col min="407" max="408" width="13.140625" customWidth="1"/>
    <col min="409" max="409" width="13.42578125" customWidth="1"/>
    <col min="410" max="410" width="12.5703125" customWidth="1"/>
    <col min="411" max="412" width="12.85546875" customWidth="1"/>
    <col min="413" max="413" width="13.28515625" customWidth="1"/>
    <col min="414" max="414" width="12" customWidth="1"/>
    <col min="415" max="415" width="12.7109375" customWidth="1"/>
    <col min="416" max="416" width="14" customWidth="1"/>
    <col min="417" max="417" width="14.28515625" customWidth="1"/>
    <col min="418" max="418" width="12.85546875" customWidth="1"/>
    <col min="419" max="419" width="13.28515625" customWidth="1"/>
    <col min="420" max="424" width="12" customWidth="1"/>
    <col min="425" max="425" width="12.7109375" customWidth="1"/>
    <col min="426" max="426" width="12" customWidth="1"/>
    <col min="427" max="428" width="12.7109375" customWidth="1"/>
    <col min="429" max="429" width="13.140625" customWidth="1"/>
    <col min="430" max="430" width="12.140625" customWidth="1"/>
    <col min="431" max="431" width="12.42578125" customWidth="1"/>
    <col min="432" max="433" width="12.7109375" customWidth="1"/>
    <col min="434" max="434" width="12" customWidth="1"/>
    <col min="435" max="435" width="12.7109375" customWidth="1"/>
    <col min="436" max="450" width="12" customWidth="1"/>
    <col min="451" max="452" width="15.85546875" customWidth="1"/>
    <col min="453" max="454" width="16.28515625" customWidth="1"/>
    <col min="455" max="456" width="14.140625" customWidth="1"/>
    <col min="457" max="457" width="14.42578125" customWidth="1"/>
    <col min="458" max="458" width="15.42578125" customWidth="1"/>
    <col min="459" max="459" width="15.28515625" customWidth="1"/>
    <col min="460" max="461" width="17" customWidth="1"/>
    <col min="462" max="462" width="15.42578125" customWidth="1"/>
    <col min="463" max="463" width="15.85546875" customWidth="1"/>
    <col min="464" max="464" width="12.7109375" customWidth="1"/>
    <col min="465" max="466" width="13.140625" customWidth="1"/>
    <col min="467" max="467" width="13.42578125" customWidth="1"/>
    <col min="468" max="468" width="12.5703125" customWidth="1"/>
    <col min="469" max="470" width="12.85546875" customWidth="1"/>
    <col min="471" max="471" width="13.28515625" customWidth="1"/>
    <col min="472" max="473" width="12" customWidth="1"/>
    <col min="474" max="474" width="14" customWidth="1"/>
    <col min="475" max="475" width="14.28515625" customWidth="1"/>
    <col min="476" max="476" width="12.85546875" customWidth="1"/>
    <col min="477" max="477" width="13.28515625" customWidth="1"/>
    <col min="478" max="482" width="12" customWidth="1"/>
    <col min="483" max="483" width="12.7109375" customWidth="1"/>
    <col min="484" max="484" width="12" customWidth="1"/>
    <col min="485" max="486" width="12.7109375" customWidth="1"/>
    <col min="487" max="487" width="13.140625" customWidth="1"/>
    <col min="488" max="488" width="12.140625" customWidth="1"/>
    <col min="489" max="489" width="12.42578125" customWidth="1"/>
    <col min="490" max="491" width="12.7109375" customWidth="1"/>
    <col min="492" max="492" width="12" customWidth="1"/>
    <col min="493" max="493" width="12.7109375" customWidth="1"/>
    <col min="494" max="508" width="12" customWidth="1"/>
    <col min="509" max="510" width="15.85546875" customWidth="1"/>
    <col min="511" max="512" width="16.28515625" customWidth="1"/>
    <col min="513" max="514" width="14.140625" customWidth="1"/>
    <col min="515" max="515" width="14.42578125" customWidth="1"/>
    <col min="516" max="516" width="15.42578125" customWidth="1"/>
    <col min="517" max="517" width="15.28515625" customWidth="1"/>
    <col min="518" max="519" width="17" customWidth="1"/>
    <col min="520" max="520" width="15.42578125" customWidth="1"/>
    <col min="521" max="521" width="15.85546875" customWidth="1"/>
    <col min="522" max="522" width="12.7109375" customWidth="1"/>
    <col min="523" max="524" width="13.140625" customWidth="1"/>
    <col min="525" max="525" width="13.42578125" customWidth="1"/>
    <col min="526" max="526" width="12.5703125" customWidth="1"/>
    <col min="527" max="528" width="12.85546875" customWidth="1"/>
    <col min="529" max="529" width="13.28515625" customWidth="1"/>
    <col min="530" max="531" width="12" customWidth="1"/>
    <col min="532" max="532" width="14" customWidth="1"/>
    <col min="533" max="533" width="14.28515625" customWidth="1"/>
    <col min="534" max="534" width="12.85546875" customWidth="1"/>
    <col min="535" max="535" width="13.28515625" customWidth="1"/>
    <col min="536" max="540" width="12" customWidth="1"/>
    <col min="541" max="541" width="12.7109375" customWidth="1"/>
    <col min="542" max="542" width="12" customWidth="1"/>
    <col min="543" max="544" width="12.7109375" customWidth="1"/>
    <col min="545" max="545" width="13.140625" customWidth="1"/>
    <col min="546" max="546" width="12.140625" customWidth="1"/>
    <col min="547" max="547" width="12.42578125" customWidth="1"/>
    <col min="548" max="549" width="12.7109375" customWidth="1"/>
    <col min="550" max="550" width="12" customWidth="1"/>
    <col min="551" max="551" width="12.7109375" customWidth="1"/>
    <col min="552" max="566" width="12" customWidth="1"/>
    <col min="567" max="568" width="15.85546875" customWidth="1"/>
    <col min="569" max="570" width="16.28515625" customWidth="1"/>
    <col min="571" max="572" width="14.140625" customWidth="1"/>
    <col min="573" max="573" width="14.42578125" customWidth="1"/>
    <col min="574" max="574" width="15.42578125" customWidth="1"/>
    <col min="575" max="575" width="15.28515625" customWidth="1"/>
    <col min="576" max="577" width="17" customWidth="1"/>
    <col min="578" max="578" width="15" style="8" customWidth="1"/>
    <col min="579" max="579" width="15.42578125" customWidth="1"/>
    <col min="580" max="580" width="15.85546875" customWidth="1"/>
    <col min="581" max="581" width="12.7109375" customWidth="1"/>
    <col min="582" max="583" width="13.140625" customWidth="1"/>
    <col min="584" max="584" width="13.42578125" customWidth="1"/>
    <col min="585" max="585" width="12.5703125" customWidth="1"/>
    <col min="586" max="586" width="12.85546875" customWidth="1"/>
    <col min="587" max="587" width="12" style="8" customWidth="1"/>
    <col min="588" max="588" width="12.85546875" customWidth="1"/>
    <col min="589" max="589" width="13.28515625" customWidth="1"/>
    <col min="590" max="591" width="12" customWidth="1"/>
    <col min="592" max="592" width="14" customWidth="1"/>
    <col min="593" max="593" width="14.28515625" customWidth="1"/>
    <col min="594" max="594" width="12.85546875" customWidth="1"/>
    <col min="595" max="595" width="13.28515625" customWidth="1"/>
    <col min="596" max="603" width="12" customWidth="1"/>
    <col min="604" max="604" width="12.7109375" customWidth="1"/>
    <col min="605" max="605" width="13.140625" customWidth="1"/>
    <col min="606" max="606" width="12.140625" customWidth="1"/>
    <col min="607" max="607" width="12.42578125" customWidth="1"/>
    <col min="608" max="609" width="12.7109375" customWidth="1"/>
    <col min="610" max="626" width="12" customWidth="1"/>
    <col min="627" max="628" width="15.85546875" customWidth="1"/>
    <col min="629" max="630" width="16.28515625" customWidth="1"/>
    <col min="631" max="632" width="14.140625" customWidth="1"/>
    <col min="633" max="633" width="14.42578125" customWidth="1"/>
    <col min="634" max="634" width="15.42578125" customWidth="1"/>
    <col min="635" max="635" width="15.28515625" style="8" customWidth="1"/>
    <col min="636" max="637" width="17" style="8" customWidth="1"/>
    <col min="638" max="638" width="15.42578125" customWidth="1"/>
    <col min="639" max="639" width="15.85546875" customWidth="1"/>
    <col min="640" max="640" width="12.7109375" customWidth="1"/>
    <col min="641" max="642" width="13.140625" customWidth="1"/>
    <col min="643" max="643" width="13.42578125" customWidth="1"/>
    <col min="644" max="644" width="12.5703125" customWidth="1"/>
    <col min="645" max="646" width="12.85546875" customWidth="1"/>
    <col min="647" max="647" width="13.28515625" customWidth="1"/>
    <col min="648" max="649" width="12" customWidth="1"/>
    <col min="650" max="650" width="14" customWidth="1"/>
    <col min="651" max="651" width="14.28515625" customWidth="1"/>
    <col min="652" max="652" width="12.85546875" customWidth="1"/>
    <col min="653" max="653" width="13.28515625" customWidth="1"/>
    <col min="654" max="661" width="12" customWidth="1"/>
    <col min="662" max="662" width="12.7109375" customWidth="1"/>
    <col min="663" max="663" width="13.140625" customWidth="1"/>
    <col min="664" max="664" width="12.140625" customWidth="1"/>
    <col min="665" max="665" width="12.42578125" customWidth="1"/>
    <col min="666" max="667" width="12.7109375" customWidth="1"/>
    <col min="668" max="669" width="12" customWidth="1"/>
    <col min="670" max="684" width="12" style="8" customWidth="1"/>
    <col min="685" max="686" width="15.85546875" style="8" customWidth="1"/>
    <col min="687" max="688" width="16.28515625" style="8" customWidth="1"/>
    <col min="689" max="690" width="14.140625" style="8" customWidth="1"/>
    <col min="691" max="691" width="14.42578125" style="8" customWidth="1"/>
    <col min="692" max="692" width="15.42578125" style="8" customWidth="1"/>
    <col min="693" max="693" width="15.28515625" style="8" customWidth="1"/>
    <col min="694" max="695" width="17" style="8" customWidth="1"/>
    <col min="696" max="696" width="15.42578125" style="8" customWidth="1"/>
    <col min="697" max="697" width="15.85546875" style="8" customWidth="1"/>
    <col min="698" max="698" width="12.7109375" style="8" customWidth="1"/>
    <col min="699" max="700" width="13.140625" style="8" customWidth="1"/>
    <col min="701" max="701" width="13.42578125" style="8" customWidth="1"/>
    <col min="702" max="702" width="12.5703125" style="8" customWidth="1"/>
    <col min="703" max="704" width="12.85546875" style="8" customWidth="1"/>
    <col min="705" max="705" width="13.28515625" style="8" customWidth="1"/>
    <col min="706" max="707" width="12" style="8" customWidth="1"/>
    <col min="708" max="708" width="14" style="8" customWidth="1"/>
    <col min="709" max="709" width="14.28515625" style="8" customWidth="1"/>
    <col min="710" max="710" width="12.85546875" style="8" customWidth="1"/>
    <col min="711" max="711" width="13.28515625" style="8" customWidth="1"/>
    <col min="712" max="716" width="12" style="8" customWidth="1"/>
    <col min="717" max="717" width="12.7109375" style="8" customWidth="1"/>
    <col min="718" max="718" width="12" style="8" customWidth="1"/>
    <col min="719" max="720" width="12.7109375" style="8" customWidth="1"/>
    <col min="721" max="721" width="13.140625" style="8" customWidth="1"/>
    <col min="722" max="722" width="12.140625" style="8" customWidth="1"/>
    <col min="723" max="725" width="12.7109375" style="8" customWidth="1"/>
    <col min="726" max="742" width="12" style="8" customWidth="1"/>
    <col min="743" max="744" width="15.85546875" style="8" customWidth="1"/>
    <col min="745" max="746" width="16.28515625" style="8" customWidth="1"/>
    <col min="747" max="748" width="14.140625" style="8" customWidth="1"/>
    <col min="749" max="749" width="14.42578125" style="8" customWidth="1"/>
    <col min="750" max="750" width="15.42578125" style="8" customWidth="1"/>
    <col min="751" max="751" width="15.28515625" style="8" customWidth="1"/>
    <col min="752" max="753" width="17" style="8" customWidth="1"/>
    <col min="754" max="754" width="15" style="8" customWidth="1"/>
    <col min="755" max="755" width="15.42578125" style="8" customWidth="1"/>
    <col min="756" max="756" width="15.85546875" style="8" customWidth="1"/>
    <col min="757" max="757" width="12.7109375" style="8" customWidth="1"/>
    <col min="758" max="759" width="13.140625" style="8" customWidth="1"/>
    <col min="760" max="760" width="13.42578125" style="8" customWidth="1"/>
    <col min="761" max="761" width="12.5703125" style="8" customWidth="1"/>
    <col min="762" max="762" width="12.85546875" style="8" customWidth="1"/>
    <col min="763" max="763" width="12" style="8" customWidth="1"/>
    <col min="764" max="764" width="12.85546875" style="8" customWidth="1"/>
    <col min="765" max="765" width="13.28515625" style="8" customWidth="1"/>
    <col min="766" max="767" width="12" style="8" customWidth="1"/>
    <col min="768" max="768" width="14" style="8" customWidth="1"/>
    <col min="769" max="769" width="14.28515625" style="8" customWidth="1"/>
    <col min="770" max="770" width="12.85546875" style="8" customWidth="1"/>
    <col min="771" max="771" width="13.28515625" style="8" customWidth="1"/>
    <col min="772" max="779" width="12" style="8" customWidth="1"/>
    <col min="780" max="780" width="12.7109375" style="8" customWidth="1"/>
    <col min="781" max="781" width="13.140625" style="8" customWidth="1"/>
    <col min="782" max="782" width="12.140625" style="8" customWidth="1"/>
    <col min="783" max="785" width="12.7109375" style="8" customWidth="1"/>
    <col min="786" max="787" width="12" style="8" customWidth="1"/>
    <col min="788" max="802" width="12" customWidth="1"/>
    <col min="803" max="804" width="15.85546875" customWidth="1"/>
    <col min="805" max="806" width="16.28515625" customWidth="1"/>
    <col min="807" max="808" width="14.140625" customWidth="1"/>
    <col min="809" max="809" width="14.42578125" customWidth="1"/>
    <col min="810" max="810" width="15.42578125" customWidth="1"/>
    <col min="811" max="811" width="15.28515625" style="8" customWidth="1"/>
    <col min="812" max="813" width="17" style="8" customWidth="1"/>
    <col min="814" max="814" width="15.42578125" customWidth="1"/>
    <col min="815" max="815" width="15.85546875" customWidth="1"/>
    <col min="816" max="816" width="12.7109375" customWidth="1"/>
    <col min="817" max="818" width="13.140625" customWidth="1"/>
    <col min="819" max="819" width="13.42578125" customWidth="1"/>
    <col min="820" max="820" width="12.5703125" customWidth="1"/>
    <col min="821" max="822" width="12.85546875" customWidth="1"/>
    <col min="823" max="823" width="13.28515625" customWidth="1"/>
    <col min="824" max="824" width="12" customWidth="1"/>
    <col min="825" max="825" width="12.7109375" customWidth="1"/>
    <col min="826" max="826" width="14" customWidth="1"/>
    <col min="827" max="827" width="14.28515625" customWidth="1"/>
    <col min="828" max="828" width="12.85546875" customWidth="1"/>
    <col min="829" max="829" width="13.28515625" customWidth="1"/>
    <col min="830" max="834" width="12" customWidth="1"/>
    <col min="835" max="835" width="12.7109375" customWidth="1"/>
    <col min="836" max="836" width="12" customWidth="1"/>
    <col min="837" max="838" width="12.7109375" customWidth="1"/>
    <col min="839" max="839" width="13.140625" customWidth="1"/>
    <col min="840" max="840" width="12.140625" customWidth="1"/>
    <col min="841" max="843" width="12.7109375" customWidth="1"/>
    <col min="844" max="845" width="12" customWidth="1"/>
    <col min="846" max="860" width="12" style="8" customWidth="1"/>
    <col min="861" max="862" width="15.85546875" style="8" customWidth="1"/>
    <col min="863" max="864" width="16.28515625" style="8" customWidth="1"/>
    <col min="865" max="866" width="14.140625" style="8" customWidth="1"/>
    <col min="867" max="867" width="14.42578125" style="8" customWidth="1"/>
    <col min="868" max="868" width="15.42578125" style="8" customWidth="1"/>
    <col min="869" max="869" width="15.28515625" style="8" customWidth="1"/>
    <col min="870" max="871" width="17" style="8" customWidth="1"/>
    <col min="872" max="872" width="15" style="8" customWidth="1"/>
    <col min="873" max="873" width="15.42578125" style="8" customWidth="1"/>
    <col min="874" max="874" width="15.85546875" style="8" customWidth="1"/>
    <col min="875" max="875" width="12.7109375" style="8" customWidth="1"/>
    <col min="876" max="877" width="13.140625" style="8" customWidth="1"/>
    <col min="878" max="878" width="13.42578125" style="8" customWidth="1"/>
    <col min="879" max="879" width="12.5703125" style="8" customWidth="1"/>
    <col min="880" max="880" width="12.85546875" style="8" customWidth="1"/>
    <col min="881" max="881" width="12" style="8" customWidth="1"/>
    <col min="882" max="882" width="12.85546875" style="8" customWidth="1"/>
    <col min="883" max="883" width="13.28515625" style="8" customWidth="1"/>
    <col min="884" max="885" width="12" style="8" customWidth="1"/>
    <col min="886" max="886" width="14" style="8" customWidth="1"/>
    <col min="887" max="887" width="14.28515625" style="8" customWidth="1"/>
    <col min="888" max="888" width="12.85546875" style="8" customWidth="1"/>
    <col min="889" max="889" width="13.28515625" style="8" customWidth="1"/>
    <col min="890" max="890" width="12.7109375" style="8" customWidth="1"/>
    <col min="891" max="894" width="12" style="8" customWidth="1"/>
    <col min="895" max="895" width="12.7109375" style="8" customWidth="1"/>
    <col min="896" max="896" width="12" style="8" customWidth="1"/>
    <col min="897" max="898" width="12.7109375" style="8" customWidth="1"/>
    <col min="899" max="899" width="13.140625" style="8" customWidth="1"/>
    <col min="900" max="900" width="12.140625" style="8" customWidth="1"/>
    <col min="901" max="903" width="12.7109375" style="8" customWidth="1"/>
    <col min="904" max="920" width="12" style="8" customWidth="1"/>
    <col min="921" max="922" width="15.85546875" style="8" customWidth="1"/>
    <col min="923" max="924" width="16.28515625" style="8" customWidth="1"/>
    <col min="925" max="926" width="14.140625" style="8" customWidth="1"/>
    <col min="927" max="927" width="14.42578125" style="8" customWidth="1"/>
    <col min="928" max="928" width="15.42578125" style="8" customWidth="1"/>
    <col min="929" max="929" width="15.28515625" style="8" customWidth="1"/>
    <col min="930" max="931" width="17" style="8" customWidth="1"/>
    <col min="932" max="932" width="15.42578125" style="8" customWidth="1"/>
    <col min="933" max="933" width="15.85546875" style="8" customWidth="1"/>
    <col min="934" max="934" width="12.7109375" style="8" customWidth="1"/>
    <col min="935" max="936" width="13.140625" style="8" customWidth="1"/>
    <col min="937" max="937" width="13.42578125" style="8" customWidth="1"/>
    <col min="938" max="938" width="12.5703125" style="8" customWidth="1"/>
    <col min="939" max="940" width="12.85546875" style="8" customWidth="1"/>
    <col min="941" max="941" width="13.28515625" style="8" customWidth="1"/>
    <col min="942" max="943" width="12" style="8" customWidth="1"/>
    <col min="944" max="944" width="14" style="8" customWidth="1"/>
    <col min="945" max="945" width="14.28515625" style="8" customWidth="1"/>
    <col min="946" max="946" width="12.85546875" style="8" customWidth="1"/>
    <col min="947" max="947" width="13.28515625" style="8" customWidth="1"/>
    <col min="948" max="948" width="12" style="8" customWidth="1"/>
    <col min="949" max="949" width="12.7109375" style="8" customWidth="1"/>
    <col min="950" max="952" width="12" style="8" customWidth="1"/>
    <col min="953" max="953" width="12.7109375" style="8" customWidth="1"/>
    <col min="954" max="954" width="12" style="8" customWidth="1"/>
    <col min="955" max="956" width="12.7109375" style="8" customWidth="1"/>
    <col min="957" max="957" width="13.140625" style="8" customWidth="1"/>
    <col min="958" max="958" width="12.140625" style="8" customWidth="1"/>
    <col min="959" max="961" width="12.7109375" style="8" customWidth="1"/>
    <col min="962" max="963" width="12" style="8" customWidth="1"/>
    <col min="1359" max="1359" width="15.5703125" bestFit="1" customWidth="1"/>
  </cols>
  <sheetData>
    <row r="1" spans="1:963 1361:1366" s="10" customFormat="1" ht="17.25" customHeight="1" thickBot="1" x14ac:dyDescent="0.3">
      <c r="A1" s="19" t="s">
        <v>0</v>
      </c>
      <c r="B1" s="19" t="s">
        <v>1</v>
      </c>
      <c r="C1" s="19" t="s">
        <v>12</v>
      </c>
      <c r="D1" s="19" t="s">
        <v>131</v>
      </c>
      <c r="E1" s="19" t="s">
        <v>2</v>
      </c>
      <c r="F1" s="19" t="s">
        <v>3</v>
      </c>
      <c r="G1" s="19" t="s">
        <v>13</v>
      </c>
      <c r="H1" s="19" t="s">
        <v>559</v>
      </c>
      <c r="I1" s="19" t="s">
        <v>4</v>
      </c>
      <c r="J1" s="19" t="s">
        <v>5</v>
      </c>
      <c r="K1" s="19" t="s">
        <v>6</v>
      </c>
      <c r="L1" s="19" t="s">
        <v>7</v>
      </c>
      <c r="M1" s="19" t="s">
        <v>990</v>
      </c>
      <c r="N1" s="19" t="s">
        <v>991</v>
      </c>
      <c r="O1" s="19" t="s">
        <v>8</v>
      </c>
      <c r="P1" s="19" t="s">
        <v>144</v>
      </c>
      <c r="Q1" s="19" t="s">
        <v>132</v>
      </c>
      <c r="R1" s="19" t="s">
        <v>133</v>
      </c>
      <c r="S1" s="19" t="s">
        <v>134</v>
      </c>
      <c r="T1" s="19" t="s">
        <v>135</v>
      </c>
      <c r="U1" s="19" t="s">
        <v>136</v>
      </c>
      <c r="V1" s="19" t="s">
        <v>137</v>
      </c>
      <c r="W1" s="19" t="s">
        <v>138</v>
      </c>
      <c r="X1" s="19" t="s">
        <v>139</v>
      </c>
      <c r="Y1" s="19" t="s">
        <v>140</v>
      </c>
      <c r="Z1" s="19" t="s">
        <v>141</v>
      </c>
      <c r="AA1" s="19" t="s">
        <v>142</v>
      </c>
      <c r="AB1" s="19" t="s">
        <v>143</v>
      </c>
      <c r="AC1" s="19" t="s">
        <v>15</v>
      </c>
      <c r="AD1" s="19" t="s">
        <v>16</v>
      </c>
      <c r="AE1" s="19" t="s">
        <v>17</v>
      </c>
      <c r="AF1" s="19" t="s">
        <v>18</v>
      </c>
      <c r="AG1" s="19" t="s">
        <v>19</v>
      </c>
      <c r="AH1" s="19" t="s">
        <v>20</v>
      </c>
      <c r="AI1" s="19" t="s">
        <v>21</v>
      </c>
      <c r="AJ1" s="19" t="s">
        <v>22</v>
      </c>
      <c r="AK1" s="19" t="s">
        <v>23</v>
      </c>
      <c r="AL1" s="19" t="s">
        <v>24</v>
      </c>
      <c r="AM1" s="19" t="s">
        <v>25</v>
      </c>
      <c r="AN1" s="19" t="s">
        <v>26</v>
      </c>
      <c r="AO1" s="19" t="s">
        <v>27</v>
      </c>
      <c r="AP1" s="19" t="s">
        <v>28</v>
      </c>
      <c r="AQ1" s="19" t="s">
        <v>29</v>
      </c>
      <c r="AR1" s="19" t="s">
        <v>30</v>
      </c>
      <c r="AS1" s="19" t="s">
        <v>31</v>
      </c>
      <c r="AT1" s="19" t="s">
        <v>32</v>
      </c>
      <c r="AU1" s="19" t="s">
        <v>33</v>
      </c>
      <c r="AV1" s="19" t="s">
        <v>34</v>
      </c>
      <c r="AW1" s="19" t="s">
        <v>35</v>
      </c>
      <c r="AX1" s="19" t="s">
        <v>36</v>
      </c>
      <c r="AY1" s="19" t="s">
        <v>37</v>
      </c>
      <c r="AZ1" s="19" t="s">
        <v>38</v>
      </c>
      <c r="BA1" s="19" t="s">
        <v>39</v>
      </c>
      <c r="BB1" s="19" t="s">
        <v>101</v>
      </c>
      <c r="BC1" s="19" t="s">
        <v>102</v>
      </c>
      <c r="BD1" s="19" t="s">
        <v>103</v>
      </c>
      <c r="BE1" s="19" t="s">
        <v>104</v>
      </c>
      <c r="BF1" s="19" t="s">
        <v>105</v>
      </c>
      <c r="BG1" s="19" t="s">
        <v>106</v>
      </c>
      <c r="BH1" s="19" t="s">
        <v>107</v>
      </c>
      <c r="BI1" s="19" t="s">
        <v>116</v>
      </c>
      <c r="BJ1" s="19" t="s">
        <v>1013</v>
      </c>
      <c r="BK1" s="19" t="s">
        <v>1014</v>
      </c>
      <c r="BL1" s="19" t="s">
        <v>1015</v>
      </c>
      <c r="BM1" s="19" t="s">
        <v>1016</v>
      </c>
      <c r="BN1" s="19" t="s">
        <v>108</v>
      </c>
      <c r="BO1" s="19" t="s">
        <v>109</v>
      </c>
      <c r="BP1" s="19" t="s">
        <v>110</v>
      </c>
      <c r="BQ1" s="19" t="s">
        <v>145</v>
      </c>
      <c r="BR1" s="19" t="s">
        <v>111</v>
      </c>
      <c r="BS1" s="19" t="s">
        <v>112</v>
      </c>
      <c r="BT1" s="19" t="s">
        <v>113</v>
      </c>
      <c r="BU1" s="19" t="s">
        <v>114</v>
      </c>
      <c r="BV1" s="19" t="s">
        <v>115</v>
      </c>
      <c r="BW1" s="19" t="s">
        <v>117</v>
      </c>
      <c r="BX1" s="19" t="s">
        <v>118</v>
      </c>
      <c r="BY1" s="19" t="s">
        <v>119</v>
      </c>
      <c r="BZ1" s="19" t="s">
        <v>120</v>
      </c>
      <c r="CA1" s="19" t="s">
        <v>121</v>
      </c>
      <c r="CB1" s="19" t="s">
        <v>122</v>
      </c>
      <c r="CC1" s="19" t="s">
        <v>130</v>
      </c>
      <c r="CD1" s="19" t="s">
        <v>123</v>
      </c>
      <c r="CE1" s="19" t="s">
        <v>124</v>
      </c>
      <c r="CF1" s="19" t="s">
        <v>125</v>
      </c>
      <c r="CG1" s="19" t="s">
        <v>126</v>
      </c>
      <c r="CH1" s="19" t="s">
        <v>127</v>
      </c>
      <c r="CI1" s="19" t="s">
        <v>128</v>
      </c>
      <c r="CJ1" s="19" t="s">
        <v>129</v>
      </c>
      <c r="CK1" s="19" t="s">
        <v>114</v>
      </c>
      <c r="CL1" s="19" t="s">
        <v>115</v>
      </c>
      <c r="CM1" s="19" t="s">
        <v>165</v>
      </c>
      <c r="CN1" s="19" t="s">
        <v>166</v>
      </c>
      <c r="CO1" s="19" t="s">
        <v>167</v>
      </c>
      <c r="CP1" s="19" t="s">
        <v>168</v>
      </c>
      <c r="CQ1" s="19" t="s">
        <v>169</v>
      </c>
      <c r="CR1" s="19" t="s">
        <v>170</v>
      </c>
      <c r="CS1" s="19" t="s">
        <v>171</v>
      </c>
      <c r="CT1" s="19" t="s">
        <v>1009</v>
      </c>
      <c r="CU1" s="19" t="s">
        <v>1010</v>
      </c>
      <c r="CV1" s="19" t="s">
        <v>1011</v>
      </c>
      <c r="CW1" s="19" t="s">
        <v>1012</v>
      </c>
      <c r="CX1" s="19" t="s">
        <v>172</v>
      </c>
      <c r="CY1" s="19" t="s">
        <v>173</v>
      </c>
      <c r="CZ1" s="19" t="s">
        <v>174</v>
      </c>
      <c r="DA1" s="19" t="s">
        <v>175</v>
      </c>
      <c r="DB1" s="19" t="s">
        <v>176</v>
      </c>
      <c r="DC1" s="19" t="s">
        <v>177</v>
      </c>
      <c r="DD1" s="19" t="s">
        <v>178</v>
      </c>
      <c r="DE1" s="19" t="s">
        <v>179</v>
      </c>
      <c r="DF1" s="19" t="s">
        <v>180</v>
      </c>
      <c r="DG1" s="19" t="s">
        <v>181</v>
      </c>
      <c r="DH1" s="19" t="s">
        <v>182</v>
      </c>
      <c r="DI1" s="19" t="s">
        <v>183</v>
      </c>
      <c r="DJ1" s="19" t="s">
        <v>184</v>
      </c>
      <c r="DK1" s="19" t="s">
        <v>185</v>
      </c>
      <c r="DL1" s="19" t="s">
        <v>186</v>
      </c>
      <c r="DM1" s="19" t="s">
        <v>187</v>
      </c>
      <c r="DN1" s="19" t="s">
        <v>188</v>
      </c>
      <c r="DO1" s="19" t="s">
        <v>189</v>
      </c>
      <c r="DP1" s="19" t="s">
        <v>190</v>
      </c>
      <c r="DQ1" s="19" t="s">
        <v>191</v>
      </c>
      <c r="DR1" s="19" t="s">
        <v>192</v>
      </c>
      <c r="DS1" s="19" t="s">
        <v>193</v>
      </c>
      <c r="DT1" s="19" t="s">
        <v>194</v>
      </c>
      <c r="DU1" s="19" t="s">
        <v>195</v>
      </c>
      <c r="DV1" s="19" t="s">
        <v>196</v>
      </c>
      <c r="DW1" s="19" t="s">
        <v>197</v>
      </c>
      <c r="DX1" s="19" t="s">
        <v>198</v>
      </c>
      <c r="DY1" s="19" t="s">
        <v>199</v>
      </c>
      <c r="DZ1" s="19" t="s">
        <v>200</v>
      </c>
      <c r="EA1" s="19" t="s">
        <v>201</v>
      </c>
      <c r="EB1" s="19" t="s">
        <v>202</v>
      </c>
      <c r="EC1" s="19" t="s">
        <v>203</v>
      </c>
      <c r="ED1" s="19" t="s">
        <v>204</v>
      </c>
      <c r="EE1" s="19" t="s">
        <v>205</v>
      </c>
      <c r="EF1" s="19" t="s">
        <v>206</v>
      </c>
      <c r="EG1" s="19" t="s">
        <v>207</v>
      </c>
      <c r="EH1" s="19" t="s">
        <v>208</v>
      </c>
      <c r="EI1" s="19" t="s">
        <v>209</v>
      </c>
      <c r="EJ1" s="19" t="s">
        <v>210</v>
      </c>
      <c r="EK1" s="19" t="s">
        <v>211</v>
      </c>
      <c r="EL1" s="19" t="s">
        <v>212</v>
      </c>
      <c r="EM1" s="19" t="s">
        <v>213</v>
      </c>
      <c r="EN1" s="19" t="s">
        <v>214</v>
      </c>
      <c r="EO1" s="19" t="s">
        <v>215</v>
      </c>
      <c r="EP1" s="19" t="s">
        <v>216</v>
      </c>
      <c r="EQ1" s="19" t="s">
        <v>146</v>
      </c>
      <c r="ER1" s="19" t="s">
        <v>506</v>
      </c>
      <c r="ES1" s="19" t="s">
        <v>507</v>
      </c>
      <c r="ET1" s="19" t="s">
        <v>508</v>
      </c>
      <c r="EU1" s="19" t="s">
        <v>509</v>
      </c>
      <c r="EV1" s="19" t="s">
        <v>510</v>
      </c>
      <c r="EW1" s="19" t="s">
        <v>511</v>
      </c>
      <c r="EX1" s="19" t="s">
        <v>512</v>
      </c>
      <c r="EY1" s="19" t="s">
        <v>513</v>
      </c>
      <c r="EZ1" s="19" t="s">
        <v>514</v>
      </c>
      <c r="FA1" s="19" t="s">
        <v>515</v>
      </c>
      <c r="FB1" s="19" t="s">
        <v>516</v>
      </c>
      <c r="FC1" s="19" t="s">
        <v>915</v>
      </c>
      <c r="FD1" s="19" t="s">
        <v>517</v>
      </c>
      <c r="FE1" s="19" t="s">
        <v>917</v>
      </c>
      <c r="FF1" s="19" t="s">
        <v>518</v>
      </c>
      <c r="FG1" s="19" t="s">
        <v>921</v>
      </c>
      <c r="FH1" s="19" t="s">
        <v>519</v>
      </c>
      <c r="FI1" s="19" t="s">
        <v>520</v>
      </c>
      <c r="FJ1" s="19" t="s">
        <v>945</v>
      </c>
      <c r="FK1" s="19" t="s">
        <v>521</v>
      </c>
      <c r="FL1" s="19" t="s">
        <v>522</v>
      </c>
      <c r="FM1" s="19" t="s">
        <v>523</v>
      </c>
      <c r="FN1" s="19" t="s">
        <v>524</v>
      </c>
      <c r="FO1" s="19" t="s">
        <v>525</v>
      </c>
      <c r="FP1" s="19" t="s">
        <v>526</v>
      </c>
      <c r="FQ1" s="19" t="s">
        <v>527</v>
      </c>
      <c r="FR1" s="19" t="s">
        <v>528</v>
      </c>
      <c r="FS1" s="19" t="s">
        <v>529</v>
      </c>
      <c r="FT1" s="19" t="s">
        <v>551</v>
      </c>
      <c r="FU1" s="19" t="s">
        <v>914</v>
      </c>
      <c r="FV1" s="19" t="s">
        <v>530</v>
      </c>
      <c r="FW1" s="19" t="s">
        <v>531</v>
      </c>
      <c r="FX1" s="19" t="s">
        <v>532</v>
      </c>
      <c r="FY1" s="19" t="s">
        <v>533</v>
      </c>
      <c r="FZ1" s="19" t="s">
        <v>797</v>
      </c>
      <c r="GA1" s="19" t="s">
        <v>796</v>
      </c>
      <c r="GB1" s="19" t="s">
        <v>679</v>
      </c>
      <c r="GC1" s="19" t="s">
        <v>678</v>
      </c>
      <c r="GD1" s="19" t="s">
        <v>534</v>
      </c>
      <c r="GE1" s="19" t="s">
        <v>535</v>
      </c>
      <c r="GF1" s="19" t="s">
        <v>536</v>
      </c>
      <c r="GG1" s="19" t="s">
        <v>537</v>
      </c>
      <c r="GH1" s="19" t="s">
        <v>538</v>
      </c>
      <c r="GI1" s="19" t="s">
        <v>539</v>
      </c>
      <c r="GJ1" s="19" t="s">
        <v>919</v>
      </c>
      <c r="GK1" s="19" t="s">
        <v>920</v>
      </c>
      <c r="GL1" s="19" t="s">
        <v>540</v>
      </c>
      <c r="GM1" s="19" t="s">
        <v>541</v>
      </c>
      <c r="GN1" s="19" t="s">
        <v>542</v>
      </c>
      <c r="GO1" s="19" t="s">
        <v>543</v>
      </c>
      <c r="GP1" s="19" t="s">
        <v>544</v>
      </c>
      <c r="GQ1" s="19" t="s">
        <v>545</v>
      </c>
      <c r="GR1" s="19" t="s">
        <v>546</v>
      </c>
      <c r="GS1" s="19" t="s">
        <v>547</v>
      </c>
      <c r="GT1" s="19" t="s">
        <v>548</v>
      </c>
      <c r="GU1" s="19" t="s">
        <v>549</v>
      </c>
      <c r="GV1" s="19" t="s">
        <v>550</v>
      </c>
      <c r="GW1" s="19" t="s">
        <v>916</v>
      </c>
      <c r="GX1" s="19" t="s">
        <v>552</v>
      </c>
      <c r="GY1" s="19" t="s">
        <v>950</v>
      </c>
      <c r="GZ1" s="19" t="s">
        <v>553</v>
      </c>
      <c r="HA1" s="19" t="s">
        <v>554</v>
      </c>
      <c r="HB1" s="19" t="s">
        <v>555</v>
      </c>
      <c r="HC1" s="19" t="s">
        <v>556</v>
      </c>
      <c r="HD1" s="19" t="s">
        <v>557</v>
      </c>
      <c r="HE1" s="19" t="s">
        <v>558</v>
      </c>
      <c r="HF1" s="19" t="s">
        <v>918</v>
      </c>
      <c r="HG1" s="19" t="s">
        <v>217</v>
      </c>
      <c r="HH1" s="19" t="s">
        <v>218</v>
      </c>
      <c r="HI1" s="19" t="s">
        <v>975</v>
      </c>
      <c r="HJ1" s="19" t="s">
        <v>982</v>
      </c>
      <c r="HK1" s="19" t="s">
        <v>976</v>
      </c>
      <c r="HL1" s="19" t="s">
        <v>977</v>
      </c>
      <c r="HM1" s="19" t="s">
        <v>922</v>
      </c>
      <c r="HN1" s="19" t="s">
        <v>923</v>
      </c>
      <c r="HO1" s="19" t="s">
        <v>924</v>
      </c>
      <c r="HP1" s="19" t="s">
        <v>948</v>
      </c>
      <c r="HQ1" s="19" t="s">
        <v>925</v>
      </c>
      <c r="HR1" s="19" t="s">
        <v>147</v>
      </c>
      <c r="HS1" s="19" t="s">
        <v>949</v>
      </c>
      <c r="HT1" s="19" t="s">
        <v>926</v>
      </c>
      <c r="HU1" s="19" t="s">
        <v>927</v>
      </c>
      <c r="HV1" s="19" t="s">
        <v>946</v>
      </c>
      <c r="HW1" s="19" t="s">
        <v>928</v>
      </c>
      <c r="HX1" s="19" t="s">
        <v>929</v>
      </c>
      <c r="HY1" s="19" t="s">
        <v>947</v>
      </c>
      <c r="HZ1" s="19" t="s">
        <v>930</v>
      </c>
      <c r="IA1" s="19" t="s">
        <v>931</v>
      </c>
      <c r="IB1" s="19" t="s">
        <v>148</v>
      </c>
      <c r="IC1" s="19" t="s">
        <v>932</v>
      </c>
      <c r="ID1" s="19" t="s">
        <v>933</v>
      </c>
      <c r="IE1" s="19" t="s">
        <v>150</v>
      </c>
      <c r="IF1" s="19" t="s">
        <v>934</v>
      </c>
      <c r="IG1" s="19" t="s">
        <v>151</v>
      </c>
      <c r="IH1" s="19" t="s">
        <v>935</v>
      </c>
      <c r="II1" s="19" t="s">
        <v>936</v>
      </c>
      <c r="IJ1" s="19" t="s">
        <v>937</v>
      </c>
      <c r="IK1" s="19" t="s">
        <v>938</v>
      </c>
      <c r="IL1" s="19" t="s">
        <v>939</v>
      </c>
      <c r="IM1" s="19" t="s">
        <v>940</v>
      </c>
      <c r="IN1" s="19" t="s">
        <v>941</v>
      </c>
      <c r="IO1" s="19" t="s">
        <v>942</v>
      </c>
      <c r="IP1" s="19" t="s">
        <v>943</v>
      </c>
      <c r="IQ1" s="19" t="s">
        <v>149</v>
      </c>
      <c r="IR1" s="19" t="s">
        <v>944</v>
      </c>
      <c r="IS1" s="19" t="s">
        <v>974</v>
      </c>
      <c r="IT1" s="19" t="s">
        <v>960</v>
      </c>
      <c r="IU1" s="19" t="s">
        <v>959</v>
      </c>
      <c r="IV1" s="19" t="s">
        <v>999</v>
      </c>
      <c r="IW1" s="19" t="s">
        <v>978</v>
      </c>
      <c r="IX1" s="19" t="s">
        <v>961</v>
      </c>
      <c r="IY1" s="19" t="s">
        <v>962</v>
      </c>
      <c r="IZ1" s="19" t="s">
        <v>963</v>
      </c>
      <c r="JA1" s="19" t="s">
        <v>1000</v>
      </c>
      <c r="JB1" s="19" t="s">
        <v>979</v>
      </c>
      <c r="JC1" s="19" t="s">
        <v>964</v>
      </c>
      <c r="JD1" s="19" t="s">
        <v>965</v>
      </c>
      <c r="JE1" s="19" t="s">
        <v>966</v>
      </c>
      <c r="JF1" s="19" t="s">
        <v>1001</v>
      </c>
      <c r="JG1" s="19" t="s">
        <v>980</v>
      </c>
      <c r="JH1" s="19" t="s">
        <v>967</v>
      </c>
      <c r="JI1" s="19" t="s">
        <v>968</v>
      </c>
      <c r="JJ1" s="19" t="s">
        <v>969</v>
      </c>
      <c r="JK1" s="19" t="s">
        <v>1002</v>
      </c>
      <c r="JL1" s="19" t="s">
        <v>981</v>
      </c>
      <c r="JM1" s="19" t="s">
        <v>970</v>
      </c>
      <c r="JN1" s="19" t="s">
        <v>971</v>
      </c>
      <c r="JO1" s="19" t="s">
        <v>972</v>
      </c>
      <c r="JP1" s="19" t="s">
        <v>973</v>
      </c>
      <c r="JQ1" s="19" t="s">
        <v>954</v>
      </c>
      <c r="JR1" s="19" t="s">
        <v>955</v>
      </c>
      <c r="JS1" s="19" t="s">
        <v>956</v>
      </c>
      <c r="JT1" s="19" t="s">
        <v>957</v>
      </c>
      <c r="JU1" s="19" t="s">
        <v>986</v>
      </c>
      <c r="JV1" s="19" t="s">
        <v>958</v>
      </c>
      <c r="JW1" s="19" t="s">
        <v>987</v>
      </c>
      <c r="JX1" s="19" t="s">
        <v>993</v>
      </c>
      <c r="JY1" s="19" t="s">
        <v>994</v>
      </c>
      <c r="JZ1" s="19" t="s">
        <v>997</v>
      </c>
      <c r="KA1" s="19" t="s">
        <v>998</v>
      </c>
      <c r="KB1" s="19" t="s">
        <v>988</v>
      </c>
      <c r="KC1" s="19" t="s">
        <v>988</v>
      </c>
      <c r="KD1" s="19" t="s">
        <v>996</v>
      </c>
      <c r="KE1" s="19" t="s">
        <v>985</v>
      </c>
      <c r="KF1" s="19" t="s">
        <v>984</v>
      </c>
      <c r="KG1" s="19" t="s">
        <v>983</v>
      </c>
      <c r="KH1" s="19" t="s">
        <v>159</v>
      </c>
      <c r="KI1" s="19" t="s">
        <v>1165</v>
      </c>
      <c r="KJ1" s="19" t="s">
        <v>164</v>
      </c>
      <c r="KK1" s="19" t="s">
        <v>152</v>
      </c>
      <c r="KL1" s="19" t="s">
        <v>153</v>
      </c>
      <c r="KM1" s="19" t="s">
        <v>154</v>
      </c>
      <c r="KN1" s="19" t="s">
        <v>155</v>
      </c>
      <c r="KO1" s="19" t="s">
        <v>992</v>
      </c>
      <c r="KP1" s="19" t="s">
        <v>156</v>
      </c>
      <c r="KQ1" s="19" t="s">
        <v>157</v>
      </c>
      <c r="KR1" s="19" t="s">
        <v>158</v>
      </c>
      <c r="KS1" s="19" t="s">
        <v>989</v>
      </c>
      <c r="KT1" s="19" t="s">
        <v>995</v>
      </c>
      <c r="KU1" s="38" t="s">
        <v>1004</v>
      </c>
      <c r="KV1" s="38" t="s">
        <v>1005</v>
      </c>
      <c r="KW1" s="38" t="s">
        <v>1006</v>
      </c>
      <c r="KX1" s="38" t="s">
        <v>1007</v>
      </c>
      <c r="KY1" s="38" t="s">
        <v>1008</v>
      </c>
      <c r="KZ1" s="19" t="s">
        <v>160</v>
      </c>
      <c r="LA1" s="19" t="s">
        <v>160</v>
      </c>
      <c r="LB1" s="19" t="s">
        <v>161</v>
      </c>
      <c r="LC1" s="19" t="s">
        <v>162</v>
      </c>
      <c r="LD1" s="19" t="s">
        <v>163</v>
      </c>
      <c r="LE1" s="19" t="s">
        <v>1003</v>
      </c>
      <c r="LF1" s="19" t="s">
        <v>217</v>
      </c>
      <c r="LG1" s="19" t="s">
        <v>218</v>
      </c>
      <c r="LH1" s="19" t="s">
        <v>219</v>
      </c>
      <c r="LI1" s="19" t="s">
        <v>220</v>
      </c>
      <c r="LJ1" s="19" t="s">
        <v>221</v>
      </c>
      <c r="LK1" s="19" t="s">
        <v>222</v>
      </c>
      <c r="LL1" s="19" t="s">
        <v>223</v>
      </c>
      <c r="LM1" s="19" t="s">
        <v>224</v>
      </c>
      <c r="LN1" s="19" t="s">
        <v>225</v>
      </c>
      <c r="LO1" s="19" t="s">
        <v>226</v>
      </c>
      <c r="LP1" s="19" t="s">
        <v>227</v>
      </c>
      <c r="LQ1" s="19" t="s">
        <v>228</v>
      </c>
      <c r="LR1" s="19" t="s">
        <v>229</v>
      </c>
      <c r="LS1" s="19" t="s">
        <v>230</v>
      </c>
      <c r="LT1" s="19" t="s">
        <v>231</v>
      </c>
      <c r="LU1" s="19" t="s">
        <v>232</v>
      </c>
      <c r="LV1" s="19" t="s">
        <v>233</v>
      </c>
      <c r="LW1" s="19" t="s">
        <v>234</v>
      </c>
      <c r="LX1" s="19" t="s">
        <v>235</v>
      </c>
      <c r="LY1" s="19" t="s">
        <v>236</v>
      </c>
      <c r="LZ1" s="19" t="s">
        <v>237</v>
      </c>
      <c r="MA1" s="19" t="s">
        <v>238</v>
      </c>
      <c r="MB1" s="19" t="s">
        <v>239</v>
      </c>
      <c r="MC1" s="19" t="s">
        <v>240</v>
      </c>
      <c r="MD1" s="19" t="s">
        <v>241</v>
      </c>
      <c r="ME1" s="19" t="s">
        <v>951</v>
      </c>
      <c r="MF1" s="19" t="s">
        <v>952</v>
      </c>
      <c r="MG1" s="19" t="s">
        <v>953</v>
      </c>
      <c r="MH1" s="19" t="s">
        <v>242</v>
      </c>
      <c r="MI1" s="19" t="s">
        <v>243</v>
      </c>
      <c r="MJ1" s="19" t="s">
        <v>244</v>
      </c>
      <c r="MK1" s="19" t="s">
        <v>245</v>
      </c>
      <c r="ML1" s="19" t="s">
        <v>246</v>
      </c>
      <c r="MM1" s="19" t="s">
        <v>247</v>
      </c>
      <c r="MN1" s="19" t="s">
        <v>248</v>
      </c>
      <c r="MO1" s="19" t="s">
        <v>249</v>
      </c>
      <c r="MP1" s="19" t="s">
        <v>250</v>
      </c>
      <c r="MQ1" s="19" t="s">
        <v>251</v>
      </c>
      <c r="MR1" s="19" t="s">
        <v>252</v>
      </c>
      <c r="MS1" s="19" t="s">
        <v>253</v>
      </c>
      <c r="MT1" s="19" t="s">
        <v>254</v>
      </c>
      <c r="MU1" s="19" t="s">
        <v>255</v>
      </c>
      <c r="MV1" s="19" t="s">
        <v>256</v>
      </c>
      <c r="MW1" s="19" t="s">
        <v>257</v>
      </c>
      <c r="MX1" s="19" t="s">
        <v>258</v>
      </c>
      <c r="MY1" s="19" t="s">
        <v>259</v>
      </c>
      <c r="MZ1" s="19" t="s">
        <v>260</v>
      </c>
      <c r="NA1" s="19" t="s">
        <v>261</v>
      </c>
      <c r="NB1" s="19" t="s">
        <v>262</v>
      </c>
      <c r="NC1" s="19" t="s">
        <v>263</v>
      </c>
      <c r="ND1" s="19" t="s">
        <v>264</v>
      </c>
      <c r="NE1" s="19" t="s">
        <v>265</v>
      </c>
      <c r="NF1" s="19" t="s">
        <v>266</v>
      </c>
      <c r="NG1" s="19" t="s">
        <v>267</v>
      </c>
      <c r="NH1" s="19" t="s">
        <v>268</v>
      </c>
      <c r="NI1" s="19" t="s">
        <v>269</v>
      </c>
      <c r="NJ1" s="19" t="s">
        <v>270</v>
      </c>
      <c r="NK1" s="19" t="s">
        <v>271</v>
      </c>
      <c r="NL1" s="19" t="s">
        <v>272</v>
      </c>
      <c r="NM1" s="19" t="s">
        <v>273</v>
      </c>
      <c r="NN1" s="19" t="s">
        <v>274</v>
      </c>
      <c r="NO1" s="19" t="s">
        <v>275</v>
      </c>
      <c r="NP1" s="19" t="s">
        <v>276</v>
      </c>
      <c r="NQ1" s="19" t="s">
        <v>277</v>
      </c>
      <c r="NR1" s="19" t="s">
        <v>278</v>
      </c>
      <c r="NS1" s="19" t="s">
        <v>279</v>
      </c>
      <c r="NT1" s="19" t="s">
        <v>280</v>
      </c>
      <c r="NU1" s="19" t="s">
        <v>281</v>
      </c>
      <c r="NV1" s="19" t="s">
        <v>282</v>
      </c>
      <c r="NW1" s="19" t="s">
        <v>283</v>
      </c>
      <c r="NX1" s="19" t="s">
        <v>284</v>
      </c>
      <c r="NY1" s="19" t="s">
        <v>285</v>
      </c>
      <c r="NZ1" s="19" t="s">
        <v>286</v>
      </c>
      <c r="OA1" s="19" t="s">
        <v>287</v>
      </c>
      <c r="OB1" s="19" t="s">
        <v>288</v>
      </c>
      <c r="OC1" s="19" t="s">
        <v>289</v>
      </c>
      <c r="OD1" s="19" t="s">
        <v>290</v>
      </c>
      <c r="OE1" s="19" t="s">
        <v>291</v>
      </c>
      <c r="OF1" s="19" t="s">
        <v>292</v>
      </c>
      <c r="OG1" s="19" t="s">
        <v>293</v>
      </c>
      <c r="OH1" s="19" t="s">
        <v>294</v>
      </c>
      <c r="OI1" s="19" t="s">
        <v>295</v>
      </c>
      <c r="OJ1" s="19" t="s">
        <v>296</v>
      </c>
      <c r="OK1" s="19" t="s">
        <v>297</v>
      </c>
      <c r="OL1" s="19" t="s">
        <v>298</v>
      </c>
      <c r="OM1" s="19" t="s">
        <v>299</v>
      </c>
      <c r="ON1" s="19" t="s">
        <v>300</v>
      </c>
      <c r="OO1" s="19" t="s">
        <v>301</v>
      </c>
      <c r="OP1" s="19" t="s">
        <v>302</v>
      </c>
      <c r="OQ1" s="19" t="s">
        <v>303</v>
      </c>
      <c r="OR1" s="19" t="s">
        <v>304</v>
      </c>
      <c r="OS1" s="19" t="s">
        <v>305</v>
      </c>
      <c r="OT1" s="19" t="s">
        <v>306</v>
      </c>
      <c r="OU1" s="19" t="s">
        <v>307</v>
      </c>
      <c r="OV1" s="19" t="s">
        <v>308</v>
      </c>
      <c r="OW1" s="19" t="s">
        <v>309</v>
      </c>
      <c r="OX1" s="19" t="s">
        <v>310</v>
      </c>
      <c r="OY1" s="19" t="s">
        <v>311</v>
      </c>
      <c r="OZ1" s="19" t="s">
        <v>312</v>
      </c>
      <c r="PA1" s="19" t="s">
        <v>313</v>
      </c>
      <c r="PB1" s="19" t="s">
        <v>314</v>
      </c>
      <c r="PC1" s="19" t="s">
        <v>315</v>
      </c>
      <c r="PD1" s="19" t="s">
        <v>316</v>
      </c>
      <c r="PE1" s="19" t="s">
        <v>317</v>
      </c>
      <c r="PF1" s="19" t="s">
        <v>318</v>
      </c>
      <c r="PG1" s="19" t="s">
        <v>319</v>
      </c>
      <c r="PH1" s="19" t="s">
        <v>320</v>
      </c>
      <c r="PI1" s="19" t="s">
        <v>321</v>
      </c>
      <c r="PJ1" s="19" t="s">
        <v>322</v>
      </c>
      <c r="PK1" s="19" t="s">
        <v>323</v>
      </c>
      <c r="PL1" s="19" t="s">
        <v>324</v>
      </c>
      <c r="PM1" s="19" t="s">
        <v>325</v>
      </c>
      <c r="PN1" s="19" t="s">
        <v>326</v>
      </c>
      <c r="PO1" s="19" t="s">
        <v>327</v>
      </c>
      <c r="PP1" s="19" t="s">
        <v>328</v>
      </c>
      <c r="PQ1" s="19" t="s">
        <v>329</v>
      </c>
      <c r="PR1" s="19" t="s">
        <v>330</v>
      </c>
      <c r="PS1" s="19" t="s">
        <v>331</v>
      </c>
      <c r="PT1" s="19" t="s">
        <v>332</v>
      </c>
      <c r="PU1" s="19" t="s">
        <v>333</v>
      </c>
      <c r="PV1" s="19" t="s">
        <v>334</v>
      </c>
      <c r="PW1" s="19" t="s">
        <v>335</v>
      </c>
      <c r="PX1" s="19" t="s">
        <v>336</v>
      </c>
      <c r="PY1" s="19" t="s">
        <v>337</v>
      </c>
      <c r="PZ1" s="19" t="s">
        <v>338</v>
      </c>
      <c r="QA1" s="19" t="s">
        <v>339</v>
      </c>
      <c r="QB1" s="19" t="s">
        <v>340</v>
      </c>
      <c r="QC1" s="19" t="s">
        <v>341</v>
      </c>
      <c r="QD1" s="19" t="s">
        <v>342</v>
      </c>
      <c r="QE1" s="19" t="s">
        <v>343</v>
      </c>
      <c r="QF1" s="19" t="s">
        <v>344</v>
      </c>
      <c r="QG1" s="19" t="s">
        <v>345</v>
      </c>
      <c r="QH1" s="19" t="s">
        <v>346</v>
      </c>
      <c r="QI1" s="19" t="s">
        <v>347</v>
      </c>
      <c r="QJ1" s="19" t="s">
        <v>348</v>
      </c>
      <c r="QK1" s="19" t="s">
        <v>349</v>
      </c>
      <c r="QL1" s="19" t="s">
        <v>350</v>
      </c>
      <c r="QM1" s="19" t="s">
        <v>351</v>
      </c>
      <c r="QN1" s="19" t="s">
        <v>352</v>
      </c>
      <c r="QO1" s="19" t="s">
        <v>353</v>
      </c>
      <c r="QP1" s="19" t="s">
        <v>354</v>
      </c>
      <c r="QQ1" s="19" t="s">
        <v>387</v>
      </c>
      <c r="QR1" s="19" t="s">
        <v>388</v>
      </c>
      <c r="QS1" s="19" t="s">
        <v>389</v>
      </c>
      <c r="QT1" s="19" t="s">
        <v>355</v>
      </c>
      <c r="QU1" s="19" t="s">
        <v>356</v>
      </c>
      <c r="QV1" s="19" t="s">
        <v>357</v>
      </c>
      <c r="QW1" s="19" t="s">
        <v>358</v>
      </c>
      <c r="QX1" s="19" t="s">
        <v>359</v>
      </c>
      <c r="QY1" s="19" t="s">
        <v>360</v>
      </c>
      <c r="QZ1" s="19" t="s">
        <v>361</v>
      </c>
      <c r="RA1" s="19" t="s">
        <v>362</v>
      </c>
      <c r="RB1" s="19" t="s">
        <v>363</v>
      </c>
      <c r="RC1" s="19" t="s">
        <v>364</v>
      </c>
      <c r="RD1" s="19" t="s">
        <v>365</v>
      </c>
      <c r="RE1" s="19" t="s">
        <v>366</v>
      </c>
      <c r="RF1" s="19" t="s">
        <v>367</v>
      </c>
      <c r="RG1" s="19" t="s">
        <v>368</v>
      </c>
      <c r="RH1" s="19" t="s">
        <v>369</v>
      </c>
      <c r="RI1" s="19" t="s">
        <v>370</v>
      </c>
      <c r="RJ1" s="19" t="s">
        <v>371</v>
      </c>
      <c r="RK1" s="19" t="s">
        <v>372</v>
      </c>
      <c r="RL1" s="19" t="s">
        <v>373</v>
      </c>
      <c r="RM1" s="19" t="s">
        <v>374</v>
      </c>
      <c r="RN1" s="19" t="s">
        <v>375</v>
      </c>
      <c r="RO1" s="19" t="s">
        <v>376</v>
      </c>
      <c r="RP1" s="19" t="s">
        <v>377</v>
      </c>
      <c r="RQ1" s="19" t="s">
        <v>378</v>
      </c>
      <c r="RR1" s="19" t="s">
        <v>379</v>
      </c>
      <c r="RS1" s="19" t="s">
        <v>380</v>
      </c>
      <c r="RT1" s="19" t="s">
        <v>381</v>
      </c>
      <c r="RU1" s="19" t="s">
        <v>382</v>
      </c>
      <c r="RV1" s="19" t="s">
        <v>383</v>
      </c>
      <c r="RW1" s="19" t="s">
        <v>384</v>
      </c>
      <c r="RX1" s="19" t="s">
        <v>385</v>
      </c>
      <c r="RY1" s="19" t="s">
        <v>386</v>
      </c>
      <c r="RZ1" s="19" t="s">
        <v>390</v>
      </c>
      <c r="SA1" s="19" t="s">
        <v>391</v>
      </c>
      <c r="SB1" s="19" t="s">
        <v>392</v>
      </c>
      <c r="SC1" s="19" t="s">
        <v>393</v>
      </c>
      <c r="SD1" s="19" t="s">
        <v>394</v>
      </c>
      <c r="SE1" s="19" t="s">
        <v>395</v>
      </c>
      <c r="SF1" s="19" t="s">
        <v>396</v>
      </c>
      <c r="SG1" s="19" t="s">
        <v>397</v>
      </c>
      <c r="SH1" s="19" t="s">
        <v>398</v>
      </c>
      <c r="SI1" s="19" t="s">
        <v>399</v>
      </c>
      <c r="SJ1" s="19" t="s">
        <v>400</v>
      </c>
      <c r="SK1" s="19" t="s">
        <v>401</v>
      </c>
      <c r="SL1" s="19" t="s">
        <v>402</v>
      </c>
      <c r="SM1" s="19" t="s">
        <v>403</v>
      </c>
      <c r="SN1" s="19" t="s">
        <v>404</v>
      </c>
      <c r="SO1" s="19" t="s">
        <v>405</v>
      </c>
      <c r="SP1" s="19" t="s">
        <v>406</v>
      </c>
      <c r="SQ1" s="19" t="s">
        <v>407</v>
      </c>
      <c r="SR1" s="19" t="s">
        <v>408</v>
      </c>
      <c r="SS1" s="19" t="s">
        <v>409</v>
      </c>
      <c r="ST1" s="19" t="s">
        <v>410</v>
      </c>
      <c r="SU1" s="19" t="s">
        <v>411</v>
      </c>
      <c r="SV1" s="19" t="s">
        <v>412</v>
      </c>
      <c r="SW1" s="19" t="s">
        <v>445</v>
      </c>
      <c r="SX1" s="19" t="s">
        <v>446</v>
      </c>
      <c r="SY1" s="19" t="s">
        <v>447</v>
      </c>
      <c r="SZ1" s="19" t="s">
        <v>413</v>
      </c>
      <c r="TA1" s="19" t="s">
        <v>414</v>
      </c>
      <c r="TB1" s="19" t="s">
        <v>415</v>
      </c>
      <c r="TC1" s="19" t="s">
        <v>416</v>
      </c>
      <c r="TD1" s="19" t="s">
        <v>417</v>
      </c>
      <c r="TE1" s="19" t="s">
        <v>418</v>
      </c>
      <c r="TF1" s="19" t="s">
        <v>419</v>
      </c>
      <c r="TG1" s="19" t="s">
        <v>420</v>
      </c>
      <c r="TH1" s="19" t="s">
        <v>421</v>
      </c>
      <c r="TI1" s="19" t="s">
        <v>422</v>
      </c>
      <c r="TJ1" s="19" t="s">
        <v>423</v>
      </c>
      <c r="TK1" s="19" t="s">
        <v>424</v>
      </c>
      <c r="TL1" s="19" t="s">
        <v>425</v>
      </c>
      <c r="TM1" s="19" t="s">
        <v>426</v>
      </c>
      <c r="TN1" s="19" t="s">
        <v>427</v>
      </c>
      <c r="TO1" s="19" t="s">
        <v>428</v>
      </c>
      <c r="TP1" s="19" t="s">
        <v>429</v>
      </c>
      <c r="TQ1" s="19" t="s">
        <v>430</v>
      </c>
      <c r="TR1" s="19" t="s">
        <v>431</v>
      </c>
      <c r="TS1" s="19" t="s">
        <v>432</v>
      </c>
      <c r="TT1" s="19" t="s">
        <v>433</v>
      </c>
      <c r="TU1" s="19" t="s">
        <v>434</v>
      </c>
      <c r="TV1" s="19" t="s">
        <v>435</v>
      </c>
      <c r="TW1" s="19" t="s">
        <v>436</v>
      </c>
      <c r="TX1" s="19" t="s">
        <v>437</v>
      </c>
      <c r="TY1" s="19" t="s">
        <v>438</v>
      </c>
      <c r="TZ1" s="19" t="s">
        <v>439</v>
      </c>
      <c r="UA1" s="19" t="s">
        <v>440</v>
      </c>
      <c r="UB1" s="19" t="s">
        <v>441</v>
      </c>
      <c r="UC1" s="19" t="s">
        <v>442</v>
      </c>
      <c r="UD1" s="19" t="s">
        <v>443</v>
      </c>
      <c r="UE1" s="19" t="s">
        <v>444</v>
      </c>
      <c r="UF1" s="19" t="s">
        <v>448</v>
      </c>
      <c r="UG1" s="19" t="s">
        <v>449</v>
      </c>
      <c r="UH1" s="19" t="s">
        <v>450</v>
      </c>
      <c r="UI1" s="19" t="s">
        <v>451</v>
      </c>
      <c r="UJ1" s="19" t="s">
        <v>452</v>
      </c>
      <c r="UK1" s="19" t="s">
        <v>453</v>
      </c>
      <c r="UL1" s="19" t="s">
        <v>454</v>
      </c>
      <c r="UM1" s="19" t="s">
        <v>455</v>
      </c>
      <c r="UN1" s="19" t="s">
        <v>456</v>
      </c>
      <c r="UO1" s="19" t="s">
        <v>457</v>
      </c>
      <c r="UP1" s="19" t="s">
        <v>458</v>
      </c>
      <c r="UQ1" s="19" t="s">
        <v>459</v>
      </c>
      <c r="UR1" s="19" t="s">
        <v>460</v>
      </c>
      <c r="US1" s="19" t="s">
        <v>461</v>
      </c>
      <c r="UT1" s="19" t="s">
        <v>462</v>
      </c>
      <c r="UU1" s="19" t="s">
        <v>463</v>
      </c>
      <c r="UV1" s="19" t="s">
        <v>464</v>
      </c>
      <c r="UW1" s="19" t="s">
        <v>465</v>
      </c>
      <c r="UX1" s="19" t="s">
        <v>466</v>
      </c>
      <c r="UY1" s="19" t="s">
        <v>467</v>
      </c>
      <c r="UZ1" s="19" t="s">
        <v>468</v>
      </c>
      <c r="VA1" s="19" t="s">
        <v>469</v>
      </c>
      <c r="VB1" s="19" t="s">
        <v>470</v>
      </c>
      <c r="VC1" s="19" t="s">
        <v>503</v>
      </c>
      <c r="VD1" s="19" t="s">
        <v>504</v>
      </c>
      <c r="VE1" s="19" t="s">
        <v>505</v>
      </c>
      <c r="VF1" s="19" t="s">
        <v>1017</v>
      </c>
      <c r="VG1" s="19" t="s">
        <v>471</v>
      </c>
      <c r="VH1" s="19" t="s">
        <v>472</v>
      </c>
      <c r="VI1" s="19" t="s">
        <v>473</v>
      </c>
      <c r="VJ1" s="19" t="s">
        <v>474</v>
      </c>
      <c r="VK1" s="19" t="s">
        <v>475</v>
      </c>
      <c r="VL1" s="19" t="s">
        <v>476</v>
      </c>
      <c r="VM1" s="19" t="s">
        <v>477</v>
      </c>
      <c r="VN1" s="19" t="s">
        <v>478</v>
      </c>
      <c r="VO1" s="19" t="s">
        <v>1018</v>
      </c>
      <c r="VP1" s="19" t="s">
        <v>479</v>
      </c>
      <c r="VQ1" s="19" t="s">
        <v>480</v>
      </c>
      <c r="VR1" s="19" t="s">
        <v>481</v>
      </c>
      <c r="VS1" s="19" t="s">
        <v>482</v>
      </c>
      <c r="VT1" s="19" t="s">
        <v>483</v>
      </c>
      <c r="VU1" s="19" t="s">
        <v>484</v>
      </c>
      <c r="VV1" s="19" t="s">
        <v>485</v>
      </c>
      <c r="VW1" s="19" t="s">
        <v>486</v>
      </c>
      <c r="VX1" s="19" t="s">
        <v>487</v>
      </c>
      <c r="VY1" s="19" t="s">
        <v>488</v>
      </c>
      <c r="VZ1" s="19" t="s">
        <v>489</v>
      </c>
      <c r="WA1" s="19" t="s">
        <v>490</v>
      </c>
      <c r="WB1" s="19" t="s">
        <v>491</v>
      </c>
      <c r="WC1" s="19" t="s">
        <v>492</v>
      </c>
      <c r="WD1" s="19" t="s">
        <v>493</v>
      </c>
      <c r="WE1" s="19" t="s">
        <v>494</v>
      </c>
      <c r="WF1" s="19" t="s">
        <v>495</v>
      </c>
      <c r="WG1" s="19" t="s">
        <v>496</v>
      </c>
      <c r="WH1" s="19" t="s">
        <v>497</v>
      </c>
      <c r="WI1" s="19" t="s">
        <v>498</v>
      </c>
      <c r="WJ1" s="19" t="s">
        <v>499</v>
      </c>
      <c r="WK1" s="19" t="s">
        <v>500</v>
      </c>
      <c r="WL1" s="19" t="s">
        <v>501</v>
      </c>
      <c r="WM1" s="19" t="s">
        <v>502</v>
      </c>
      <c r="WN1" s="19" t="s">
        <v>562</v>
      </c>
      <c r="WO1" s="19" t="s">
        <v>563</v>
      </c>
      <c r="WP1" s="19" t="s">
        <v>564</v>
      </c>
      <c r="WQ1" s="19" t="s">
        <v>565</v>
      </c>
      <c r="WR1" s="19" t="s">
        <v>566</v>
      </c>
      <c r="WS1" s="19" t="s">
        <v>567</v>
      </c>
      <c r="WT1" s="19" t="s">
        <v>568</v>
      </c>
      <c r="WU1" s="19" t="s">
        <v>569</v>
      </c>
      <c r="WV1" s="19" t="s">
        <v>570</v>
      </c>
      <c r="WW1" s="19" t="s">
        <v>571</v>
      </c>
      <c r="WX1" s="19" t="s">
        <v>572</v>
      </c>
      <c r="WY1" s="19" t="s">
        <v>573</v>
      </c>
      <c r="WZ1" s="19" t="s">
        <v>574</v>
      </c>
      <c r="XA1" s="19" t="s">
        <v>575</v>
      </c>
      <c r="XB1" s="19" t="s">
        <v>576</v>
      </c>
      <c r="XC1" s="19" t="s">
        <v>577</v>
      </c>
      <c r="XD1" s="19" t="s">
        <v>578</v>
      </c>
      <c r="XE1" s="19" t="s">
        <v>579</v>
      </c>
      <c r="XF1" s="19" t="s">
        <v>580</v>
      </c>
      <c r="XG1" s="19" t="s">
        <v>581</v>
      </c>
      <c r="XH1" s="19" t="s">
        <v>582</v>
      </c>
      <c r="XI1" s="19" t="s">
        <v>583</v>
      </c>
      <c r="XJ1" s="19" t="s">
        <v>584</v>
      </c>
      <c r="XK1" s="19" t="s">
        <v>617</v>
      </c>
      <c r="XL1" s="19" t="s">
        <v>618</v>
      </c>
      <c r="XM1" s="19" t="s">
        <v>619</v>
      </c>
      <c r="XN1" s="19" t="s">
        <v>585</v>
      </c>
      <c r="XO1" s="19" t="s">
        <v>586</v>
      </c>
      <c r="XP1" s="19" t="s">
        <v>587</v>
      </c>
      <c r="XQ1" s="19" t="s">
        <v>588</v>
      </c>
      <c r="XR1" s="19" t="s">
        <v>589</v>
      </c>
      <c r="XS1" s="19" t="s">
        <v>590</v>
      </c>
      <c r="XT1" s="19" t="s">
        <v>591</v>
      </c>
      <c r="XU1" s="19" t="s">
        <v>592</v>
      </c>
      <c r="XV1" s="19" t="s">
        <v>593</v>
      </c>
      <c r="XW1" s="19" t="s">
        <v>594</v>
      </c>
      <c r="XX1" s="19" t="s">
        <v>595</v>
      </c>
      <c r="XY1" s="19" t="s">
        <v>596</v>
      </c>
      <c r="XZ1" s="19" t="s">
        <v>597</v>
      </c>
      <c r="YA1" s="19" t="s">
        <v>598</v>
      </c>
      <c r="YB1" s="19" t="s">
        <v>599</v>
      </c>
      <c r="YC1" s="19" t="s">
        <v>600</v>
      </c>
      <c r="YD1" s="19" t="s">
        <v>601</v>
      </c>
      <c r="YE1" s="19" t="s">
        <v>602</v>
      </c>
      <c r="YF1" s="19" t="s">
        <v>603</v>
      </c>
      <c r="YG1" s="19" t="s">
        <v>604</v>
      </c>
      <c r="YH1" s="19" t="s">
        <v>605</v>
      </c>
      <c r="YI1" s="19" t="s">
        <v>606</v>
      </c>
      <c r="YJ1" s="19" t="s">
        <v>607</v>
      </c>
      <c r="YK1" s="19" t="s">
        <v>608</v>
      </c>
      <c r="YL1" s="19" t="s">
        <v>609</v>
      </c>
      <c r="YM1" s="19" t="s">
        <v>610</v>
      </c>
      <c r="YN1" s="19" t="s">
        <v>611</v>
      </c>
      <c r="YO1" s="19" t="s">
        <v>612</v>
      </c>
      <c r="YP1" s="19" t="s">
        <v>613</v>
      </c>
      <c r="YQ1" s="19" t="s">
        <v>614</v>
      </c>
      <c r="YR1" s="19" t="s">
        <v>615</v>
      </c>
      <c r="YS1" s="19" t="s">
        <v>616</v>
      </c>
      <c r="YT1" s="19" t="s">
        <v>620</v>
      </c>
      <c r="YU1" s="19" t="s">
        <v>621</v>
      </c>
      <c r="YV1" s="19" t="s">
        <v>622</v>
      </c>
      <c r="YW1" s="19" t="s">
        <v>623</v>
      </c>
      <c r="YX1" s="19" t="s">
        <v>624</v>
      </c>
      <c r="YY1" s="19" t="s">
        <v>625</v>
      </c>
      <c r="YZ1" s="19" t="s">
        <v>626</v>
      </c>
      <c r="ZA1" s="19" t="s">
        <v>627</v>
      </c>
      <c r="ZB1" s="19" t="s">
        <v>628</v>
      </c>
      <c r="ZC1" s="19" t="s">
        <v>629</v>
      </c>
      <c r="ZD1" s="19" t="s">
        <v>630</v>
      </c>
      <c r="ZE1" s="19" t="s">
        <v>631</v>
      </c>
      <c r="ZF1" s="19" t="s">
        <v>632</v>
      </c>
      <c r="ZG1" s="19" t="s">
        <v>633</v>
      </c>
      <c r="ZH1" s="19" t="s">
        <v>634</v>
      </c>
      <c r="ZI1" s="19" t="s">
        <v>635</v>
      </c>
      <c r="ZJ1" s="19" t="s">
        <v>636</v>
      </c>
      <c r="ZK1" s="19" t="s">
        <v>637</v>
      </c>
      <c r="ZL1" s="19" t="s">
        <v>638</v>
      </c>
      <c r="ZM1" s="19" t="s">
        <v>639</v>
      </c>
      <c r="ZN1" s="19" t="s">
        <v>640</v>
      </c>
      <c r="ZO1" s="19" t="s">
        <v>641</v>
      </c>
      <c r="ZP1" s="19" t="s">
        <v>642</v>
      </c>
      <c r="ZQ1" s="19" t="s">
        <v>675</v>
      </c>
      <c r="ZR1" s="19" t="s">
        <v>676</v>
      </c>
      <c r="ZS1" s="19" t="s">
        <v>677</v>
      </c>
      <c r="ZT1" s="19" t="s">
        <v>643</v>
      </c>
      <c r="ZU1" s="19" t="s">
        <v>644</v>
      </c>
      <c r="ZV1" s="19" t="s">
        <v>645</v>
      </c>
      <c r="ZW1" s="19" t="s">
        <v>646</v>
      </c>
      <c r="ZX1" s="19" t="s">
        <v>647</v>
      </c>
      <c r="ZY1" s="19" t="s">
        <v>648</v>
      </c>
      <c r="ZZ1" s="19" t="s">
        <v>649</v>
      </c>
      <c r="AAA1" s="19" t="s">
        <v>650</v>
      </c>
      <c r="AAB1" s="19" t="s">
        <v>651</v>
      </c>
      <c r="AAC1" s="19" t="s">
        <v>652</v>
      </c>
      <c r="AAD1" s="19" t="s">
        <v>653</v>
      </c>
      <c r="AAE1" s="19" t="s">
        <v>654</v>
      </c>
      <c r="AAF1" s="19" t="s">
        <v>655</v>
      </c>
      <c r="AAG1" s="19" t="s">
        <v>656</v>
      </c>
      <c r="AAH1" s="19" t="s">
        <v>657</v>
      </c>
      <c r="AAI1" s="19" t="s">
        <v>658</v>
      </c>
      <c r="AAJ1" s="19" t="s">
        <v>659</v>
      </c>
      <c r="AAK1" s="19" t="s">
        <v>660</v>
      </c>
      <c r="AAL1" s="19" t="s">
        <v>661</v>
      </c>
      <c r="AAM1" s="19" t="s">
        <v>662</v>
      </c>
      <c r="AAN1" s="19" t="s">
        <v>663</v>
      </c>
      <c r="AAO1" s="19" t="s">
        <v>664</v>
      </c>
      <c r="AAP1" s="19" t="s">
        <v>665</v>
      </c>
      <c r="AAQ1" s="19" t="s">
        <v>666</v>
      </c>
      <c r="AAR1" s="19" t="s">
        <v>667</v>
      </c>
      <c r="AAS1" s="19" t="s">
        <v>668</v>
      </c>
      <c r="AAT1" s="19" t="s">
        <v>669</v>
      </c>
      <c r="AAU1" s="19" t="s">
        <v>670</v>
      </c>
      <c r="AAV1" s="19" t="s">
        <v>671</v>
      </c>
      <c r="AAW1" s="19" t="s">
        <v>672</v>
      </c>
      <c r="AAX1" s="19" t="s">
        <v>673</v>
      </c>
      <c r="AAY1" s="19" t="s">
        <v>674</v>
      </c>
      <c r="AAZ1" s="19" t="s">
        <v>680</v>
      </c>
      <c r="ABA1" s="19" t="s">
        <v>681</v>
      </c>
      <c r="ABB1" s="19" t="s">
        <v>682</v>
      </c>
      <c r="ABC1" s="19" t="s">
        <v>683</v>
      </c>
      <c r="ABD1" s="19" t="s">
        <v>684</v>
      </c>
      <c r="ABE1" s="19" t="s">
        <v>685</v>
      </c>
      <c r="ABF1" s="19" t="s">
        <v>686</v>
      </c>
      <c r="ABG1" s="19" t="s">
        <v>687</v>
      </c>
      <c r="ABH1" s="19" t="s">
        <v>688</v>
      </c>
      <c r="ABI1" s="19" t="s">
        <v>689</v>
      </c>
      <c r="ABJ1" s="19" t="s">
        <v>690</v>
      </c>
      <c r="ABK1" s="19" t="s">
        <v>691</v>
      </c>
      <c r="ABL1" s="19" t="s">
        <v>692</v>
      </c>
      <c r="ABM1" s="19" t="s">
        <v>693</v>
      </c>
      <c r="ABN1" s="19" t="s">
        <v>694</v>
      </c>
      <c r="ABO1" s="19" t="s">
        <v>695</v>
      </c>
      <c r="ABP1" s="19" t="s">
        <v>696</v>
      </c>
      <c r="ABQ1" s="19" t="s">
        <v>697</v>
      </c>
      <c r="ABR1" s="19" t="s">
        <v>698</v>
      </c>
      <c r="ABS1" s="19" t="s">
        <v>699</v>
      </c>
      <c r="ABT1" s="19" t="s">
        <v>700</v>
      </c>
      <c r="ABU1" s="19" t="s">
        <v>701</v>
      </c>
      <c r="ABV1" s="19" t="s">
        <v>702</v>
      </c>
      <c r="ABW1" s="19" t="s">
        <v>735</v>
      </c>
      <c r="ABX1" s="19" t="s">
        <v>736</v>
      </c>
      <c r="ABY1" s="19" t="s">
        <v>737</v>
      </c>
      <c r="ABZ1" s="19" t="s">
        <v>1019</v>
      </c>
      <c r="ACA1" s="19" t="s">
        <v>703</v>
      </c>
      <c r="ACB1" s="19" t="s">
        <v>704</v>
      </c>
      <c r="ACC1" s="19" t="s">
        <v>705</v>
      </c>
      <c r="ACD1" s="19" t="s">
        <v>706</v>
      </c>
      <c r="ACE1" s="19" t="s">
        <v>707</v>
      </c>
      <c r="ACF1" s="19" t="s">
        <v>708</v>
      </c>
      <c r="ACG1" s="19" t="s">
        <v>709</v>
      </c>
      <c r="ACH1" s="19" t="s">
        <v>710</v>
      </c>
      <c r="ACI1" s="19" t="s">
        <v>1020</v>
      </c>
      <c r="ACJ1" s="19" t="s">
        <v>711</v>
      </c>
      <c r="ACK1" s="19" t="s">
        <v>712</v>
      </c>
      <c r="ACL1" s="19" t="s">
        <v>713</v>
      </c>
      <c r="ACM1" s="19" t="s">
        <v>714</v>
      </c>
      <c r="ACN1" s="19" t="s">
        <v>715</v>
      </c>
      <c r="ACO1" s="19" t="s">
        <v>716</v>
      </c>
      <c r="ACP1" s="19" t="s">
        <v>717</v>
      </c>
      <c r="ACQ1" s="19" t="s">
        <v>718</v>
      </c>
      <c r="ACR1" s="19" t="s">
        <v>719</v>
      </c>
      <c r="ACS1" s="19" t="s">
        <v>720</v>
      </c>
      <c r="ACT1" s="19" t="s">
        <v>721</v>
      </c>
      <c r="ACU1" s="19" t="s">
        <v>722</v>
      </c>
      <c r="ACV1" s="19" t="s">
        <v>723</v>
      </c>
      <c r="ACW1" s="19" t="s">
        <v>724</v>
      </c>
      <c r="ACX1" s="19" t="s">
        <v>725</v>
      </c>
      <c r="ACY1" s="19" t="s">
        <v>726</v>
      </c>
      <c r="ACZ1" s="19" t="s">
        <v>727</v>
      </c>
      <c r="ADA1" s="19" t="s">
        <v>728</v>
      </c>
      <c r="ADB1" s="19" t="s">
        <v>729</v>
      </c>
      <c r="ADC1" s="19" t="s">
        <v>730</v>
      </c>
      <c r="ADD1" s="19" t="s">
        <v>731</v>
      </c>
      <c r="ADE1" s="19" t="s">
        <v>732</v>
      </c>
      <c r="ADF1" s="19" t="s">
        <v>733</v>
      </c>
      <c r="ADG1" s="19" t="s">
        <v>734</v>
      </c>
      <c r="ADH1" s="19" t="s">
        <v>738</v>
      </c>
      <c r="ADI1" s="19" t="s">
        <v>739</v>
      </c>
      <c r="ADJ1" s="19" t="s">
        <v>740</v>
      </c>
      <c r="ADK1" s="19" t="s">
        <v>741</v>
      </c>
      <c r="ADL1" s="19" t="s">
        <v>742</v>
      </c>
      <c r="ADM1" s="19" t="s">
        <v>743</v>
      </c>
      <c r="ADN1" s="19" t="s">
        <v>744</v>
      </c>
      <c r="ADO1" s="19" t="s">
        <v>745</v>
      </c>
      <c r="ADP1" s="19" t="s">
        <v>746</v>
      </c>
      <c r="ADQ1" s="19" t="s">
        <v>747</v>
      </c>
      <c r="ADR1" s="19" t="s">
        <v>748</v>
      </c>
      <c r="ADS1" s="19" t="s">
        <v>749</v>
      </c>
      <c r="ADT1" s="19" t="s">
        <v>750</v>
      </c>
      <c r="ADU1" s="19" t="s">
        <v>751</v>
      </c>
      <c r="ADV1" s="19" t="s">
        <v>752</v>
      </c>
      <c r="ADW1" s="19" t="s">
        <v>753</v>
      </c>
      <c r="ADX1" s="19" t="s">
        <v>754</v>
      </c>
      <c r="ADY1" s="19" t="s">
        <v>755</v>
      </c>
      <c r="ADZ1" s="19" t="s">
        <v>756</v>
      </c>
      <c r="AEA1" s="19" t="s">
        <v>757</v>
      </c>
      <c r="AEB1" s="19" t="s">
        <v>758</v>
      </c>
      <c r="AEC1" s="19" t="s">
        <v>759</v>
      </c>
      <c r="AED1" s="19" t="s">
        <v>760</v>
      </c>
      <c r="AEE1" s="19" t="s">
        <v>793</v>
      </c>
      <c r="AEF1" s="19" t="s">
        <v>794</v>
      </c>
      <c r="AEG1" s="19" t="s">
        <v>795</v>
      </c>
      <c r="AEH1" s="19" t="s">
        <v>761</v>
      </c>
      <c r="AEI1" s="19" t="s">
        <v>762</v>
      </c>
      <c r="AEJ1" s="19" t="s">
        <v>763</v>
      </c>
      <c r="AEK1" s="19" t="s">
        <v>764</v>
      </c>
      <c r="AEL1" s="19" t="s">
        <v>765</v>
      </c>
      <c r="AEM1" s="19" t="s">
        <v>766</v>
      </c>
      <c r="AEN1" s="19" t="s">
        <v>767</v>
      </c>
      <c r="AEO1" s="19" t="s">
        <v>768</v>
      </c>
      <c r="AEP1" s="19" t="s">
        <v>769</v>
      </c>
      <c r="AEQ1" s="19" t="s">
        <v>770</v>
      </c>
      <c r="AER1" s="19" t="s">
        <v>771</v>
      </c>
      <c r="AES1" s="19" t="s">
        <v>772</v>
      </c>
      <c r="AET1" s="19" t="s">
        <v>773</v>
      </c>
      <c r="AEU1" s="19" t="s">
        <v>774</v>
      </c>
      <c r="AEV1" s="19" t="s">
        <v>775</v>
      </c>
      <c r="AEW1" s="19" t="s">
        <v>776</v>
      </c>
      <c r="AEX1" s="19" t="s">
        <v>777</v>
      </c>
      <c r="AEY1" s="19" t="s">
        <v>778</v>
      </c>
      <c r="AEZ1" s="19" t="s">
        <v>779</v>
      </c>
      <c r="AFA1" s="19" t="s">
        <v>780</v>
      </c>
      <c r="AFB1" s="19" t="s">
        <v>781</v>
      </c>
      <c r="AFC1" s="19" t="s">
        <v>782</v>
      </c>
      <c r="AFD1" s="19" t="s">
        <v>783</v>
      </c>
      <c r="AFE1" s="19" t="s">
        <v>784</v>
      </c>
      <c r="AFF1" s="19" t="s">
        <v>785</v>
      </c>
      <c r="AFG1" s="19" t="s">
        <v>786</v>
      </c>
      <c r="AFH1" s="19" t="s">
        <v>787</v>
      </c>
      <c r="AFI1" s="19" t="s">
        <v>788</v>
      </c>
      <c r="AFJ1" s="19" t="s">
        <v>789</v>
      </c>
      <c r="AFK1" s="19" t="s">
        <v>790</v>
      </c>
      <c r="AFL1" s="19" t="s">
        <v>791</v>
      </c>
      <c r="AFM1" s="19" t="s">
        <v>792</v>
      </c>
      <c r="AFN1" s="19" t="s">
        <v>798</v>
      </c>
      <c r="AFO1" s="19" t="s">
        <v>799</v>
      </c>
      <c r="AFP1" s="19" t="s">
        <v>800</v>
      </c>
      <c r="AFQ1" s="19" t="s">
        <v>801</v>
      </c>
      <c r="AFR1" s="19" t="s">
        <v>802</v>
      </c>
      <c r="AFS1" s="19" t="s">
        <v>803</v>
      </c>
      <c r="AFT1" s="19" t="s">
        <v>804</v>
      </c>
      <c r="AFU1" s="19" t="s">
        <v>805</v>
      </c>
      <c r="AFV1" s="19" t="s">
        <v>806</v>
      </c>
      <c r="AFW1" s="19" t="s">
        <v>807</v>
      </c>
      <c r="AFX1" s="19" t="s">
        <v>808</v>
      </c>
      <c r="AFY1" s="19" t="s">
        <v>809</v>
      </c>
      <c r="AFZ1" s="19" t="s">
        <v>810</v>
      </c>
      <c r="AGA1" s="19" t="s">
        <v>811</v>
      </c>
      <c r="AGB1" s="19" t="s">
        <v>812</v>
      </c>
      <c r="AGC1" s="19" t="s">
        <v>813</v>
      </c>
      <c r="AGD1" s="19" t="s">
        <v>814</v>
      </c>
      <c r="AGE1" s="19" t="s">
        <v>815</v>
      </c>
      <c r="AGF1" s="19" t="s">
        <v>816</v>
      </c>
      <c r="AGG1" s="19" t="s">
        <v>817</v>
      </c>
      <c r="AGH1" s="19" t="s">
        <v>818</v>
      </c>
      <c r="AGI1" s="19" t="s">
        <v>819</v>
      </c>
      <c r="AGJ1" s="19" t="s">
        <v>820</v>
      </c>
      <c r="AGK1" s="19" t="s">
        <v>853</v>
      </c>
      <c r="AGL1" s="19" t="s">
        <v>854</v>
      </c>
      <c r="AGM1" s="19" t="s">
        <v>855</v>
      </c>
      <c r="AGN1" s="19" t="s">
        <v>1021</v>
      </c>
      <c r="AGO1" s="19" t="s">
        <v>821</v>
      </c>
      <c r="AGP1" s="19" t="s">
        <v>822</v>
      </c>
      <c r="AGQ1" s="19" t="s">
        <v>823</v>
      </c>
      <c r="AGR1" s="19" t="s">
        <v>824</v>
      </c>
      <c r="AGS1" s="19" t="s">
        <v>825</v>
      </c>
      <c r="AGT1" s="19" t="s">
        <v>826</v>
      </c>
      <c r="AGU1" s="19" t="s">
        <v>827</v>
      </c>
      <c r="AGV1" s="19" t="s">
        <v>828</v>
      </c>
      <c r="AGW1" s="19" t="s">
        <v>1022</v>
      </c>
      <c r="AGX1" s="19" t="s">
        <v>829</v>
      </c>
      <c r="AGY1" s="19" t="s">
        <v>830</v>
      </c>
      <c r="AGZ1" s="19" t="s">
        <v>831</v>
      </c>
      <c r="AHA1" s="19" t="s">
        <v>832</v>
      </c>
      <c r="AHB1" s="19" t="s">
        <v>833</v>
      </c>
      <c r="AHC1" s="19" t="s">
        <v>834</v>
      </c>
      <c r="AHD1" s="19" t="s">
        <v>835</v>
      </c>
      <c r="AHE1" s="19" t="s">
        <v>836</v>
      </c>
      <c r="AHF1" s="19" t="s">
        <v>837</v>
      </c>
      <c r="AHG1" s="19" t="s">
        <v>838</v>
      </c>
      <c r="AHH1" s="19" t="s">
        <v>839</v>
      </c>
      <c r="AHI1" s="19" t="s">
        <v>840</v>
      </c>
      <c r="AHJ1" s="19" t="s">
        <v>841</v>
      </c>
      <c r="AHK1" s="19" t="s">
        <v>842</v>
      </c>
      <c r="AHL1" s="19" t="s">
        <v>843</v>
      </c>
      <c r="AHM1" s="19" t="s">
        <v>844</v>
      </c>
      <c r="AHN1" s="19" t="s">
        <v>845</v>
      </c>
      <c r="AHO1" s="19" t="s">
        <v>846</v>
      </c>
      <c r="AHP1" s="19" t="s">
        <v>847</v>
      </c>
      <c r="AHQ1" s="19" t="s">
        <v>848</v>
      </c>
      <c r="AHR1" s="19" t="s">
        <v>849</v>
      </c>
      <c r="AHS1" s="19" t="s">
        <v>850</v>
      </c>
      <c r="AHT1" s="19" t="s">
        <v>851</v>
      </c>
      <c r="AHU1" s="19" t="s">
        <v>852</v>
      </c>
      <c r="AHV1" s="19" t="s">
        <v>856</v>
      </c>
      <c r="AHW1" s="19" t="s">
        <v>857</v>
      </c>
      <c r="AHX1" s="19" t="s">
        <v>858</v>
      </c>
      <c r="AHY1" s="19" t="s">
        <v>859</v>
      </c>
      <c r="AHZ1" s="19" t="s">
        <v>860</v>
      </c>
      <c r="AIA1" s="19" t="s">
        <v>861</v>
      </c>
      <c r="AIB1" s="19" t="s">
        <v>862</v>
      </c>
      <c r="AIC1" s="19" t="s">
        <v>863</v>
      </c>
      <c r="AID1" s="19" t="s">
        <v>864</v>
      </c>
      <c r="AIE1" s="19" t="s">
        <v>865</v>
      </c>
      <c r="AIF1" s="19" t="s">
        <v>866</v>
      </c>
      <c r="AIG1" s="19" t="s">
        <v>867</v>
      </c>
      <c r="AIH1" s="19" t="s">
        <v>868</v>
      </c>
      <c r="AII1" s="19" t="s">
        <v>869</v>
      </c>
      <c r="AIJ1" s="19" t="s">
        <v>870</v>
      </c>
      <c r="AIK1" s="19" t="s">
        <v>871</v>
      </c>
      <c r="AIL1" s="19" t="s">
        <v>872</v>
      </c>
      <c r="AIM1" s="19" t="s">
        <v>873</v>
      </c>
      <c r="AIN1" s="19" t="s">
        <v>874</v>
      </c>
      <c r="AIO1" s="19" t="s">
        <v>875</v>
      </c>
      <c r="AIP1" s="19" t="s">
        <v>876</v>
      </c>
      <c r="AIQ1" s="19" t="s">
        <v>877</v>
      </c>
      <c r="AIR1" s="19" t="s">
        <v>878</v>
      </c>
      <c r="AIS1" s="19" t="s">
        <v>911</v>
      </c>
      <c r="AIT1" s="19" t="s">
        <v>912</v>
      </c>
      <c r="AIU1" s="19" t="s">
        <v>913</v>
      </c>
      <c r="AIV1" s="19" t="s">
        <v>879</v>
      </c>
      <c r="AIW1" s="19" t="s">
        <v>880</v>
      </c>
      <c r="AIX1" s="19" t="s">
        <v>881</v>
      </c>
      <c r="AIY1" s="19" t="s">
        <v>882</v>
      </c>
      <c r="AIZ1" s="19" t="s">
        <v>883</v>
      </c>
      <c r="AJA1" s="19" t="s">
        <v>884</v>
      </c>
      <c r="AJB1" s="19" t="s">
        <v>885</v>
      </c>
      <c r="AJC1" s="19" t="s">
        <v>886</v>
      </c>
      <c r="AJD1" s="19" t="s">
        <v>887</v>
      </c>
      <c r="AJE1" s="19" t="s">
        <v>888</v>
      </c>
      <c r="AJF1" s="19" t="s">
        <v>889</v>
      </c>
      <c r="AJG1" s="19" t="s">
        <v>890</v>
      </c>
      <c r="AJH1" s="19" t="s">
        <v>891</v>
      </c>
      <c r="AJI1" s="19" t="s">
        <v>892</v>
      </c>
      <c r="AJJ1" s="19" t="s">
        <v>893</v>
      </c>
      <c r="AJK1" s="19" t="s">
        <v>894</v>
      </c>
      <c r="AJL1" s="19" t="s">
        <v>895</v>
      </c>
      <c r="AJM1" s="19" t="s">
        <v>896</v>
      </c>
      <c r="AJN1" s="19" t="s">
        <v>897</v>
      </c>
      <c r="AJO1" s="19" t="s">
        <v>898</v>
      </c>
      <c r="AJP1" s="19" t="s">
        <v>899</v>
      </c>
      <c r="AJQ1" s="19" t="s">
        <v>900</v>
      </c>
      <c r="AJR1" s="19" t="s">
        <v>901</v>
      </c>
      <c r="AJS1" s="19" t="s">
        <v>902</v>
      </c>
      <c r="AJT1" s="19" t="s">
        <v>903</v>
      </c>
      <c r="AJU1" s="19" t="s">
        <v>904</v>
      </c>
      <c r="AJV1" s="19" t="s">
        <v>905</v>
      </c>
      <c r="AJW1" s="19" t="s">
        <v>906</v>
      </c>
      <c r="AJX1" s="19" t="s">
        <v>907</v>
      </c>
      <c r="AJY1" s="19" t="s">
        <v>908</v>
      </c>
      <c r="AJZ1" s="19" t="s">
        <v>909</v>
      </c>
      <c r="AKA1" s="19" t="s">
        <v>910</v>
      </c>
      <c r="AZI1" s="11"/>
      <c r="AZJ1" s="12"/>
      <c r="AZK1" s="11"/>
      <c r="AZL1" s="11"/>
      <c r="AZM1" s="11"/>
      <c r="AZN1" s="11"/>
    </row>
    <row r="2" spans="1:963 1361:1366" ht="15.75" thickTop="1" x14ac:dyDescent="0.25">
      <c r="A2" s="15">
        <v>1</v>
      </c>
      <c r="B2" s="15">
        <v>1</v>
      </c>
      <c r="C2" s="15" t="s">
        <v>10</v>
      </c>
      <c r="D2" s="15">
        <v>100</v>
      </c>
      <c r="E2" s="15">
        <v>1</v>
      </c>
      <c r="F2" s="15">
        <v>1</v>
      </c>
      <c r="G2" s="15" t="s">
        <v>14</v>
      </c>
      <c r="H2" s="15" t="s">
        <v>560</v>
      </c>
      <c r="I2" s="25">
        <v>-9999</v>
      </c>
      <c r="J2" s="25">
        <v>-9999</v>
      </c>
      <c r="K2" s="25">
        <v>-9999</v>
      </c>
      <c r="L2" s="25">
        <v>-9999</v>
      </c>
      <c r="M2" s="16">
        <v>172.48000000000002</v>
      </c>
      <c r="N2" s="16">
        <v>154</v>
      </c>
      <c r="O2" s="15">
        <f>P2*1.12</f>
        <v>224.00000000000003</v>
      </c>
      <c r="P2" s="15">
        <v>200</v>
      </c>
      <c r="Q2" s="15">
        <v>53.12</v>
      </c>
      <c r="R2" s="15">
        <v>22.72</v>
      </c>
      <c r="S2" s="15">
        <v>24.160000000000004</v>
      </c>
      <c r="T2" s="15">
        <v>47.12</v>
      </c>
      <c r="U2" s="15">
        <v>22.72</v>
      </c>
      <c r="V2" s="15">
        <v>30.160000000000004</v>
      </c>
      <c r="W2" s="15">
        <v>59.12</v>
      </c>
      <c r="X2" s="15">
        <v>22.72</v>
      </c>
      <c r="Y2" s="15">
        <v>18.160000000000004</v>
      </c>
      <c r="Z2" s="15">
        <v>59.12</v>
      </c>
      <c r="AA2" s="15">
        <v>20.72</v>
      </c>
      <c r="AB2" s="15">
        <v>20.160000000000004</v>
      </c>
      <c r="AC2" s="15" t="s">
        <v>40</v>
      </c>
      <c r="AD2" s="15">
        <v>8.3000000000000007</v>
      </c>
      <c r="AE2" s="15">
        <v>7.2</v>
      </c>
      <c r="AF2" s="15">
        <v>2.25</v>
      </c>
      <c r="AG2" s="15" t="s">
        <v>41</v>
      </c>
      <c r="AH2" s="15">
        <v>2</v>
      </c>
      <c r="AI2" s="15">
        <v>0.9</v>
      </c>
      <c r="AJ2" s="15">
        <v>2</v>
      </c>
      <c r="AK2" s="15">
        <v>4</v>
      </c>
      <c r="AL2" s="15">
        <v>257</v>
      </c>
      <c r="AM2" s="15">
        <v>138</v>
      </c>
      <c r="AN2" s="15">
        <v>0.4</v>
      </c>
      <c r="AO2" s="15">
        <v>5.3</v>
      </c>
      <c r="AP2" s="15">
        <v>5.7</v>
      </c>
      <c r="AQ2" s="15">
        <v>0.89</v>
      </c>
      <c r="AR2" s="15">
        <v>5218</v>
      </c>
      <c r="AS2" s="15">
        <v>178</v>
      </c>
      <c r="AT2" s="15">
        <v>747</v>
      </c>
      <c r="AU2" s="25">
        <v>-9999</v>
      </c>
      <c r="AV2" s="15">
        <v>31.5</v>
      </c>
      <c r="AW2" s="15">
        <v>0</v>
      </c>
      <c r="AX2" s="15">
        <v>2</v>
      </c>
      <c r="AY2" s="15">
        <v>83</v>
      </c>
      <c r="AZ2" s="15">
        <v>5</v>
      </c>
      <c r="BA2" s="15">
        <v>10</v>
      </c>
      <c r="BB2" s="15">
        <v>30</v>
      </c>
      <c r="BC2" s="20">
        <v>0.45655302466378844</v>
      </c>
      <c r="BD2" s="20">
        <v>7.5101386872277562E-2</v>
      </c>
      <c r="BE2" s="20">
        <v>6.5474691513472683E-2</v>
      </c>
      <c r="BF2" s="20">
        <v>0.23130688389400111</v>
      </c>
      <c r="BG2" s="20">
        <v>0.95722405025426283</v>
      </c>
      <c r="BH2" s="20">
        <v>1.4410238323172266</v>
      </c>
      <c r="BI2" s="25">
        <v>-9999</v>
      </c>
      <c r="BJ2" s="25">
        <v>-9999</v>
      </c>
      <c r="BK2" s="25">
        <v>-9999</v>
      </c>
      <c r="BL2" s="25">
        <v>-9999</v>
      </c>
      <c r="BM2" s="25">
        <v>-9999</v>
      </c>
      <c r="BN2" s="20">
        <f t="shared" ref="BN2:BN33" si="0">(4*BC2)+(4*BD2)</f>
        <v>2.1266176461442639</v>
      </c>
      <c r="BO2" s="20">
        <f t="shared" ref="BO2:BO33" si="1">BN2+(4*BE2)</f>
        <v>2.3885164121981548</v>
      </c>
      <c r="BP2" s="20">
        <f t="shared" ref="BP2:BP33" si="2">(BO2+(BF2*4))</f>
        <v>3.3137439477741593</v>
      </c>
      <c r="BQ2" s="20">
        <f t="shared" ref="BQ2:BQ33" si="3">BP2+(BG2*4)</f>
        <v>7.1426401487912106</v>
      </c>
      <c r="BR2" s="20">
        <f t="shared" ref="BR2:BR33" si="4">BQ2+(BH2*4)</f>
        <v>12.906735478060117</v>
      </c>
      <c r="BS2" s="20">
        <f t="shared" ref="BS2:BS33" si="5">(BF2*4)</f>
        <v>0.92522753557600446</v>
      </c>
      <c r="BT2" s="20">
        <f t="shared" ref="BT2:BT33" si="6">(BG2*4)</f>
        <v>3.8288962010170513</v>
      </c>
      <c r="BU2" s="20">
        <f t="shared" ref="BU2:BU33" si="7">(BH2*4)</f>
        <v>5.7640953292689066</v>
      </c>
      <c r="BV2" s="20">
        <f>SUM(BS2:BU2)</f>
        <v>10.518219065861963</v>
      </c>
      <c r="BW2" s="25">
        <v>-9999</v>
      </c>
      <c r="BX2" s="25">
        <v>-9999</v>
      </c>
      <c r="BY2" s="25">
        <v>-9999</v>
      </c>
      <c r="BZ2" s="25">
        <v>-9999</v>
      </c>
      <c r="CA2" s="25">
        <v>-9999</v>
      </c>
      <c r="CB2" s="25">
        <v>-9999</v>
      </c>
      <c r="CC2" s="25">
        <v>-9999</v>
      </c>
      <c r="CD2" s="20">
        <f t="shared" ref="CD2:CD33" si="8">(4*DG2)+(4*DH2)</f>
        <v>25.228174023249231</v>
      </c>
      <c r="CE2" s="20">
        <f t="shared" ref="CE2:CE33" si="9">CD2+(4*DI2)</f>
        <v>35.680678689545957</v>
      </c>
      <c r="CF2" s="20">
        <f t="shared" ref="CF2:CF33" si="10">(CE2+(DJ2*4))</f>
        <v>43.47157585374012</v>
      </c>
      <c r="CG2" s="20">
        <f>CE2+CK2</f>
        <v>71.966438425149136</v>
      </c>
      <c r="CH2" s="15">
        <f t="shared" ref="CH2:CH33" si="11">(DJ2*4)</f>
        <v>7.7908971641941669</v>
      </c>
      <c r="CI2" s="15">
        <f t="shared" ref="CI2:CI33" si="12">(DK2*4)</f>
        <v>14.821536600120991</v>
      </c>
      <c r="CJ2" s="15">
        <f t="shared" ref="CJ2:CJ33" si="13">(DL2*4)</f>
        <v>13.673325971288024</v>
      </c>
      <c r="CK2" s="15">
        <f>SUM(CH2:CJ2)</f>
        <v>36.285759735603179</v>
      </c>
      <c r="CL2" s="15">
        <f>SUM(CI2:CK2)</f>
        <v>64.780622307012194</v>
      </c>
      <c r="CM2" s="15">
        <v>5.24</v>
      </c>
      <c r="CN2" s="15">
        <v>3.8850000000000002</v>
      </c>
      <c r="CO2" s="15">
        <v>9.83</v>
      </c>
      <c r="CP2" s="15">
        <v>1.7150000000000001</v>
      </c>
      <c r="CQ2" s="15">
        <v>1.6900000000000002</v>
      </c>
      <c r="CR2" s="15">
        <v>0.41000000000000003</v>
      </c>
      <c r="CS2" s="25">
        <v>-9999</v>
      </c>
      <c r="CT2" s="25">
        <v>-9999</v>
      </c>
      <c r="CU2" s="25">
        <v>-9999</v>
      </c>
      <c r="CV2" s="25">
        <v>-9999</v>
      </c>
      <c r="CW2" s="25">
        <v>-9999</v>
      </c>
      <c r="CX2" s="20">
        <f>(4*CM2)+(4*CN2)</f>
        <v>36.5</v>
      </c>
      <c r="CY2" s="20">
        <f>CX2+(4*CO2)</f>
        <v>75.819999999999993</v>
      </c>
      <c r="CZ2" s="20">
        <f t="shared" ref="CZ2:CZ13" si="14">(CY2+(CP2*4))</f>
        <v>82.679999999999993</v>
      </c>
      <c r="DA2" s="20">
        <f t="shared" ref="DA2:DA13" si="15">(CZ2+(CQ2*4))</f>
        <v>89.44</v>
      </c>
      <c r="DB2" s="20">
        <f t="shared" ref="DB2:DB13" si="16">(DA2+(CR2*4))</f>
        <v>91.08</v>
      </c>
      <c r="DC2" s="15">
        <f t="shared" ref="DC2:DC13" si="17">(CP2*4)</f>
        <v>6.86</v>
      </c>
      <c r="DD2" s="15">
        <f t="shared" ref="DD2:DD13" si="18">(CQ2*4)</f>
        <v>6.7600000000000007</v>
      </c>
      <c r="DE2" s="15">
        <f t="shared" ref="DE2:DE13" si="19">(CR2*4)</f>
        <v>1.6400000000000001</v>
      </c>
      <c r="DF2" s="15">
        <f>SUM(DC2:DE2)</f>
        <v>15.260000000000002</v>
      </c>
      <c r="DG2" s="16">
        <v>3.9438468918850682</v>
      </c>
      <c r="DH2" s="16">
        <v>2.3631966139272396</v>
      </c>
      <c r="DI2" s="16">
        <v>2.6131261665741814</v>
      </c>
      <c r="DJ2" s="16">
        <v>1.9477242910485417</v>
      </c>
      <c r="DK2" s="16">
        <v>3.7053841500302478</v>
      </c>
      <c r="DL2" s="16">
        <v>3.4183314928220061</v>
      </c>
      <c r="DM2" s="25">
        <v>-9999</v>
      </c>
      <c r="DN2" s="20">
        <f>(4*DG2)+(4*DH2)</f>
        <v>25.228174023249231</v>
      </c>
      <c r="DO2" s="20">
        <f>DN2+(4*DI2)</f>
        <v>35.680678689545957</v>
      </c>
      <c r="DP2" s="20">
        <f>(DO2+(DJ2*4))</f>
        <v>43.47157585374012</v>
      </c>
      <c r="DQ2" s="20">
        <f>(DP2+(DK2*4))</f>
        <v>58.293112453861113</v>
      </c>
      <c r="DR2" s="20">
        <f>(DQ2+(DL2*4))</f>
        <v>71.966438425149136</v>
      </c>
      <c r="DS2" s="15">
        <f>(DJ2*4)</f>
        <v>7.7908971641941669</v>
      </c>
      <c r="DT2" s="15">
        <f>(DK2*4)</f>
        <v>14.821536600120991</v>
      </c>
      <c r="DU2" s="15">
        <f>(DL2*4)</f>
        <v>13.673325971288024</v>
      </c>
      <c r="DV2" s="15">
        <f>SUM(DS2:DU2)</f>
        <v>36.285759735603179</v>
      </c>
      <c r="DW2" s="15">
        <v>0.35754965827579316</v>
      </c>
      <c r="DX2" s="15">
        <v>0.34787291091352568</v>
      </c>
      <c r="DY2" s="15">
        <v>0.32112354045352942</v>
      </c>
      <c r="DZ2" s="15">
        <v>0.35590609979596927</v>
      </c>
      <c r="EA2" s="15">
        <v>0.36328103346365898</v>
      </c>
      <c r="EB2" s="15">
        <v>0.35640584993492302</v>
      </c>
      <c r="EC2" s="15">
        <v>0.365905053185822</v>
      </c>
      <c r="ED2" s="15">
        <f t="shared" ref="ED2:EJ4" si="20">(CM2*4)*((0.365-DW2)/(0.365-0.005))</f>
        <v>0.43377545149826452</v>
      </c>
      <c r="EE2" s="15">
        <f t="shared" si="20"/>
        <v>0.73931934556614121</v>
      </c>
      <c r="EF2" s="15">
        <f t="shared" si="20"/>
        <v>4.792284414908953</v>
      </c>
      <c r="EG2" s="15">
        <f t="shared" si="20"/>
        <v>0.17328932055458549</v>
      </c>
      <c r="EH2" s="15">
        <f t="shared" si="20"/>
        <v>3.2278371626847963E-2</v>
      </c>
      <c r="EI2" s="15">
        <f t="shared" si="20"/>
        <v>3.9151128074239518E-2</v>
      </c>
      <c r="EJ2" s="15">
        <f t="shared" si="20"/>
        <v>100.55140894482571</v>
      </c>
      <c r="EK2" s="15">
        <f t="shared" ref="EK2:EP4" si="21">(ED2/($O2/2))</f>
        <v>3.8729951026630757E-3</v>
      </c>
      <c r="EL2" s="15">
        <f t="shared" si="21"/>
        <v>6.6010655854119738E-3</v>
      </c>
      <c r="EM2" s="15">
        <f t="shared" si="21"/>
        <v>4.278825370454422E-2</v>
      </c>
      <c r="EN2" s="15">
        <f t="shared" si="21"/>
        <v>1.5472260763802273E-3</v>
      </c>
      <c r="EO2" s="15">
        <f t="shared" si="21"/>
        <v>2.8819974666828536E-4</v>
      </c>
      <c r="EP2" s="15">
        <f t="shared" si="21"/>
        <v>3.4956364351999565E-4</v>
      </c>
      <c r="EQ2" s="15">
        <v>7.9</v>
      </c>
      <c r="ER2" s="18">
        <v>4.5999999999999996</v>
      </c>
      <c r="ES2" s="17">
        <v>5.9</v>
      </c>
      <c r="ET2" s="18">
        <v>4.3</v>
      </c>
      <c r="EU2" s="29">
        <v>3.2</v>
      </c>
      <c r="EV2" s="22">
        <v>5.4</v>
      </c>
      <c r="EW2" s="22">
        <v>2.7</v>
      </c>
      <c r="EX2" s="18">
        <v>5.7</v>
      </c>
      <c r="EY2" s="18">
        <v>7.6</v>
      </c>
      <c r="EZ2" s="23">
        <v>2.7</v>
      </c>
      <c r="FA2" s="18">
        <v>4.5</v>
      </c>
      <c r="FB2" s="22">
        <v>6.9</v>
      </c>
      <c r="FC2" s="22">
        <v>8.4</v>
      </c>
      <c r="FD2" s="18">
        <v>5.5</v>
      </c>
      <c r="FE2" s="18">
        <v>6.2</v>
      </c>
      <c r="FF2" s="18">
        <v>5.5</v>
      </c>
      <c r="FG2" s="18">
        <v>6.9</v>
      </c>
      <c r="FH2" s="18">
        <v>8.1</v>
      </c>
      <c r="FI2" s="18">
        <v>8.1</v>
      </c>
      <c r="FJ2" s="18">
        <v>8.1999999999999993</v>
      </c>
      <c r="FK2" s="18">
        <v>9.5</v>
      </c>
      <c r="FL2" s="17">
        <v>36.5</v>
      </c>
      <c r="FM2" s="17">
        <v>37.799999999999997</v>
      </c>
      <c r="FN2" s="17">
        <v>30.9</v>
      </c>
      <c r="FO2" s="17">
        <v>30</v>
      </c>
      <c r="FP2" s="17">
        <v>28.5</v>
      </c>
      <c r="FQ2" s="17">
        <v>27.6</v>
      </c>
      <c r="FR2" s="17">
        <v>30.1</v>
      </c>
      <c r="FS2" s="17">
        <v>30.6</v>
      </c>
      <c r="FT2" s="17">
        <v>29.6</v>
      </c>
      <c r="FU2" s="17">
        <v>29.2</v>
      </c>
      <c r="FV2" s="17">
        <v>25</v>
      </c>
      <c r="FW2" s="17">
        <v>22.5</v>
      </c>
      <c r="FX2" s="22">
        <v>38.5</v>
      </c>
      <c r="FY2" s="22">
        <v>37</v>
      </c>
      <c r="FZ2" s="22">
        <v>55.5</v>
      </c>
      <c r="GA2" s="22">
        <v>54.5</v>
      </c>
      <c r="GB2" s="22">
        <v>70.5</v>
      </c>
      <c r="GC2" s="22">
        <v>69.5</v>
      </c>
      <c r="GD2" s="22">
        <v>89</v>
      </c>
      <c r="GE2" s="22">
        <v>61</v>
      </c>
      <c r="GF2" s="22">
        <v>99.5</v>
      </c>
      <c r="GG2" s="22">
        <v>82.5</v>
      </c>
      <c r="GH2" s="22">
        <v>100.5</v>
      </c>
      <c r="GI2" s="22">
        <v>75</v>
      </c>
      <c r="GJ2" s="22">
        <v>106.5</v>
      </c>
      <c r="GK2" s="22">
        <v>94.5</v>
      </c>
      <c r="GL2" s="22">
        <v>103.5</v>
      </c>
      <c r="GM2" s="22">
        <v>86</v>
      </c>
      <c r="GN2" s="25">
        <v>-9999</v>
      </c>
      <c r="GO2" s="16">
        <v>14487.625754527162</v>
      </c>
      <c r="GP2" s="16">
        <v>14061.196911196912</v>
      </c>
      <c r="GQ2" s="16">
        <v>15527.805362462761</v>
      </c>
      <c r="GR2" s="16">
        <v>11253.610286844709</v>
      </c>
      <c r="GS2" s="16">
        <v>8080.4238143289613</v>
      </c>
      <c r="GT2" s="16">
        <v>2984.6460618145561</v>
      </c>
      <c r="GU2" s="16">
        <v>772.55676209279363</v>
      </c>
      <c r="GV2" s="16">
        <v>140.0196656833825</v>
      </c>
      <c r="GW2" s="16">
        <v>14.512922465208748</v>
      </c>
      <c r="GX2" s="18">
        <v>4.4726999999999997</v>
      </c>
      <c r="GY2" s="18">
        <v>5.5007999999999999</v>
      </c>
      <c r="GZ2" s="18">
        <v>5.0571000000000002</v>
      </c>
      <c r="HA2" s="18">
        <v>4.8281999999999998</v>
      </c>
      <c r="HB2" s="18">
        <v>4.4222999999999999</v>
      </c>
      <c r="HC2" s="18">
        <v>3.9392999999999998</v>
      </c>
      <c r="HD2" s="18">
        <v>2.9801000000000002</v>
      </c>
      <c r="HE2" s="18">
        <v>3.0735000000000001</v>
      </c>
      <c r="HF2" s="18">
        <v>2.9203000000000001</v>
      </c>
      <c r="HG2" s="15">
        <v>44.8</v>
      </c>
      <c r="HH2" s="15">
        <f>(HG2-31)*(10000/1000)*(1/(0.2*4*0.5))</f>
        <v>344.99999999999994</v>
      </c>
      <c r="HI2" s="15">
        <v>1.6549099955399538</v>
      </c>
      <c r="HJ2" s="24">
        <f>(HI2*1.0624)+0.056</f>
        <v>1.814176379261647</v>
      </c>
      <c r="HK2" s="15">
        <f>(HJ2/100)*HH2</f>
        <v>6.2589085084526817</v>
      </c>
      <c r="HL2" s="27">
        <v>0.34259571933748034</v>
      </c>
      <c r="HM2" s="17">
        <v>385.9</v>
      </c>
      <c r="HN2" s="17">
        <v>70.069999999999993</v>
      </c>
      <c r="HO2" s="16">
        <f>HM2-HN2</f>
        <v>315.83</v>
      </c>
      <c r="HP2" s="18">
        <v>13</v>
      </c>
      <c r="HQ2" s="18">
        <v>536.1</v>
      </c>
      <c r="HR2" s="18">
        <v>31.63</v>
      </c>
      <c r="HS2" s="22">
        <f>HQ2-HR2</f>
        <v>504.47</v>
      </c>
      <c r="HT2" s="21">
        <v>187</v>
      </c>
      <c r="HU2" s="18">
        <v>446.9</v>
      </c>
      <c r="HV2" s="18">
        <v>31</v>
      </c>
      <c r="HW2" s="18">
        <f>HU2-HV2</f>
        <v>415.9</v>
      </c>
      <c r="HX2" s="18">
        <v>248.4</v>
      </c>
      <c r="HY2" s="18">
        <v>31</v>
      </c>
      <c r="HZ2" s="18">
        <f>HX2-HY2</f>
        <v>217.4</v>
      </c>
      <c r="IA2" s="18">
        <v>243.4</v>
      </c>
      <c r="IB2" s="18">
        <v>31.5</v>
      </c>
      <c r="IC2" s="18">
        <f>IA2-IB2</f>
        <v>211.9</v>
      </c>
      <c r="ID2" s="18">
        <v>119.6</v>
      </c>
      <c r="IE2" s="22">
        <v>6.65</v>
      </c>
      <c r="IF2" s="31">
        <v>-9999</v>
      </c>
      <c r="IG2" s="22">
        <v>70.069999999999993</v>
      </c>
      <c r="IH2" s="22">
        <f>ID2-IE2</f>
        <v>112.94999999999999</v>
      </c>
      <c r="II2" s="22">
        <f>IC2-ID2</f>
        <v>92.300000000000011</v>
      </c>
      <c r="IJ2" s="16">
        <f>(II2*10000/(1000*1*1.02))</f>
        <v>904.90196078431381</v>
      </c>
      <c r="IK2" s="16">
        <f>IJ2/1.12</f>
        <v>807.94817927170868</v>
      </c>
      <c r="IL2" s="25">
        <f t="shared" ref="IL2:IL33" si="22">(HO2*10000/(1000*1*1.02))</f>
        <v>3096.372549019608</v>
      </c>
      <c r="IM2" s="16">
        <f t="shared" ref="IM2:IM33" si="23">(HS2*10000/(1000*1*1.02))</f>
        <v>4945.7843137254904</v>
      </c>
      <c r="IN2" s="16">
        <f t="shared" ref="IN2:IN33" si="24">(HZ2*10000/(1000*1*1.02))</f>
        <v>2131.372549019608</v>
      </c>
      <c r="IO2" s="16">
        <f>(IC2*10000/(1000*1*1.02))</f>
        <v>2077.4509803921569</v>
      </c>
      <c r="IP2" s="25">
        <f t="shared" ref="IP2:IP33" si="25">(HW2*10000/(1000*1*1.02))</f>
        <v>4077.4509803921569</v>
      </c>
      <c r="IQ2" s="16">
        <f>SUM(IL2:IO2)</f>
        <v>12250.980392156864</v>
      </c>
      <c r="IR2" s="16">
        <f>(IH2*10000/(1000*1*1.02))</f>
        <v>1107.3529411764705</v>
      </c>
      <c r="IS2" s="27">
        <v>0.34672874080706667</v>
      </c>
      <c r="IT2" s="24">
        <v>2.9263152783769528</v>
      </c>
      <c r="IU2" s="24">
        <v>2.9263152783769528</v>
      </c>
      <c r="IV2" s="15">
        <v>2.93</v>
      </c>
      <c r="IW2" s="24">
        <f>(IU2*1.0624)+0.056</f>
        <v>3.164917351747675</v>
      </c>
      <c r="IX2" s="15">
        <f t="shared" ref="IX2:IX33" si="26">IL2*(IV2/100)</f>
        <v>90.723715686274517</v>
      </c>
      <c r="IY2" s="27">
        <v>0.36271450846467829</v>
      </c>
      <c r="IZ2" s="26">
        <v>0.74836893972381069</v>
      </c>
      <c r="JA2" s="15">
        <v>0.77</v>
      </c>
      <c r="JB2" s="24">
        <f>(IZ2*1.0624)+0.056</f>
        <v>0.85106716156257656</v>
      </c>
      <c r="JC2" s="15">
        <f t="shared" ref="JC2:JC33" si="27">IM2*(JA2/100)</f>
        <v>38.082539215686275</v>
      </c>
      <c r="JD2" s="27">
        <v>0.3620790291998513</v>
      </c>
      <c r="JE2" s="24">
        <v>1.2648865434105627</v>
      </c>
      <c r="JF2" s="15">
        <v>1.35</v>
      </c>
      <c r="JG2" s="24">
        <f>(JE2*1.0624)+0.056</f>
        <v>1.3998154637193818</v>
      </c>
      <c r="JH2" s="15">
        <f t="shared" ref="JH2:JH33" si="28">IN2*(JF2/100)</f>
        <v>28.773529411764709</v>
      </c>
      <c r="JI2" s="27">
        <v>0.3622750532178235</v>
      </c>
      <c r="JJ2" s="24">
        <v>3.2574445634715454</v>
      </c>
      <c r="JK2" s="15">
        <v>2.82</v>
      </c>
      <c r="JL2" s="24">
        <f>(JJ2*1.0624)+0.056</f>
        <v>3.5167091042321701</v>
      </c>
      <c r="JM2" s="15">
        <f t="shared" ref="JM2:JM33" si="29">IR2*(JK2/100)</f>
        <v>31.227352941176466</v>
      </c>
      <c r="JN2" s="27">
        <v>0.36251684953755586</v>
      </c>
      <c r="JO2" s="16">
        <f>SUM(IX2, JC2, JH2, JM2)</f>
        <v>188.80713725490196</v>
      </c>
      <c r="JP2" s="16">
        <f>JO2/1.12</f>
        <v>168.57780112044816</v>
      </c>
      <c r="JQ2" s="22">
        <v>6.5</v>
      </c>
      <c r="JR2" s="22">
        <f>JQ2*3.33</f>
        <v>21.645</v>
      </c>
      <c r="JS2" s="22">
        <v>1096.7</v>
      </c>
      <c r="JT2" s="26">
        <f>JS2/1000</f>
        <v>1.0967</v>
      </c>
      <c r="JU2" s="27">
        <v>7.1599999999999997E-2</v>
      </c>
      <c r="JV2" s="26">
        <f>JT2-JU2</f>
        <v>1.0251000000000001</v>
      </c>
      <c r="JW2" s="15">
        <f>JV2*(43560/(JR2*0.454))</f>
        <v>4544.0244717777769</v>
      </c>
      <c r="JX2" s="25">
        <v>-9999</v>
      </c>
      <c r="JY2" s="25">
        <v>-9999</v>
      </c>
      <c r="JZ2" s="25">
        <v>-9999</v>
      </c>
      <c r="KA2" s="25">
        <v>-9999</v>
      </c>
      <c r="KB2" s="25">
        <v>-9999</v>
      </c>
      <c r="KC2" s="15">
        <v>0.47499999999999998</v>
      </c>
      <c r="KD2" s="25">
        <v>-9999</v>
      </c>
      <c r="KE2" s="15">
        <f t="shared" ref="KE2:KE33" si="30">JW2*KC2</f>
        <v>2158.4116240944441</v>
      </c>
      <c r="KF2" s="15">
        <f>KE2*1.12</f>
        <v>2417.4210189857777</v>
      </c>
      <c r="KG2" s="28">
        <v>2</v>
      </c>
      <c r="KH2" s="22">
        <f>20-(KG2/2)</f>
        <v>19</v>
      </c>
      <c r="KI2" s="22">
        <f>KH2*6.67</f>
        <v>126.73</v>
      </c>
      <c r="KJ2" s="20">
        <v>127.1</v>
      </c>
      <c r="KK2" s="16">
        <v>5.33</v>
      </c>
      <c r="KL2" s="16">
        <f>KK2-0.51</f>
        <v>4.82</v>
      </c>
      <c r="KM2" s="15">
        <f>KL2*(43560/(KJ2*0.454))</f>
        <v>3638.5932198102714</v>
      </c>
      <c r="KN2" s="18">
        <v>2.34</v>
      </c>
      <c r="KO2" s="18">
        <f>KN2-0.27</f>
        <v>2.0699999999999998</v>
      </c>
      <c r="KP2" s="15">
        <f>KO2/KL2</f>
        <v>0.42946058091286299</v>
      </c>
      <c r="KQ2" s="15">
        <f>KO2*(43560/(KJ2*0.454))</f>
        <v>1562.6323578853237</v>
      </c>
      <c r="KR2" s="15">
        <f>KQ2*1.12</f>
        <v>1750.1482408315628</v>
      </c>
      <c r="KS2" s="20">
        <f t="shared" ref="KS2:KS33" si="31">(KQ2+50)/0.82</f>
        <v>1966.6248266894193</v>
      </c>
      <c r="KT2" s="20">
        <f>KS2*1.12</f>
        <v>2202.61980589215</v>
      </c>
      <c r="KU2" s="30">
        <v>4.99</v>
      </c>
      <c r="KV2" s="30">
        <v>0.95</v>
      </c>
      <c r="KW2" s="30">
        <v>77.3</v>
      </c>
      <c r="KX2" s="30">
        <v>22.2</v>
      </c>
      <c r="KY2" s="30">
        <v>6</v>
      </c>
      <c r="KZ2" s="18">
        <v>2.0142000000000002</v>
      </c>
      <c r="LA2" s="18">
        <f>KZ2-0.067</f>
        <v>1.9472000000000003</v>
      </c>
      <c r="LB2" s="15">
        <f t="shared" ref="LB2:LB33" si="32">LA2/KL2</f>
        <v>0.40398340248962661</v>
      </c>
      <c r="LC2" s="15">
        <f t="shared" ref="LC2:LC33" si="33">LA2*(43560/(KJ2*0.454))</f>
        <v>1469.9312692146393</v>
      </c>
      <c r="LD2" s="15">
        <f>LC2*1.12</f>
        <v>1646.3230215203962</v>
      </c>
      <c r="LE2" s="15">
        <f>LD2/0.82</f>
        <v>2007.7110018541418</v>
      </c>
      <c r="LF2" s="15">
        <v>44.8</v>
      </c>
      <c r="LG2" s="15">
        <f>(LF2-31)*(10000/1000)*(1/(0.2*4*0.5))</f>
        <v>344.99999999999994</v>
      </c>
      <c r="LH2" s="15">
        <v>0.30499405080327902</v>
      </c>
      <c r="LI2" s="15">
        <v>0.45283580118032801</v>
      </c>
      <c r="LJ2" s="15">
        <v>0.271371491540984</v>
      </c>
      <c r="LK2" s="15">
        <v>0.37849718972131202</v>
      </c>
      <c r="LL2" s="15">
        <v>0.56895725904918004</v>
      </c>
      <c r="LM2" s="15">
        <v>0.53617299963934395</v>
      </c>
      <c r="LN2" s="15">
        <v>0.33926870132786902</v>
      </c>
      <c r="LO2" s="15">
        <v>0.53195777354098395</v>
      </c>
      <c r="LP2" s="15">
        <v>0.47789264334426201</v>
      </c>
      <c r="LQ2" s="15">
        <v>0.25530863709836099</v>
      </c>
      <c r="LR2" s="15">
        <v>0.40777269537704902</v>
      </c>
      <c r="LS2" s="15">
        <v>0.265665307491803</v>
      </c>
      <c r="LT2" s="15">
        <v>33.51</v>
      </c>
      <c r="LU2" s="15">
        <v>31.088196721311402</v>
      </c>
      <c r="LV2" s="15">
        <v>5.0730819672131098</v>
      </c>
      <c r="LW2" s="15">
        <v>46.715737704917998</v>
      </c>
      <c r="LX2" s="15">
        <v>44.647377049180299</v>
      </c>
      <c r="LY2" s="15">
        <v>34.138360655737699</v>
      </c>
      <c r="LZ2" s="15">
        <v>34.1086885245901</v>
      </c>
      <c r="MA2" s="15">
        <v>0.35326195737704902</v>
      </c>
      <c r="MB2" s="15">
        <v>0.26827015081967198</v>
      </c>
      <c r="MC2" s="15">
        <v>58.359508196721301</v>
      </c>
      <c r="MD2" s="15">
        <v>56.277868852459001</v>
      </c>
      <c r="ME2" s="15">
        <v>60.3</v>
      </c>
      <c r="MF2" s="15">
        <f>ME2-MC2</f>
        <v>1.9404918032786966</v>
      </c>
      <c r="MG2" s="15">
        <f>ME2-MD2</f>
        <v>4.0221311475409962</v>
      </c>
      <c r="MH2" s="15">
        <v>1870.05185245902</v>
      </c>
      <c r="MI2" s="15">
        <v>1822.8163442622999</v>
      </c>
      <c r="MJ2" s="15">
        <v>0.22104012930163899</v>
      </c>
      <c r="MK2" s="15">
        <v>0.19997696655082001</v>
      </c>
      <c r="ML2" s="15">
        <v>0.16953862237213099</v>
      </c>
      <c r="MM2" s="15">
        <v>0.172265579818033</v>
      </c>
      <c r="MN2" s="15">
        <v>0.13200608293770499</v>
      </c>
      <c r="MO2" s="15">
        <v>0.11248999153278701</v>
      </c>
      <c r="MP2" s="15">
        <v>7.9054714411475394E-2</v>
      </c>
      <c r="MQ2" s="15">
        <v>8.4022124668852505E-2</v>
      </c>
      <c r="MR2" s="15">
        <v>5.3518295004917997E-2</v>
      </c>
      <c r="MS2" s="15">
        <v>2.8815192245901601E-2</v>
      </c>
      <c r="MT2" s="15">
        <v>0.33374556616721301</v>
      </c>
      <c r="MU2" s="15">
        <v>0.35295592106065599</v>
      </c>
      <c r="MV2" s="15">
        <v>0.35127375869672101</v>
      </c>
      <c r="MW2" s="15">
        <v>0.30082725092950802</v>
      </c>
      <c r="MX2" s="15">
        <v>0.121734644283607</v>
      </c>
      <c r="MY2" s="15">
        <v>0.16482246161803299</v>
      </c>
      <c r="MZ2" s="15">
        <v>0.56802355962295104</v>
      </c>
      <c r="NA2" s="15">
        <v>0.50342567138196703</v>
      </c>
      <c r="NB2" s="15">
        <v>0.40355843516885198</v>
      </c>
      <c r="NC2" s="15">
        <v>0.177431000111475</v>
      </c>
      <c r="ND2" s="15">
        <v>0.43300959727868898</v>
      </c>
      <c r="NE2" s="15">
        <v>0.18832620058524599</v>
      </c>
      <c r="NF2" s="15">
        <v>0.27833911652295101</v>
      </c>
      <c r="NG2" s="15">
        <v>0.14077382006557401</v>
      </c>
      <c r="NH2" s="15">
        <v>0.24038525791475401</v>
      </c>
      <c r="NI2" s="15">
        <v>0.122482550381967</v>
      </c>
      <c r="NJ2" s="15">
        <v>-0.14630542027868801</v>
      </c>
      <c r="NK2" s="15">
        <v>-0.15421704786885199</v>
      </c>
      <c r="NL2" s="15">
        <v>0.80028921152295096</v>
      </c>
      <c r="NM2" s="15">
        <v>0.53419104797540995</v>
      </c>
      <c r="NN2" s="15">
        <v>0.30504394311764699</v>
      </c>
      <c r="NO2" s="15">
        <v>0.45907239209803902</v>
      </c>
      <c r="NP2" s="15">
        <v>0.27944708713725502</v>
      </c>
      <c r="NQ2" s="15">
        <v>0.37674275539215701</v>
      </c>
      <c r="NR2" s="15">
        <v>0.54663356349019598</v>
      </c>
      <c r="NS2" s="15">
        <v>0.50188044084313699</v>
      </c>
      <c r="NT2" s="15">
        <v>0.33276442137254902</v>
      </c>
      <c r="NU2" s="15">
        <v>0.51649984450980402</v>
      </c>
      <c r="NV2" s="15">
        <v>0.463802650647059</v>
      </c>
      <c r="NW2" s="15">
        <v>0.25476918080392202</v>
      </c>
      <c r="NX2" s="15">
        <v>0.397240304588235</v>
      </c>
      <c r="NY2" s="15">
        <v>0.24918349427451</v>
      </c>
      <c r="NZ2" s="15">
        <v>30.29</v>
      </c>
      <c r="OA2" s="15">
        <v>26.9747058823529</v>
      </c>
      <c r="OB2" s="15">
        <v>16.372941176470601</v>
      </c>
      <c r="OC2" s="15">
        <v>42.479803921568603</v>
      </c>
      <c r="OD2" s="15">
        <v>40.314705882352897</v>
      </c>
      <c r="OE2" s="15">
        <v>30.35</v>
      </c>
      <c r="OF2" s="15">
        <v>30.28</v>
      </c>
      <c r="OG2" s="15">
        <v>0.338238921568628</v>
      </c>
      <c r="OH2" s="15">
        <v>0.25321933137254898</v>
      </c>
      <c r="OI2" s="15">
        <v>57.717647058823601</v>
      </c>
      <c r="OJ2" s="15">
        <v>55.386078431372603</v>
      </c>
      <c r="OK2" s="15">
        <v>60</v>
      </c>
      <c r="OL2" s="15">
        <f>OK2-OI2</f>
        <v>2.2823529411763985</v>
      </c>
      <c r="OM2" s="15">
        <f>OK2-OJ2</f>
        <v>4.6139215686273971</v>
      </c>
      <c r="ON2" s="15">
        <v>1855.4817450980399</v>
      </c>
      <c r="OO2" s="15">
        <v>1802.5676470588201</v>
      </c>
      <c r="OP2" s="15">
        <v>0.216161426268627</v>
      </c>
      <c r="OQ2" s="15">
        <v>0.18225413391568601</v>
      </c>
      <c r="OR2" s="15">
        <v>0.16441622971568601</v>
      </c>
      <c r="OS2" s="15">
        <v>0.142170298476471</v>
      </c>
      <c r="OT2" s="15">
        <v>0.13030711112549001</v>
      </c>
      <c r="OU2" s="15">
        <v>8.5257663511764697E-2</v>
      </c>
      <c r="OV2" s="15">
        <v>7.7190666274509795E-2</v>
      </c>
      <c r="OW2" s="15">
        <v>4.4172244192156901E-2</v>
      </c>
      <c r="OX2" s="15">
        <v>5.3666529205882302E-2</v>
      </c>
      <c r="OY2" s="15">
        <v>4.1313538139215698E-2</v>
      </c>
      <c r="OZ2" s="15">
        <v>0.34901099829607801</v>
      </c>
      <c r="PA2" s="15">
        <v>0.32154445478431398</v>
      </c>
      <c r="PB2" s="15">
        <v>0.33912894553137302</v>
      </c>
      <c r="PC2" s="15">
        <v>0.28171257223137303</v>
      </c>
      <c r="PD2" s="15">
        <v>0.143741346703922</v>
      </c>
      <c r="PE2" s="15">
        <v>0.14816210236274499</v>
      </c>
      <c r="PF2" s="15">
        <v>0.55212399628039199</v>
      </c>
      <c r="PG2" s="15">
        <v>0.45086360357451</v>
      </c>
      <c r="PH2" s="15">
        <v>0.411814241509804</v>
      </c>
      <c r="PI2" s="15">
        <v>0.35385412409019601</v>
      </c>
      <c r="PJ2" s="15">
        <v>0.44106007772156902</v>
      </c>
      <c r="PK2" s="15">
        <v>0.36204783582548999</v>
      </c>
      <c r="PL2" s="15">
        <v>0.28445605179803901</v>
      </c>
      <c r="PM2" s="15">
        <v>0.21510538779999999</v>
      </c>
      <c r="PN2" s="15">
        <v>0.246644247739216</v>
      </c>
      <c r="PO2" s="15">
        <v>0.19164797398039199</v>
      </c>
      <c r="PP2" s="15">
        <v>-0.14304042921568599</v>
      </c>
      <c r="PQ2" s="15">
        <v>-8.3267361370588294E-2</v>
      </c>
      <c r="PR2" s="15">
        <v>0.82416598682745001</v>
      </c>
      <c r="PS2" s="15">
        <v>1.3777650889019599</v>
      </c>
      <c r="PT2" s="15">
        <v>0.30132629038333297</v>
      </c>
      <c r="PU2" s="15">
        <v>0.45225467834999999</v>
      </c>
      <c r="PV2" s="15">
        <v>0.27833580660000001</v>
      </c>
      <c r="PW2" s="15">
        <v>0.37999502486666598</v>
      </c>
      <c r="PX2" s="15">
        <v>0.54948645215000003</v>
      </c>
      <c r="PY2" s="15">
        <v>0.50489150863333299</v>
      </c>
      <c r="PZ2" s="15">
        <v>0.33284085271666702</v>
      </c>
      <c r="QA2" s="15">
        <v>0.52524209084999995</v>
      </c>
      <c r="QB2" s="15">
        <v>0.489000033633333</v>
      </c>
      <c r="QC2" s="15">
        <v>0.25855863971666698</v>
      </c>
      <c r="QD2" s="15">
        <v>0.394116277533334</v>
      </c>
      <c r="QE2" s="15">
        <v>0.25061124289999998</v>
      </c>
      <c r="QF2" s="15">
        <v>26.554500000000001</v>
      </c>
      <c r="QG2" s="15">
        <v>23.878333333333401</v>
      </c>
      <c r="QH2" s="15">
        <v>20.627333333333301</v>
      </c>
      <c r="QI2" s="15">
        <v>30.8691666666667</v>
      </c>
      <c r="QJ2" s="15">
        <v>29.731000000000002</v>
      </c>
      <c r="QK2" s="15">
        <v>25.445499999999999</v>
      </c>
      <c r="QL2" s="15">
        <v>25.466833333333401</v>
      </c>
      <c r="QM2" s="15">
        <v>0.146766285</v>
      </c>
      <c r="QN2" s="15">
        <v>0.1053000265</v>
      </c>
      <c r="QO2" s="15">
        <v>53.972166666666702</v>
      </c>
      <c r="QP2" s="15">
        <v>51.8466666666667</v>
      </c>
      <c r="QQ2" s="15">
        <v>60.1</v>
      </c>
      <c r="QR2" s="15">
        <f>QQ2-QO2</f>
        <v>6.1278333333332995</v>
      </c>
      <c r="QS2" s="15">
        <f>QQ2-QP2</f>
        <v>8.2533333333333019</v>
      </c>
      <c r="QT2" s="15">
        <v>1770.4620666666699</v>
      </c>
      <c r="QU2" s="15">
        <v>1722.2375999999999</v>
      </c>
      <c r="QV2" s="15">
        <v>0.22399796766166699</v>
      </c>
      <c r="QW2" s="15">
        <v>0.180795507376667</v>
      </c>
      <c r="QX2" s="15">
        <v>0.18995288220833301</v>
      </c>
      <c r="QY2" s="15">
        <v>0.14069590748499999</v>
      </c>
      <c r="QZ2" s="15">
        <v>0.14242963751000001</v>
      </c>
      <c r="RA2" s="15">
        <v>9.5541949511666696E-2</v>
      </c>
      <c r="RB2" s="15">
        <v>0.107399216903333</v>
      </c>
      <c r="RC2" s="15">
        <v>5.4486852745000001E-2</v>
      </c>
      <c r="RD2" s="15">
        <v>3.5587906613333303E-2</v>
      </c>
      <c r="RE2" s="15">
        <v>4.1315676426666698E-2</v>
      </c>
      <c r="RF2" s="15">
        <v>0.35379188686666702</v>
      </c>
      <c r="RG2" s="15">
        <v>0.32580953898499998</v>
      </c>
      <c r="RH2" s="15">
        <v>0.34007660170666698</v>
      </c>
      <c r="RI2" s="15">
        <v>0.28991482237833299</v>
      </c>
      <c r="RJ2" s="15">
        <v>0.14098482175333299</v>
      </c>
      <c r="RK2" s="15">
        <v>0.15435288326999999</v>
      </c>
      <c r="RL2" s="15">
        <v>0.57822230183666701</v>
      </c>
      <c r="RM2" s="15">
        <v>0.44678076306999998</v>
      </c>
      <c r="RN2" s="15">
        <v>0.24585852047500001</v>
      </c>
      <c r="RO2" s="15">
        <v>0.149967963536667</v>
      </c>
      <c r="RP2" s="15">
        <v>0.27078470892333301</v>
      </c>
      <c r="RQ2" s="15">
        <v>0.15226021813666701</v>
      </c>
      <c r="RR2" s="15">
        <v>0.184823404335</v>
      </c>
      <c r="RS2" s="15">
        <v>0.21410020673333299</v>
      </c>
      <c r="RT2" s="15">
        <v>0.156554998655</v>
      </c>
      <c r="RU2" s="15">
        <v>0.18996782116166699</v>
      </c>
      <c r="RV2" s="15">
        <v>-0.19380491505</v>
      </c>
      <c r="RW2" s="15">
        <v>-0.101578941808333</v>
      </c>
      <c r="RX2" s="15">
        <v>0.38832406362833299</v>
      </c>
      <c r="RY2" s="15">
        <v>-6.9730713111433298</v>
      </c>
      <c r="RZ2" s="15">
        <v>0.28217523181249998</v>
      </c>
      <c r="SA2" s="15">
        <v>0.40677217922916697</v>
      </c>
      <c r="SB2" s="15">
        <v>0.25722380210416701</v>
      </c>
      <c r="SC2" s="15">
        <v>0.34404344214583299</v>
      </c>
      <c r="SD2" s="15">
        <v>0.53796745210416697</v>
      </c>
      <c r="SE2" s="15">
        <v>0.46833506604166703</v>
      </c>
      <c r="SF2" s="15">
        <v>0.29865719002083302</v>
      </c>
      <c r="SG2" s="15">
        <v>0.53068064054166697</v>
      </c>
      <c r="SH2" s="15">
        <v>0.4599854035</v>
      </c>
      <c r="SI2" s="15">
        <v>0.24112606572916701</v>
      </c>
      <c r="SJ2" s="15">
        <v>0.345327570291667</v>
      </c>
      <c r="SK2" s="15">
        <v>0.22812286981249999</v>
      </c>
      <c r="SL2" s="15">
        <v>31.5</v>
      </c>
      <c r="SM2" s="15">
        <v>31.816041666666599</v>
      </c>
      <c r="SN2" s="15">
        <v>11.049375</v>
      </c>
      <c r="SO2" s="15">
        <v>32.453541666666702</v>
      </c>
      <c r="SP2" s="15">
        <v>32.8877083333333</v>
      </c>
      <c r="SQ2" s="15">
        <v>32.799999999999997</v>
      </c>
      <c r="SR2" s="15">
        <v>32.869999999999997</v>
      </c>
      <c r="SS2" s="15">
        <v>-6.5702742083333298E-3</v>
      </c>
      <c r="ST2" s="15">
        <v>2.7946604374999998E-3</v>
      </c>
      <c r="SU2" s="15">
        <v>53.528541666666698</v>
      </c>
      <c r="SV2" s="15">
        <v>51.953541666666702</v>
      </c>
      <c r="SW2" s="15">
        <v>63.6</v>
      </c>
      <c r="SX2" s="15">
        <f>SW2-SU2</f>
        <v>10.071458333333304</v>
      </c>
      <c r="SY2" s="15">
        <f>SW2-SV2</f>
        <v>11.6464583333333</v>
      </c>
      <c r="SZ2" s="15">
        <v>1760.4025833333301</v>
      </c>
      <c r="TA2" s="15">
        <v>1724.644</v>
      </c>
      <c r="TB2" s="15">
        <v>0.27930672209166701</v>
      </c>
      <c r="TC2" s="15">
        <v>0.218201915097917</v>
      </c>
      <c r="TD2" s="15">
        <v>0.212507392172917</v>
      </c>
      <c r="TE2" s="15">
        <v>0.15254724519791699</v>
      </c>
      <c r="TF2" s="15">
        <v>0.21124860734791701</v>
      </c>
      <c r="TG2" s="15">
        <v>0.13726585501666699</v>
      </c>
      <c r="TH2" s="15">
        <v>0.14231131481458301</v>
      </c>
      <c r="TI2" s="15">
        <v>7.0011683608333306E-2</v>
      </c>
      <c r="TJ2" s="15">
        <v>7.1105012135416701E-2</v>
      </c>
      <c r="TK2" s="15">
        <v>6.8067132320833307E-2</v>
      </c>
      <c r="TL2" s="15">
        <v>0.39841762089999999</v>
      </c>
      <c r="TM2" s="15">
        <v>0.35103160441249998</v>
      </c>
      <c r="TN2" s="15">
        <v>0.37482602125833298</v>
      </c>
      <c r="TO2" s="15">
        <v>0.30988594124791702</v>
      </c>
      <c r="TP2" s="15">
        <v>0.13400004469999999</v>
      </c>
      <c r="TQ2" s="15">
        <v>0.14422310091666701</v>
      </c>
      <c r="TR2" s="15">
        <v>0.77750188435625001</v>
      </c>
      <c r="TS2" s="15">
        <v>0.56485974551458296</v>
      </c>
      <c r="TT2" s="15">
        <v>0.33577375637916701</v>
      </c>
      <c r="TU2" s="15">
        <v>0.44675978025833302</v>
      </c>
      <c r="TV2" s="15">
        <v>0.37923734965</v>
      </c>
      <c r="TW2" s="15">
        <v>0.46893447889375001</v>
      </c>
      <c r="TX2" s="15">
        <v>0.30214660322708298</v>
      </c>
      <c r="TY2" s="15">
        <v>0.33260185407083298</v>
      </c>
      <c r="TZ2" s="15">
        <v>0.25304797186875</v>
      </c>
      <c r="UA2" s="15">
        <v>0.29453747257500001</v>
      </c>
      <c r="UB2" s="15">
        <v>-0.2488550363125</v>
      </c>
      <c r="UC2" s="15">
        <v>-0.128526336135417</v>
      </c>
      <c r="UD2" s="15">
        <v>0.62347466802291696</v>
      </c>
      <c r="UE2" s="15">
        <v>0.643560045325</v>
      </c>
      <c r="UF2" s="15">
        <v>0.24420776473214301</v>
      </c>
      <c r="UG2" s="15">
        <v>0.314336066696429</v>
      </c>
      <c r="UH2" s="15">
        <v>0.21885888505357101</v>
      </c>
      <c r="UI2" s="15">
        <v>0.27876483671428598</v>
      </c>
      <c r="UJ2" s="15">
        <v>0.54797194307142805</v>
      </c>
      <c r="UK2" s="15">
        <v>0.457014798</v>
      </c>
      <c r="UL2" s="15">
        <v>0.24316705342857101</v>
      </c>
      <c r="UM2" s="15">
        <v>0.55210829941071404</v>
      </c>
      <c r="UN2" s="15">
        <v>0.44240560800000001</v>
      </c>
      <c r="UO2" s="15">
        <v>0.21341667389285701</v>
      </c>
      <c r="UP2" s="15">
        <v>0.26555202535714301</v>
      </c>
      <c r="UQ2" s="15">
        <v>0.198912349571429</v>
      </c>
      <c r="UR2" s="15">
        <v>30.81</v>
      </c>
      <c r="US2" s="15">
        <v>25.875</v>
      </c>
      <c r="UT2" s="15">
        <v>15.451071428571399</v>
      </c>
      <c r="UU2" s="15">
        <v>30.3264285714286</v>
      </c>
      <c r="UV2" s="15">
        <v>31.1164285714286</v>
      </c>
      <c r="UW2" s="15">
        <v>29.676071428571401</v>
      </c>
      <c r="UX2" s="15">
        <v>29.711964285714298</v>
      </c>
      <c r="UY2" s="15">
        <v>1.9896469232142899E-2</v>
      </c>
      <c r="UZ2" s="15">
        <v>3.6744857660714302E-2</v>
      </c>
      <c r="VA2" s="15">
        <v>55.099464285714298</v>
      </c>
      <c r="VB2" s="15">
        <v>50.751607142857203</v>
      </c>
      <c r="VC2" s="15">
        <v>73.099999999999994</v>
      </c>
      <c r="VD2" s="15">
        <f>VC2-VA2</f>
        <v>18.000535714285697</v>
      </c>
      <c r="VE2" s="15">
        <f>VC2-VB2</f>
        <v>22.348392857142791</v>
      </c>
      <c r="VF2" s="15">
        <f>AVERAGE(VD2:VE2)</f>
        <v>20.174464285714244</v>
      </c>
      <c r="VG2" s="15">
        <v>1796.06575</v>
      </c>
      <c r="VH2" s="15">
        <v>1697.3588214285701</v>
      </c>
      <c r="VI2" s="15">
        <v>0.38788601466964301</v>
      </c>
      <c r="VJ2" s="15">
        <v>0.32343376229999998</v>
      </c>
      <c r="VK2" s="15">
        <v>0.29042663026964299</v>
      </c>
      <c r="VL2" s="15">
        <v>0.24186001092857101</v>
      </c>
      <c r="VM2" s="15">
        <v>0.35015693734999997</v>
      </c>
      <c r="VN2" s="15">
        <v>0.26945343097857199</v>
      </c>
      <c r="VO2" s="15">
        <f>AVERAGE(VM2:VN2)</f>
        <v>0.30980518416428598</v>
      </c>
      <c r="VP2" s="15">
        <v>0.24985372738214301</v>
      </c>
      <c r="VQ2" s="15">
        <v>0.18535491549999999</v>
      </c>
      <c r="VR2" s="15">
        <v>0.11002624178750001</v>
      </c>
      <c r="VS2" s="15">
        <v>8.9090386667857194E-2</v>
      </c>
      <c r="VT2" s="15">
        <v>0.46988474641071398</v>
      </c>
      <c r="VU2" s="15">
        <v>0.42689950696607099</v>
      </c>
      <c r="VV2" s="15">
        <v>0.44201762344464302</v>
      </c>
      <c r="VW2" s="15">
        <v>0.38114587008214301</v>
      </c>
      <c r="VX2" s="15">
        <v>0.100071796766071</v>
      </c>
      <c r="VY2" s="15">
        <v>0.12006072088214299</v>
      </c>
      <c r="VZ2" s="15">
        <v>1.27316030686607</v>
      </c>
      <c r="WA2" s="15">
        <v>0.97429411151964296</v>
      </c>
      <c r="WB2" s="15">
        <v>0.31418253680714298</v>
      </c>
      <c r="WC2" s="15">
        <v>0.32746715207857102</v>
      </c>
      <c r="WD2" s="15">
        <v>0.38187436797857099</v>
      </c>
      <c r="WE2" s="15">
        <v>0.37850005950535698</v>
      </c>
      <c r="WF2" s="15">
        <v>0.35409257245357101</v>
      </c>
      <c r="WG2" s="15">
        <v>0.32373497315178601</v>
      </c>
      <c r="WH2" s="15">
        <v>0.28328329136428598</v>
      </c>
      <c r="WI2" s="15">
        <v>0.267686734175</v>
      </c>
      <c r="WJ2" s="15">
        <v>-0.39942192171428598</v>
      </c>
      <c r="WK2" s="15">
        <v>-0.30991219421428601</v>
      </c>
      <c r="WL2" s="15">
        <v>0.62168526659821399</v>
      </c>
      <c r="WM2" s="15">
        <v>0.67732641268928595</v>
      </c>
      <c r="WN2" s="15">
        <v>0.19799725059649101</v>
      </c>
      <c r="WO2" s="15">
        <v>0.221958418070175</v>
      </c>
      <c r="WP2" s="15">
        <v>0.17258110066666699</v>
      </c>
      <c r="WQ2" s="15">
        <v>0.21155861840350901</v>
      </c>
      <c r="WR2" s="15">
        <v>0.54018411696491198</v>
      </c>
      <c r="WS2" s="15">
        <v>0.42557217249122797</v>
      </c>
      <c r="WT2" s="15">
        <v>0.17694426564912299</v>
      </c>
      <c r="WU2" s="15">
        <v>0.55819349410526298</v>
      </c>
      <c r="WV2" s="15">
        <v>0.41401456228070199</v>
      </c>
      <c r="WW2" s="15">
        <v>0.17892614605263199</v>
      </c>
      <c r="WX2" s="15">
        <v>0.18728509656140299</v>
      </c>
      <c r="WY2" s="15">
        <v>0.15744216119298199</v>
      </c>
      <c r="WZ2" s="15">
        <v>29.55</v>
      </c>
      <c r="XA2" s="15">
        <v>29.224912280701801</v>
      </c>
      <c r="XB2" s="15">
        <v>16.925438596491201</v>
      </c>
      <c r="XC2" s="15">
        <v>29.8743859649123</v>
      </c>
      <c r="XD2" s="15">
        <v>29.829473684210502</v>
      </c>
      <c r="XE2" s="15">
        <v>29.577894736842101</v>
      </c>
      <c r="XF2" s="15">
        <v>29.508947368421001</v>
      </c>
      <c r="XG2" s="15">
        <v>1.05349430701754E-2</v>
      </c>
      <c r="XH2" s="15">
        <v>1.04696043684211E-2</v>
      </c>
      <c r="XI2" s="15">
        <v>52.536842105263197</v>
      </c>
      <c r="XJ2" s="15">
        <v>48.522982456140298</v>
      </c>
      <c r="XK2" s="15">
        <v>84.6</v>
      </c>
      <c r="XL2" s="15">
        <f>XK2-XI2</f>
        <v>32.063157894736797</v>
      </c>
      <c r="XM2" s="15">
        <f>XK2-XJ2</f>
        <v>36.077017543859697</v>
      </c>
      <c r="XN2" s="15">
        <v>1737.8741754386001</v>
      </c>
      <c r="XO2" s="15">
        <v>1646.77085964912</v>
      </c>
      <c r="XP2" s="15">
        <v>0.51818085979122797</v>
      </c>
      <c r="XQ2" s="15">
        <v>0.433291262149123</v>
      </c>
      <c r="XR2" s="15">
        <v>0.40115286598245598</v>
      </c>
      <c r="XS2" s="15">
        <v>0.33509950967017499</v>
      </c>
      <c r="XT2" s="15">
        <v>0.49724336038070199</v>
      </c>
      <c r="XU2" s="15">
        <v>0.41471193264210499</v>
      </c>
      <c r="XV2" s="15">
        <v>0.37718406157017498</v>
      </c>
      <c r="XW2" s="15">
        <v>0.31491968833157902</v>
      </c>
      <c r="XX2" s="15">
        <v>0.14800712973157901</v>
      </c>
      <c r="XY2" s="15">
        <v>0.116301152142105</v>
      </c>
      <c r="XZ2" s="15">
        <v>0.55963250801754405</v>
      </c>
      <c r="YA2" s="15">
        <v>0.51220282135263195</v>
      </c>
      <c r="YB2" s="15">
        <v>0.51407337055087698</v>
      </c>
      <c r="YC2" s="15">
        <v>0.45985096452631602</v>
      </c>
      <c r="YD2" s="15">
        <v>5.8385033750877197E-2</v>
      </c>
      <c r="YE2" s="15">
        <v>0.100801181719298</v>
      </c>
      <c r="YF2" s="15">
        <v>2.1608785076333299</v>
      </c>
      <c r="YG2" s="15">
        <v>1.57394963602456</v>
      </c>
      <c r="YH2" s="15">
        <v>0.29755484306666702</v>
      </c>
      <c r="YI2" s="15">
        <v>0.27592159244210501</v>
      </c>
      <c r="YJ2" s="15">
        <v>0.38776963406491199</v>
      </c>
      <c r="YK2" s="15">
        <v>0.34696877016315802</v>
      </c>
      <c r="YL2" s="15">
        <v>0.37707650079298199</v>
      </c>
      <c r="YM2" s="15">
        <v>0.33388449207894699</v>
      </c>
      <c r="YN2" s="15">
        <v>0.28526196395263198</v>
      </c>
      <c r="YO2" s="15">
        <v>0.261336865959649</v>
      </c>
      <c r="YP2" s="15">
        <v>-0.54731967652631597</v>
      </c>
      <c r="YQ2" s="15">
        <v>-0.47571766035087698</v>
      </c>
      <c r="YR2" s="15">
        <v>0.63688981480526297</v>
      </c>
      <c r="YS2" s="15">
        <v>0.57459232423684203</v>
      </c>
      <c r="YT2" s="15">
        <v>0.14842891581944401</v>
      </c>
      <c r="YU2" s="15">
        <v>0.14132863770833301</v>
      </c>
      <c r="YV2" s="15">
        <v>0.123847039625</v>
      </c>
      <c r="YW2" s="15">
        <v>0.147141441833333</v>
      </c>
      <c r="YX2" s="15">
        <v>0.47378524047222198</v>
      </c>
      <c r="YY2" s="15">
        <v>0.34219464977777803</v>
      </c>
      <c r="YZ2" s="15">
        <v>0.129516463013889</v>
      </c>
      <c r="ZA2" s="15">
        <v>0.51810005391666702</v>
      </c>
      <c r="ZB2" s="15">
        <v>0.35403931281944401</v>
      </c>
      <c r="ZC2" s="15">
        <v>0.13689694084722201</v>
      </c>
      <c r="ZD2" s="15">
        <v>0.129639835180556</v>
      </c>
      <c r="ZE2" s="15">
        <v>0.11878923025</v>
      </c>
      <c r="ZF2" s="15">
        <v>35.5833333333333</v>
      </c>
      <c r="ZG2" s="15">
        <v>32.425277777777801</v>
      </c>
      <c r="ZH2" s="15">
        <v>15.030277777777799</v>
      </c>
      <c r="ZI2" s="15">
        <v>31.103472222222202</v>
      </c>
      <c r="ZJ2" s="15">
        <v>31.2390277777778</v>
      </c>
      <c r="ZK2" s="15">
        <v>36.436111111111103</v>
      </c>
      <c r="ZL2" s="15">
        <v>36.543611111111098</v>
      </c>
      <c r="ZM2" s="15">
        <v>-0.135031656944444</v>
      </c>
      <c r="ZN2" s="15">
        <v>-0.121971476083333</v>
      </c>
      <c r="ZO2" s="15">
        <v>56.189305555555499</v>
      </c>
      <c r="ZP2" s="15">
        <v>53.142083333333296</v>
      </c>
      <c r="ZQ2" s="15">
        <v>103.6</v>
      </c>
      <c r="ZR2" s="15">
        <f>ZQ2-ZO2</f>
        <v>47.410694444444495</v>
      </c>
      <c r="ZS2" s="15">
        <f>ZQ2-ZP2</f>
        <v>50.457916666666698</v>
      </c>
      <c r="ZT2" s="15">
        <v>1820.7847777777799</v>
      </c>
      <c r="ZU2" s="15">
        <v>1751.6149027777799</v>
      </c>
      <c r="ZV2" s="15">
        <v>0.59945477201527797</v>
      </c>
      <c r="ZW2" s="15">
        <v>0.51658651123333299</v>
      </c>
      <c r="ZX2" s="15">
        <v>0.46414040720138899</v>
      </c>
      <c r="ZY2" s="15">
        <v>0.39548352346111099</v>
      </c>
      <c r="ZZ2" s="15">
        <v>0.59925115099305504</v>
      </c>
      <c r="AAA2" s="15">
        <v>0.53278483842638902</v>
      </c>
      <c r="AAB2" s="15">
        <v>0.463993444279167</v>
      </c>
      <c r="AAC2" s="15">
        <v>0.414127384840278</v>
      </c>
      <c r="AAD2" s="15">
        <v>0.18777154039166699</v>
      </c>
      <c r="AAE2" s="15">
        <v>0.15577993665972201</v>
      </c>
      <c r="AAF2" s="15">
        <v>0.62648655254861096</v>
      </c>
      <c r="AAG2" s="15">
        <v>0.57761053577222199</v>
      </c>
      <c r="AAH2" s="15">
        <v>0.581425295543056</v>
      </c>
      <c r="AAI2" s="15">
        <v>0.51454139425833301</v>
      </c>
      <c r="AAJ2" s="15">
        <v>4.3357743952777798E-2</v>
      </c>
      <c r="AAK2" s="15">
        <v>8.5487218751388899E-2</v>
      </c>
      <c r="AAL2" s="15">
        <v>3.0078270977152801</v>
      </c>
      <c r="AAM2" s="15">
        <v>2.2532930613319402</v>
      </c>
      <c r="AAN2" s="15">
        <v>0.313193611229167</v>
      </c>
      <c r="AAO2" s="15">
        <v>0.284288942179167</v>
      </c>
      <c r="AAP2" s="15">
        <v>0.421398007488889</v>
      </c>
      <c r="AAQ2" s="15">
        <v>0.37452113521944402</v>
      </c>
      <c r="AAR2" s="15">
        <v>0.42120340954861102</v>
      </c>
      <c r="AAS2" s="15">
        <v>0.37965486790416703</v>
      </c>
      <c r="AAT2" s="15">
        <v>0.31297902731249999</v>
      </c>
      <c r="AAU2" s="15">
        <v>0.290538981318056</v>
      </c>
      <c r="AAV2" s="15">
        <v>-0.63341424045833306</v>
      </c>
      <c r="AAW2" s="15">
        <v>-0.58267069523611104</v>
      </c>
      <c r="AAX2" s="15">
        <v>0.73214181627916697</v>
      </c>
      <c r="AAY2" s="15">
        <v>0.65408076930416703</v>
      </c>
      <c r="AAZ2" s="15">
        <v>0.124572901241379</v>
      </c>
      <c r="ABA2" s="15">
        <v>9.4113212017241404E-2</v>
      </c>
      <c r="ABB2" s="15">
        <v>0.102689894258621</v>
      </c>
      <c r="ABC2" s="15">
        <v>0.10744623062069</v>
      </c>
      <c r="ABD2" s="15">
        <v>0.47994936443103497</v>
      </c>
      <c r="ABE2" s="15">
        <v>0.31233253793103399</v>
      </c>
      <c r="ABF2" s="15">
        <v>0.10899392236206901</v>
      </c>
      <c r="ABG2" s="15">
        <v>0.48098413936206902</v>
      </c>
      <c r="ABH2" s="15">
        <v>0.30481344546551697</v>
      </c>
      <c r="ABI2" s="15">
        <v>0.111194903</v>
      </c>
      <c r="ABJ2" s="15">
        <v>9.0771818637931101E-2</v>
      </c>
      <c r="ABK2" s="15">
        <v>9.2599709706896599E-2</v>
      </c>
      <c r="ABL2" s="15">
        <v>33.1303448275862</v>
      </c>
      <c r="ABM2" s="15">
        <v>33.681034482758697</v>
      </c>
      <c r="ABN2" s="15">
        <v>14.7351724137931</v>
      </c>
      <c r="ABO2" s="15">
        <v>28.111034482758601</v>
      </c>
      <c r="ABP2" s="15">
        <v>27.714482758620701</v>
      </c>
      <c r="ABQ2" s="15">
        <v>34.5</v>
      </c>
      <c r="ABR2" s="15">
        <v>34.222758620689703</v>
      </c>
      <c r="ABS2" s="15">
        <v>-0.16047157068965501</v>
      </c>
      <c r="ABT2" s="15">
        <v>-0.14861268965517199</v>
      </c>
      <c r="ABU2" s="15">
        <v>55.363965517241397</v>
      </c>
      <c r="ABV2" s="15">
        <v>56.6620689655172</v>
      </c>
      <c r="ABW2" s="15">
        <v>122.5</v>
      </c>
      <c r="ABX2" s="15">
        <f>ABW2-ABU2</f>
        <v>67.136034482758603</v>
      </c>
      <c r="ABY2" s="15">
        <f>ABW2-ABV2</f>
        <v>65.837931034482807</v>
      </c>
      <c r="ABZ2" s="15">
        <f>AVERAGE(ABX2:ABY2)</f>
        <v>66.486982758620712</v>
      </c>
      <c r="ACA2" s="15">
        <v>1802.0612586206901</v>
      </c>
      <c r="ACB2" s="15">
        <v>1831.5339827586199</v>
      </c>
      <c r="ACC2" s="15">
        <v>0.63015959506724195</v>
      </c>
      <c r="ACD2" s="15">
        <v>0.628278465796552</v>
      </c>
      <c r="ACE2" s="15">
        <v>0.47299828249310299</v>
      </c>
      <c r="ACF2" s="15">
        <v>0.48534572129827602</v>
      </c>
      <c r="ACG2" s="15">
        <v>0.68225231320172397</v>
      </c>
      <c r="ACH2" s="15">
        <v>0.66783398637413804</v>
      </c>
      <c r="ACI2" s="15">
        <f>AVERAGE(ACG2:ACH2)</f>
        <v>0.67504314978793101</v>
      </c>
      <c r="ACJ2" s="15">
        <v>0.541075122755172</v>
      </c>
      <c r="ACK2" s="15">
        <v>0.53569101677758602</v>
      </c>
      <c r="ACL2" s="15">
        <v>0.224074144482759</v>
      </c>
      <c r="ACM2" s="15">
        <v>0.20776921713448299</v>
      </c>
      <c r="ACN2" s="15">
        <v>0.67686507473275903</v>
      </c>
      <c r="ACO2" s="15">
        <v>0.64252830462241395</v>
      </c>
      <c r="ACP2" s="15">
        <v>0.62404148699310402</v>
      </c>
      <c r="ACQ2" s="15">
        <v>0.58234068444482701</v>
      </c>
      <c r="ACR2" s="15">
        <v>8.1547001398275906E-2</v>
      </c>
      <c r="ACS2" s="15">
        <v>2.2725524329310302E-2</v>
      </c>
      <c r="ACT2" s="15">
        <v>3.42035313654138</v>
      </c>
      <c r="ACU2" s="15">
        <v>3.4846337059086201</v>
      </c>
      <c r="ACV2" s="15">
        <v>0.32846193506034499</v>
      </c>
      <c r="ACW2" s="15">
        <v>0.30854167556551698</v>
      </c>
      <c r="ACX2" s="15">
        <v>0.45115497165000001</v>
      </c>
      <c r="ACY2" s="15">
        <v>0.42357540286724099</v>
      </c>
      <c r="ACZ2" s="15">
        <v>0.473267371415517</v>
      </c>
      <c r="ADA2" s="15">
        <v>0.43950311211034498</v>
      </c>
      <c r="ADB2" s="15">
        <v>0.35553830817758603</v>
      </c>
      <c r="ADC2" s="15">
        <v>0.32781166654827598</v>
      </c>
      <c r="ADD2" s="15">
        <v>-0.70187093853448301</v>
      </c>
      <c r="ADE2" s="15">
        <v>-0.69665261467241402</v>
      </c>
      <c r="ADF2" s="15">
        <v>0.82478125378965494</v>
      </c>
      <c r="ADG2" s="15">
        <v>0.77133271661896596</v>
      </c>
      <c r="ADH2" s="15">
        <v>0.103563292614458</v>
      </c>
      <c r="ADI2" s="15">
        <v>5.9684987409638603E-2</v>
      </c>
      <c r="ADJ2" s="15">
        <v>8.1081512566265099E-2</v>
      </c>
      <c r="ADK2" s="15">
        <v>9.1320481927710806E-2</v>
      </c>
      <c r="ADL2" s="15">
        <v>0.50380228606024102</v>
      </c>
      <c r="ADM2" s="15">
        <v>0.30499081416867502</v>
      </c>
      <c r="ADN2" s="15">
        <v>8.53872564457831E-2</v>
      </c>
      <c r="ADO2" s="15">
        <v>0.43660899156626498</v>
      </c>
      <c r="ADP2" s="15">
        <v>0.271508255192771</v>
      </c>
      <c r="ADQ2" s="15">
        <v>8.9699832795180706E-2</v>
      </c>
      <c r="ADR2" s="15">
        <v>7.0030879686746997E-2</v>
      </c>
      <c r="ADS2" s="15">
        <v>7.5876894674698797E-2</v>
      </c>
      <c r="ADT2" s="25">
        <v>-9999</v>
      </c>
      <c r="ADU2" s="25">
        <v>-9999</v>
      </c>
      <c r="ADV2" s="25">
        <v>-9999</v>
      </c>
      <c r="ADW2" s="25">
        <v>-9999</v>
      </c>
      <c r="ADX2" s="25">
        <v>-9999</v>
      </c>
      <c r="ADY2" s="25">
        <v>-9999</v>
      </c>
      <c r="ADZ2" s="25">
        <v>-9999</v>
      </c>
      <c r="AEA2" s="25">
        <v>-9999</v>
      </c>
      <c r="AEB2" s="25">
        <v>-9999</v>
      </c>
      <c r="AEC2" s="25">
        <v>-9999</v>
      </c>
      <c r="AED2" s="25">
        <v>-9999</v>
      </c>
      <c r="AEE2" s="25">
        <v>-9999</v>
      </c>
      <c r="AEF2" s="25">
        <v>-9999</v>
      </c>
      <c r="AEG2" s="25">
        <v>-9999</v>
      </c>
      <c r="AEH2" s="25">
        <v>-9999</v>
      </c>
      <c r="AEI2" s="25">
        <v>-9999</v>
      </c>
      <c r="AEJ2" s="15">
        <v>0.67235497349397599</v>
      </c>
      <c r="AEK2" s="15">
        <v>0.68790279066265003</v>
      </c>
      <c r="AEL2" s="15">
        <v>0.52121004057831299</v>
      </c>
      <c r="AEM2" s="15">
        <v>0.53581238142168697</v>
      </c>
      <c r="AEN2" s="15">
        <v>0.72330994332530096</v>
      </c>
      <c r="AEO2" s="15">
        <v>0.78422959353012001</v>
      </c>
      <c r="AEP2" s="15">
        <v>0.58990613022891603</v>
      </c>
      <c r="AEQ2" s="15">
        <v>0.67018845104819302</v>
      </c>
      <c r="AER2" s="15">
        <v>0.23293218956626499</v>
      </c>
      <c r="AES2" s="15">
        <v>0.24238844636144599</v>
      </c>
      <c r="AET2" s="15">
        <v>0.70353802283132505</v>
      </c>
      <c r="AEU2" s="15">
        <v>0.71806390308433699</v>
      </c>
      <c r="AEV2" s="15">
        <v>0.65865322914457802</v>
      </c>
      <c r="AEW2" s="15">
        <v>0.653862121337349</v>
      </c>
      <c r="AEX2" s="15">
        <v>5.9346941132530098E-2</v>
      </c>
      <c r="AEY2" s="15">
        <v>6.0518442204819299E-2</v>
      </c>
      <c r="AEZ2" s="15">
        <v>4.1247948148433702</v>
      </c>
      <c r="AFA2" s="15">
        <v>4.5127082477951799</v>
      </c>
      <c r="AFB2" s="15">
        <v>0.322228802445783</v>
      </c>
      <c r="AFC2" s="15">
        <v>0.30791299844578301</v>
      </c>
      <c r="AFD2" s="15">
        <v>0.44997742686747</v>
      </c>
      <c r="AFE2" s="15">
        <v>0.43995574308433699</v>
      </c>
      <c r="AFF2" s="15">
        <v>0.46960968912048201</v>
      </c>
      <c r="AFG2" s="15">
        <v>0.47410162102409598</v>
      </c>
      <c r="AFH2" s="15">
        <v>0.346415092674699</v>
      </c>
      <c r="AFI2" s="15">
        <v>0.35045689249397599</v>
      </c>
      <c r="AFJ2" s="15">
        <v>-0.74158134526506003</v>
      </c>
      <c r="AFK2" s="15">
        <v>-0.80178726918072296</v>
      </c>
      <c r="AFL2" s="15">
        <v>0.82182193962650596</v>
      </c>
      <c r="AFM2" s="15">
        <v>0.81384452200000001</v>
      </c>
      <c r="AFN2" s="15">
        <v>0.11557066501851899</v>
      </c>
      <c r="AFO2" s="15">
        <v>5.8491486925925901E-2</v>
      </c>
      <c r="AFP2" s="15">
        <v>8.5008889944444402E-2</v>
      </c>
      <c r="AFQ2" s="15">
        <v>8.8758534592592503E-2</v>
      </c>
      <c r="AFR2" s="15">
        <v>0.57016337690740704</v>
      </c>
      <c r="AFS2" s="15">
        <v>0.33324878268518499</v>
      </c>
      <c r="AFT2" s="15">
        <v>7.7065144962963003E-2</v>
      </c>
      <c r="AFU2" s="15">
        <v>0.46866289522222199</v>
      </c>
      <c r="AFV2" s="15">
        <v>0.2837222505</v>
      </c>
      <c r="AFW2" s="15">
        <v>8.8301807611111102E-2</v>
      </c>
      <c r="AFX2" s="15">
        <v>5.3146959666666702E-2</v>
      </c>
      <c r="AFY2" s="15">
        <v>7.3317874925925897E-2</v>
      </c>
      <c r="AFZ2" s="15">
        <v>32.003333333333302</v>
      </c>
      <c r="AGA2" s="15">
        <v>28.7083333333334</v>
      </c>
      <c r="AGB2" s="15">
        <v>22.3424074074074</v>
      </c>
      <c r="AGC2" s="15">
        <v>24.776296296296302</v>
      </c>
      <c r="AGD2" s="15">
        <v>23.800925925925899</v>
      </c>
      <c r="AGE2" s="15">
        <v>32.170370370370399</v>
      </c>
      <c r="AGF2" s="15">
        <v>32.2777777777778</v>
      </c>
      <c r="AGG2" s="15">
        <v>-0.18393376481481499</v>
      </c>
      <c r="AGH2" s="15">
        <v>-0.19151614444444401</v>
      </c>
      <c r="AGI2" s="15">
        <v>47.829629629629601</v>
      </c>
      <c r="AGJ2" s="15">
        <v>58.012037037036997</v>
      </c>
      <c r="AGK2" s="15">
        <v>145.1</v>
      </c>
      <c r="AGL2" s="15">
        <f>AGK2-AGI2</f>
        <v>97.270370370370387</v>
      </c>
      <c r="AGM2" s="15">
        <f>AGK2-AGJ2</f>
        <v>87.08796296296299</v>
      </c>
      <c r="AGN2" s="15">
        <f>AVERAGE(AGL2:AGM2)</f>
        <v>92.179166666666688</v>
      </c>
      <c r="AGO2" s="15">
        <v>1631.02131481482</v>
      </c>
      <c r="AGP2" s="15">
        <v>1862.1684629629599</v>
      </c>
      <c r="AGQ2" s="15">
        <v>0.71731625985185199</v>
      </c>
      <c r="AGR2" s="15">
        <v>0.72707117099999996</v>
      </c>
      <c r="AGS2" s="15">
        <v>0.57273139378888904</v>
      </c>
      <c r="AGT2" s="15">
        <v>0.57566972598148203</v>
      </c>
      <c r="AGU2" s="15">
        <v>0.79611426378148098</v>
      </c>
      <c r="AGV2" s="15">
        <v>0.81032382983518503</v>
      </c>
      <c r="AGW2" s="15">
        <f>AVERAGE(AGU2:AGV2)</f>
        <v>0.803219046808333</v>
      </c>
      <c r="AGX2" s="15">
        <v>0.68442253635925898</v>
      </c>
      <c r="AGY2" s="15">
        <v>0.69713246782036997</v>
      </c>
      <c r="AGZ2" s="15">
        <v>0.245659303292593</v>
      </c>
      <c r="AHA2" s="15">
        <v>0.26097690707592602</v>
      </c>
      <c r="AHB2" s="15">
        <v>0.72910607808703698</v>
      </c>
      <c r="AHC2" s="15">
        <v>0.73639757104259196</v>
      </c>
      <c r="AHD2" s="15">
        <v>0.68250983820740696</v>
      </c>
      <c r="AHE2" s="15">
        <v>0.65861203082963005</v>
      </c>
      <c r="AHF2" s="15">
        <v>2.5505743711111101E-2</v>
      </c>
      <c r="AHG2" s="15">
        <v>2.30402111981481E-2</v>
      </c>
      <c r="AHH2" s="15">
        <v>5.0964684036536996</v>
      </c>
      <c r="AHI2" s="15">
        <v>5.4045995030962999</v>
      </c>
      <c r="AHJ2" s="15">
        <v>0.30859476093703703</v>
      </c>
      <c r="AHK2" s="15">
        <v>0.32150085514814802</v>
      </c>
      <c r="AHL2" s="15">
        <v>0.44472824873703698</v>
      </c>
      <c r="AHM2" s="15">
        <v>0.45954286460925903</v>
      </c>
      <c r="AHN2" s="15">
        <v>0.47186864666481498</v>
      </c>
      <c r="AHO2" s="15">
        <v>0.48833428018148201</v>
      </c>
      <c r="AHP2" s="15">
        <v>0.342393854925926</v>
      </c>
      <c r="AHQ2" s="15">
        <v>0.357868070414815</v>
      </c>
      <c r="AHR2" s="15">
        <v>-0.81244084453703702</v>
      </c>
      <c r="AHS2" s="15">
        <v>-0.82096152868518502</v>
      </c>
      <c r="AHT2" s="15">
        <v>0.80322463919814802</v>
      </c>
      <c r="AHU2" s="15">
        <v>0.87610166344074103</v>
      </c>
      <c r="AHV2" s="15">
        <v>0.10045250883582101</v>
      </c>
      <c r="AHW2" s="15">
        <v>6.0081681149253698E-2</v>
      </c>
      <c r="AHX2" s="15">
        <v>8.4639241432835799E-2</v>
      </c>
      <c r="AHY2" s="15">
        <v>8.3683767656716396E-2</v>
      </c>
      <c r="AHZ2" s="15">
        <v>0.519214381149254</v>
      </c>
      <c r="AIA2" s="15">
        <v>0.29434495374626901</v>
      </c>
      <c r="AIB2" s="15">
        <v>7.1964613059701504E-2</v>
      </c>
      <c r="AIC2" s="15">
        <v>0.41310867607462698</v>
      </c>
      <c r="AID2" s="15">
        <v>0.25067876543283601</v>
      </c>
      <c r="AIE2" s="15">
        <v>7.7961194029850703E-2</v>
      </c>
      <c r="AIF2" s="15">
        <v>5.1801050567164199E-2</v>
      </c>
      <c r="AIG2" s="15">
        <v>6.4500414582089605E-2</v>
      </c>
      <c r="AIH2" s="15">
        <v>35.08</v>
      </c>
      <c r="AII2" s="15">
        <v>32.797910447761197</v>
      </c>
      <c r="AIJ2" s="15">
        <v>20.754776119403001</v>
      </c>
      <c r="AIK2" s="15">
        <v>26.994477611940301</v>
      </c>
      <c r="AIL2" s="15">
        <v>26.351044776119402</v>
      </c>
      <c r="AIM2" s="15">
        <v>35.6717910447761</v>
      </c>
      <c r="AIN2" s="15">
        <v>35.622835820895602</v>
      </c>
      <c r="AIO2" s="15">
        <v>-0.21708738805970201</v>
      </c>
      <c r="AIP2" s="15">
        <v>-0.21077947014925399</v>
      </c>
      <c r="AIQ2" s="15">
        <v>55.043731343283604</v>
      </c>
      <c r="AIR2" s="15">
        <v>63.566567164179098</v>
      </c>
      <c r="AIS2" s="15">
        <v>157</v>
      </c>
      <c r="AIT2" s="15">
        <f>AIS2-AIQ2</f>
        <v>101.95626865671639</v>
      </c>
      <c r="AIU2" s="15">
        <f>AIS2-AIR2</f>
        <v>93.433432835820895</v>
      </c>
      <c r="AIV2" s="15">
        <v>1794.80517910448</v>
      </c>
      <c r="AIW2" s="15">
        <v>1988.26514925373</v>
      </c>
      <c r="AIX2" s="15">
        <v>0.70306934118656705</v>
      </c>
      <c r="AIY2" s="15">
        <v>0.719250094441791</v>
      </c>
      <c r="AIZ2" s="15">
        <v>0.55383520214029902</v>
      </c>
      <c r="AJA2" s="15">
        <v>0.55367678703283596</v>
      </c>
      <c r="AJB2" s="15">
        <v>0.777002208159701</v>
      </c>
      <c r="AJC2" s="15">
        <v>0.78952818543283598</v>
      </c>
      <c r="AJD2" s="15">
        <v>0.65754912898358198</v>
      </c>
      <c r="AJE2" s="15">
        <v>0.65722151120447703</v>
      </c>
      <c r="AJF2" s="15">
        <v>0.24459209355522399</v>
      </c>
      <c r="AJG2" s="15">
        <v>0.27534760785970203</v>
      </c>
      <c r="AJH2" s="15">
        <v>0.72968805280597004</v>
      </c>
      <c r="AJI2" s="15">
        <v>0.71619843182238796</v>
      </c>
      <c r="AJJ2" s="15">
        <v>0.68215706048955205</v>
      </c>
      <c r="AJK2" s="15">
        <v>0.67228156581492504</v>
      </c>
      <c r="AJL2" s="15">
        <v>5.5767119619402998E-2</v>
      </c>
      <c r="AJM2" s="15">
        <v>-4.5919979477611903E-3</v>
      </c>
      <c r="AJN2" s="15">
        <v>4.75378317400149</v>
      </c>
      <c r="AJO2" s="15">
        <v>5.2026502564895498</v>
      </c>
      <c r="AJP2" s="15">
        <v>0.31479458265223897</v>
      </c>
      <c r="AJQ2" s="15">
        <v>0.348328130043284</v>
      </c>
      <c r="AJR2" s="15">
        <v>0.44907290082686602</v>
      </c>
      <c r="AJS2" s="15">
        <v>0.48706324672388102</v>
      </c>
      <c r="AJT2" s="15">
        <v>0.47552731271492499</v>
      </c>
      <c r="AJU2" s="15">
        <v>0.51361076634029801</v>
      </c>
      <c r="AJV2" s="15">
        <v>0.347724555480597</v>
      </c>
      <c r="AJW2" s="15">
        <v>0.3822545698</v>
      </c>
      <c r="AJX2" s="15">
        <v>-0.79308147225373105</v>
      </c>
      <c r="AJY2" s="15">
        <v>-0.79249029577611896</v>
      </c>
      <c r="AJZ2" s="15">
        <v>0.81923851841193995</v>
      </c>
      <c r="AKA2" s="15">
        <v>0.97619549920000004</v>
      </c>
      <c r="AZI2" s="6"/>
      <c r="AZJ2" s="7"/>
      <c r="AZK2" s="6"/>
      <c r="AZL2" s="6"/>
      <c r="AZM2" s="6"/>
      <c r="AZN2" s="6"/>
    </row>
    <row r="3" spans="1:963 1361:1366" x14ac:dyDescent="0.25">
      <c r="A3" s="15">
        <v>2</v>
      </c>
      <c r="B3" s="15">
        <v>1</v>
      </c>
      <c r="C3" s="15" t="s">
        <v>10</v>
      </c>
      <c r="D3" s="15">
        <v>100</v>
      </c>
      <c r="E3" s="15">
        <v>1</v>
      </c>
      <c r="F3" s="15">
        <v>1</v>
      </c>
      <c r="G3" s="25">
        <v>-9999</v>
      </c>
      <c r="H3" s="25">
        <v>-9999</v>
      </c>
      <c r="I3" s="25">
        <v>-9999</v>
      </c>
      <c r="J3" s="25">
        <v>-9999</v>
      </c>
      <c r="K3" s="25">
        <v>-9999</v>
      </c>
      <c r="L3" s="25">
        <v>-9999</v>
      </c>
      <c r="M3" s="16">
        <v>172.48000000000002</v>
      </c>
      <c r="N3" s="16">
        <v>154</v>
      </c>
      <c r="O3" s="15">
        <f t="shared" ref="O3:O61" si="34">P3*1.12</f>
        <v>224.00000000000003</v>
      </c>
      <c r="P3" s="15">
        <v>200</v>
      </c>
      <c r="Q3" s="15">
        <v>53.12</v>
      </c>
      <c r="R3" s="15">
        <v>18.72</v>
      </c>
      <c r="S3" s="15">
        <v>28.16</v>
      </c>
      <c r="T3" s="15">
        <v>49.12</v>
      </c>
      <c r="U3" s="15">
        <v>18.72</v>
      </c>
      <c r="V3" s="15">
        <v>32.160000000000004</v>
      </c>
      <c r="W3" s="15">
        <v>49.12</v>
      </c>
      <c r="X3" s="15">
        <v>16.72</v>
      </c>
      <c r="Y3" s="15">
        <v>34.160000000000004</v>
      </c>
      <c r="Z3" s="15">
        <v>59.12</v>
      </c>
      <c r="AA3" s="15">
        <v>14.719999999999999</v>
      </c>
      <c r="AB3" s="15">
        <v>26.160000000000004</v>
      </c>
      <c r="AC3" s="15" t="s">
        <v>42</v>
      </c>
      <c r="AD3" s="15">
        <v>8.6</v>
      </c>
      <c r="AE3" s="15">
        <v>7.2</v>
      </c>
      <c r="AF3" s="15">
        <v>1.9</v>
      </c>
      <c r="AG3" s="15" t="s">
        <v>41</v>
      </c>
      <c r="AH3" s="15">
        <v>2</v>
      </c>
      <c r="AI3" s="15">
        <v>0.9</v>
      </c>
      <c r="AJ3" s="15">
        <v>1.8</v>
      </c>
      <c r="AK3" s="15">
        <v>3</v>
      </c>
      <c r="AL3" s="15">
        <v>358</v>
      </c>
      <c r="AM3" s="15">
        <v>129</v>
      </c>
      <c r="AN3" s="15">
        <v>0.47</v>
      </c>
      <c r="AO3" s="15">
        <v>9.3000000000000007</v>
      </c>
      <c r="AP3" s="15">
        <v>6.2</v>
      </c>
      <c r="AQ3" s="15">
        <v>1.07</v>
      </c>
      <c r="AR3" s="15">
        <v>5720</v>
      </c>
      <c r="AS3" s="15">
        <v>204</v>
      </c>
      <c r="AT3" s="15">
        <v>698</v>
      </c>
      <c r="AU3" s="25">
        <v>-9999</v>
      </c>
      <c r="AV3" s="15">
        <v>34.299999999999997</v>
      </c>
      <c r="AW3" s="15">
        <v>0</v>
      </c>
      <c r="AX3" s="15">
        <v>3</v>
      </c>
      <c r="AY3" s="15">
        <v>83</v>
      </c>
      <c r="AZ3" s="15">
        <v>5</v>
      </c>
      <c r="BA3" s="15">
        <v>9</v>
      </c>
      <c r="BB3" s="15">
        <v>46</v>
      </c>
      <c r="BC3" s="20">
        <v>0.55984263882584351</v>
      </c>
      <c r="BD3" s="20">
        <v>0.19671138908503988</v>
      </c>
      <c r="BE3" s="20">
        <v>8.4017001087278845E-2</v>
      </c>
      <c r="BF3" s="20">
        <v>0.14001400140014003</v>
      </c>
      <c r="BG3" s="20">
        <v>0.37656273535170953</v>
      </c>
      <c r="BH3" s="20">
        <v>1.2144534959268327</v>
      </c>
      <c r="BI3" s="25">
        <v>-9999</v>
      </c>
      <c r="BJ3" s="25">
        <v>-9999</v>
      </c>
      <c r="BK3" s="25">
        <v>-9999</v>
      </c>
      <c r="BL3" s="25">
        <v>-9999</v>
      </c>
      <c r="BM3" s="25">
        <v>-9999</v>
      </c>
      <c r="BN3" s="20">
        <f t="shared" si="0"/>
        <v>3.0262161116435333</v>
      </c>
      <c r="BO3" s="20">
        <f t="shared" si="1"/>
        <v>3.3622841159926486</v>
      </c>
      <c r="BP3" s="20">
        <f t="shared" si="2"/>
        <v>3.9223401215932086</v>
      </c>
      <c r="BQ3" s="20">
        <f t="shared" si="3"/>
        <v>5.4285910630000469</v>
      </c>
      <c r="BR3" s="20">
        <f t="shared" si="4"/>
        <v>10.286405046707378</v>
      </c>
      <c r="BS3" s="20">
        <f t="shared" si="5"/>
        <v>0.56005600560056013</v>
      </c>
      <c r="BT3" s="20">
        <f t="shared" si="6"/>
        <v>1.5062509414068381</v>
      </c>
      <c r="BU3" s="20">
        <f t="shared" si="7"/>
        <v>4.8578139837073309</v>
      </c>
      <c r="BV3" s="20">
        <f t="shared" ref="BV3:BV61" si="35">SUM(BS3:BU3)</f>
        <v>6.9241209307147287</v>
      </c>
      <c r="BW3" s="25">
        <v>-9999</v>
      </c>
      <c r="BX3" s="25">
        <v>-9999</v>
      </c>
      <c r="BY3" s="25">
        <v>-9999</v>
      </c>
      <c r="BZ3" s="25">
        <v>-9999</v>
      </c>
      <c r="CA3" s="25">
        <v>-9999</v>
      </c>
      <c r="CB3" s="25">
        <v>-9999</v>
      </c>
      <c r="CC3" s="25">
        <v>-9999</v>
      </c>
      <c r="CD3" s="20">
        <f t="shared" si="8"/>
        <v>19.79651462343854</v>
      </c>
      <c r="CE3" s="20">
        <f t="shared" si="9"/>
        <v>28.667643494567415</v>
      </c>
      <c r="CF3" s="20">
        <f t="shared" si="10"/>
        <v>35.693333697969223</v>
      </c>
      <c r="CG3" s="20">
        <f t="shared" ref="CG3:CG61" si="36">CE3+CK3</f>
        <v>56.525909136425334</v>
      </c>
      <c r="CH3" s="15">
        <f t="shared" si="11"/>
        <v>7.0256902034018056</v>
      </c>
      <c r="CI3" s="15">
        <f t="shared" si="12"/>
        <v>11.299208654713011</v>
      </c>
      <c r="CJ3" s="15">
        <f t="shared" si="13"/>
        <v>9.5333667837430998</v>
      </c>
      <c r="CK3" s="15">
        <f t="shared" ref="CK3:CL3" si="37">SUM(CH3:CJ3)</f>
        <v>27.858265641857919</v>
      </c>
      <c r="CL3" s="15">
        <f t="shared" si="37"/>
        <v>48.69084108031403</v>
      </c>
      <c r="CM3" s="15">
        <v>1.1700000000000002</v>
      </c>
      <c r="CN3" s="15">
        <v>5.91</v>
      </c>
      <c r="CO3" s="15">
        <v>3.2050000000000001</v>
      </c>
      <c r="CP3" s="15">
        <v>0.35000000000000003</v>
      </c>
      <c r="CQ3" s="15">
        <v>0.94500000000000006</v>
      </c>
      <c r="CR3" s="15">
        <v>0.23499999999999999</v>
      </c>
      <c r="CS3" s="25">
        <v>-9999</v>
      </c>
      <c r="CT3" s="25">
        <v>-9999</v>
      </c>
      <c r="CU3" s="25">
        <v>-9999</v>
      </c>
      <c r="CV3" s="25">
        <v>-9999</v>
      </c>
      <c r="CW3" s="25">
        <v>-9999</v>
      </c>
      <c r="CX3" s="20">
        <f t="shared" ref="CX3:CX13" si="38">(4*CM3)+(4*CN3)</f>
        <v>28.32</v>
      </c>
      <c r="CY3" s="20">
        <f t="shared" ref="CY3:CY13" si="39">CX3+(4*CO3)</f>
        <v>41.14</v>
      </c>
      <c r="CZ3" s="20">
        <f t="shared" si="14"/>
        <v>42.54</v>
      </c>
      <c r="DA3" s="20">
        <f t="shared" si="15"/>
        <v>46.32</v>
      </c>
      <c r="DB3" s="20">
        <f t="shared" si="16"/>
        <v>47.26</v>
      </c>
      <c r="DC3" s="15">
        <f t="shared" si="17"/>
        <v>1.4000000000000001</v>
      </c>
      <c r="DD3" s="15">
        <f t="shared" si="18"/>
        <v>3.7800000000000002</v>
      </c>
      <c r="DE3" s="15">
        <f t="shared" si="19"/>
        <v>0.94</v>
      </c>
      <c r="DF3" s="15">
        <f t="shared" ref="DF3:DF13" si="40">SUM(DC3:DE3)</f>
        <v>6.120000000000001</v>
      </c>
      <c r="DG3" s="16">
        <v>2.0909776325709979</v>
      </c>
      <c r="DH3" s="16">
        <v>2.8581510232886376</v>
      </c>
      <c r="DI3" s="16">
        <v>2.2177822177822182</v>
      </c>
      <c r="DJ3" s="16">
        <v>1.7564225508504514</v>
      </c>
      <c r="DK3" s="16">
        <v>2.8248021636782528</v>
      </c>
      <c r="DL3" s="16">
        <v>2.3833416959357749</v>
      </c>
      <c r="DM3" s="25">
        <v>-9999</v>
      </c>
      <c r="DN3" s="20">
        <f t="shared" ref="DN3:DN61" si="41">(4*DG3)+(4*DH3)</f>
        <v>19.79651462343854</v>
      </c>
      <c r="DO3" s="20">
        <f t="shared" ref="DO3:DO61" si="42">DN3+(4*DI3)</f>
        <v>28.667643494567415</v>
      </c>
      <c r="DP3" s="20">
        <f t="shared" ref="DP3:DR3" si="43">(DO3+(DJ3*4))</f>
        <v>35.693333697969223</v>
      </c>
      <c r="DQ3" s="20">
        <f t="shared" si="43"/>
        <v>46.992542352682236</v>
      </c>
      <c r="DR3" s="20">
        <f t="shared" si="43"/>
        <v>56.525909136425334</v>
      </c>
      <c r="DS3" s="15">
        <f t="shared" ref="DS3:DS61" si="44">(DJ3*4)</f>
        <v>7.0256902034018056</v>
      </c>
      <c r="DT3" s="15">
        <f t="shared" ref="DT3:DT61" si="45">(DK3*4)</f>
        <v>11.299208654713011</v>
      </c>
      <c r="DU3" s="15">
        <f t="shared" ref="DU3:DU61" si="46">(DL3*4)</f>
        <v>9.5333667837430998</v>
      </c>
      <c r="DV3" s="15">
        <f t="shared" ref="DV3:DV61" si="47">SUM(DS3:DU3)</f>
        <v>27.858265641857919</v>
      </c>
      <c r="DW3" s="15">
        <v>0.35315759253259688</v>
      </c>
      <c r="DX3" s="15">
        <v>0.34796542939424596</v>
      </c>
      <c r="DY3" s="15">
        <v>0.34867376150196111</v>
      </c>
      <c r="DZ3" s="15">
        <v>0.34189615826380715</v>
      </c>
      <c r="EA3" s="15">
        <v>0.35479737885040702</v>
      </c>
      <c r="EB3" s="15">
        <v>0.36268619664182239</v>
      </c>
      <c r="EC3" s="15">
        <v>0.36486446869944084</v>
      </c>
      <c r="ED3" s="15">
        <f t="shared" si="20"/>
        <v>0.1539512970762405</v>
      </c>
      <c r="EE3" s="15">
        <f t="shared" si="20"/>
        <v>1.118603469777848</v>
      </c>
      <c r="EF3" s="15">
        <f t="shared" si="20"/>
        <v>0.58139549318016237</v>
      </c>
      <c r="EG3" s="15">
        <f t="shared" si="20"/>
        <v>8.9848273418527747E-2</v>
      </c>
      <c r="EH3" s="15">
        <f t="shared" si="20"/>
        <v>0.10712752207072622</v>
      </c>
      <c r="EI3" s="15">
        <f t="shared" si="20"/>
        <v>6.0415976574637381E-3</v>
      </c>
      <c r="EJ3" s="15">
        <f t="shared" si="20"/>
        <v>-15.057527492122142</v>
      </c>
      <c r="EK3" s="15">
        <f t="shared" si="21"/>
        <v>1.3745651524664328E-3</v>
      </c>
      <c r="EL3" s="15">
        <f t="shared" si="21"/>
        <v>9.9875309801593561E-3</v>
      </c>
      <c r="EM3" s="15">
        <f t="shared" si="21"/>
        <v>5.1910311891085921E-3</v>
      </c>
      <c r="EN3" s="15">
        <f t="shared" si="21"/>
        <v>8.0221672695114047E-4</v>
      </c>
      <c r="EO3" s="15">
        <f t="shared" si="21"/>
        <v>9.5649573277434112E-4</v>
      </c>
      <c r="EP3" s="15">
        <f t="shared" si="21"/>
        <v>5.3942836227354797E-5</v>
      </c>
      <c r="EQ3" s="25">
        <v>-9999</v>
      </c>
      <c r="ER3" s="21">
        <v>-9999</v>
      </c>
      <c r="ES3" s="32">
        <v>-9999</v>
      </c>
      <c r="ET3" s="21">
        <v>-9999</v>
      </c>
      <c r="EU3" s="33">
        <v>-9999</v>
      </c>
      <c r="EV3" s="21">
        <v>-9999</v>
      </c>
      <c r="EW3" s="21">
        <v>-9999</v>
      </c>
      <c r="EX3" s="21">
        <v>-9999</v>
      </c>
      <c r="EY3" s="21">
        <v>-9999</v>
      </c>
      <c r="EZ3" s="21">
        <v>-9999</v>
      </c>
      <c r="FA3" s="21">
        <v>-9999</v>
      </c>
      <c r="FB3" s="21">
        <v>-9999</v>
      </c>
      <c r="FC3" s="21">
        <v>-9999</v>
      </c>
      <c r="FD3" s="21">
        <v>-9999</v>
      </c>
      <c r="FE3" s="21">
        <v>-9999</v>
      </c>
      <c r="FF3" s="21">
        <v>-9999</v>
      </c>
      <c r="FG3" s="21">
        <v>-9999</v>
      </c>
      <c r="FH3" s="21">
        <v>-9999</v>
      </c>
      <c r="FI3" s="21">
        <v>-9999</v>
      </c>
      <c r="FJ3" s="21">
        <v>-9999</v>
      </c>
      <c r="FK3" s="21">
        <v>-9999</v>
      </c>
      <c r="FL3" s="32">
        <v>-9999</v>
      </c>
      <c r="FM3" s="32">
        <v>-9999</v>
      </c>
      <c r="FN3" s="32">
        <v>-9999</v>
      </c>
      <c r="FO3" s="32">
        <v>-9999</v>
      </c>
      <c r="FP3" s="32">
        <v>-9999</v>
      </c>
      <c r="FQ3" s="32">
        <v>-9999</v>
      </c>
      <c r="FR3" s="32">
        <v>-9999</v>
      </c>
      <c r="FS3" s="32">
        <v>-9999</v>
      </c>
      <c r="FT3" s="32">
        <v>-9999</v>
      </c>
      <c r="FU3" s="32">
        <v>-9999</v>
      </c>
      <c r="FV3" s="32">
        <v>-9999</v>
      </c>
      <c r="FW3" s="32">
        <v>-9999</v>
      </c>
      <c r="FX3" s="21">
        <v>-9999</v>
      </c>
      <c r="FY3" s="21">
        <v>-9999</v>
      </c>
      <c r="FZ3" s="21">
        <v>-9999</v>
      </c>
      <c r="GA3" s="21">
        <v>-9999</v>
      </c>
      <c r="GB3" s="21">
        <v>-9999</v>
      </c>
      <c r="GC3" s="21">
        <v>-9999</v>
      </c>
      <c r="GD3" s="21">
        <v>-9999</v>
      </c>
      <c r="GE3" s="21">
        <v>-9999</v>
      </c>
      <c r="GF3" s="21">
        <v>-9999</v>
      </c>
      <c r="GG3" s="21">
        <v>-9999</v>
      </c>
      <c r="GH3" s="21">
        <v>-9999</v>
      </c>
      <c r="GI3" s="21">
        <v>-9999</v>
      </c>
      <c r="GJ3" s="21">
        <v>-9999</v>
      </c>
      <c r="GK3" s="21">
        <v>-9999</v>
      </c>
      <c r="GL3" s="21">
        <v>-9999</v>
      </c>
      <c r="GM3" s="21">
        <v>-9999</v>
      </c>
      <c r="GN3" s="25">
        <v>-9999</v>
      </c>
      <c r="GO3" s="25">
        <v>-9999</v>
      </c>
      <c r="GP3" s="25">
        <v>-9999</v>
      </c>
      <c r="GQ3" s="25">
        <v>-9999</v>
      </c>
      <c r="GR3" s="25">
        <v>-9999</v>
      </c>
      <c r="GS3" s="25">
        <v>-9999</v>
      </c>
      <c r="GT3" s="25">
        <v>-9999</v>
      </c>
      <c r="GU3" s="25">
        <v>-9999</v>
      </c>
      <c r="GV3" s="25">
        <v>-9999</v>
      </c>
      <c r="GW3" s="25">
        <v>-9999</v>
      </c>
      <c r="GX3" s="25">
        <v>-9999</v>
      </c>
      <c r="GY3" s="25">
        <v>-9999</v>
      </c>
      <c r="GZ3" s="25">
        <v>-9999</v>
      </c>
      <c r="HA3" s="25">
        <v>-9999</v>
      </c>
      <c r="HB3" s="21">
        <v>-9999</v>
      </c>
      <c r="HC3" s="21">
        <v>-9999</v>
      </c>
      <c r="HD3" s="21">
        <v>-9999</v>
      </c>
      <c r="HE3" s="21">
        <v>-9999</v>
      </c>
      <c r="HF3" s="21">
        <v>-9999</v>
      </c>
      <c r="HG3" s="15">
        <v>48.8</v>
      </c>
      <c r="HH3" s="15">
        <f t="shared" ref="HH3:HH63" si="48">(HG3-31)*(10000/1000)*(1/(0.2*4*0.5))</f>
        <v>444.99999999999994</v>
      </c>
      <c r="HI3" s="15">
        <v>1.6426194380541455</v>
      </c>
      <c r="HJ3" s="24">
        <f t="shared" ref="HJ3:HJ61" si="49">(HI3*1.0624)+0.056</f>
        <v>1.8011188909887241</v>
      </c>
      <c r="HK3" s="15">
        <f t="shared" ref="HK3:HK61" si="50">(HJ3/100)*HH3</f>
        <v>8.0149790648998227</v>
      </c>
      <c r="HL3" s="27">
        <v>0.34405573180916671</v>
      </c>
      <c r="HM3" s="17">
        <v>416.8</v>
      </c>
      <c r="HN3" s="17">
        <v>70.069999999999993</v>
      </c>
      <c r="HO3" s="16">
        <f t="shared" ref="HO3:HO61" si="51">HM3-HN3</f>
        <v>346.73</v>
      </c>
      <c r="HP3" s="18">
        <v>14</v>
      </c>
      <c r="HQ3" s="18">
        <v>567.9</v>
      </c>
      <c r="HR3" s="18">
        <v>31.63</v>
      </c>
      <c r="HS3" s="22">
        <f t="shared" ref="HS3:HS61" si="52">HQ3-HR3</f>
        <v>536.27</v>
      </c>
      <c r="HT3" s="21">
        <v>187</v>
      </c>
      <c r="HU3" s="18">
        <v>450.2</v>
      </c>
      <c r="HV3" s="18">
        <v>31</v>
      </c>
      <c r="HW3" s="18">
        <f t="shared" ref="HW3:HW61" si="53">HU3-HV3</f>
        <v>419.2</v>
      </c>
      <c r="HX3" s="18">
        <v>246.9</v>
      </c>
      <c r="HY3" s="18">
        <v>31</v>
      </c>
      <c r="HZ3" s="18">
        <f t="shared" ref="HZ3:HZ61" si="54">HX3-HY3</f>
        <v>215.9</v>
      </c>
      <c r="IA3" s="18">
        <v>245.6</v>
      </c>
      <c r="IB3" s="18">
        <v>31.5</v>
      </c>
      <c r="IC3" s="18">
        <f t="shared" ref="IC3:IC61" si="55">IA3-IB3</f>
        <v>214.1</v>
      </c>
      <c r="ID3" s="18">
        <v>130.1</v>
      </c>
      <c r="IE3" s="22">
        <v>6.65</v>
      </c>
      <c r="IF3" s="28">
        <v>163.69999999999999</v>
      </c>
      <c r="IG3" s="22">
        <v>70.069999999999993</v>
      </c>
      <c r="IH3" s="22">
        <f t="shared" ref="IH3:IH4" si="56">ID3-IE3</f>
        <v>123.44999999999999</v>
      </c>
      <c r="II3" s="22">
        <f t="shared" ref="II3:II4" si="57">IF3-IG3</f>
        <v>93.63</v>
      </c>
      <c r="IJ3" s="16">
        <f t="shared" ref="IJ3:IJ61" si="58">(II3*10000/(1000*1*1.02))</f>
        <v>917.94117647058829</v>
      </c>
      <c r="IK3" s="16">
        <f t="shared" ref="IK3:IK61" si="59">IJ3/1.12</f>
        <v>819.59033613445376</v>
      </c>
      <c r="IL3" s="25">
        <f t="shared" si="22"/>
        <v>3399.3137254901962</v>
      </c>
      <c r="IM3" s="16">
        <f t="shared" si="23"/>
        <v>5257.5490196078435</v>
      </c>
      <c r="IN3" s="16">
        <f t="shared" si="24"/>
        <v>2116.6666666666665</v>
      </c>
      <c r="IO3" s="16">
        <f t="shared" ref="IO3:IO61" si="60">(IC3*10000/(1000*1*1.02))</f>
        <v>2099.0196078431372</v>
      </c>
      <c r="IP3" s="25">
        <f t="shared" si="25"/>
        <v>4109.8039215686276</v>
      </c>
      <c r="IQ3" s="16">
        <f t="shared" ref="IQ3:IQ61" si="61">SUM(IL3:IO3)</f>
        <v>12872.549019607843</v>
      </c>
      <c r="IR3" s="16">
        <f t="shared" ref="IR3:IR61" si="62">(IH3*10000/(1000*1*1.02))</f>
        <v>1210.2941176470588</v>
      </c>
      <c r="IS3" s="27">
        <v>0.34729597460066497</v>
      </c>
      <c r="IT3" s="24">
        <v>2.9310272045653813</v>
      </c>
      <c r="IU3" s="24">
        <v>2.9310272045653813</v>
      </c>
      <c r="IV3" s="15">
        <v>3.17</v>
      </c>
      <c r="IW3" s="24">
        <f t="shared" ref="IW3:IW61" si="63">(IU3*1.0624)+0.056</f>
        <v>3.1699233021302611</v>
      </c>
      <c r="IX3" s="15">
        <f t="shared" si="26"/>
        <v>107.75824509803921</v>
      </c>
      <c r="IY3" s="27">
        <v>0.36293649342997658</v>
      </c>
      <c r="IZ3" s="26">
        <v>0.67899423867254649</v>
      </c>
      <c r="JA3" s="15">
        <v>0.75</v>
      </c>
      <c r="JB3" s="24">
        <f t="shared" ref="JB3:JB61" si="64">(IZ3*1.0624)+0.056</f>
        <v>0.77736347916571347</v>
      </c>
      <c r="JC3" s="15">
        <f t="shared" si="27"/>
        <v>39.431617647058822</v>
      </c>
      <c r="JD3" s="27">
        <v>0.36232309973335497</v>
      </c>
      <c r="JE3" s="24">
        <v>1.3629495898710688</v>
      </c>
      <c r="JF3" s="15">
        <v>1.44</v>
      </c>
      <c r="JG3" s="24">
        <f t="shared" ref="JG3:JG61" si="65">(JE3*1.0624)+0.056</f>
        <v>1.5039976442790237</v>
      </c>
      <c r="JH3" s="15">
        <f t="shared" si="28"/>
        <v>30.479999999999997</v>
      </c>
      <c r="JI3" s="27">
        <v>0.3624603760549242</v>
      </c>
      <c r="JJ3" s="24">
        <v>2.3656063064998043</v>
      </c>
      <c r="JK3" s="15">
        <v>2.66</v>
      </c>
      <c r="JL3" s="24">
        <f t="shared" ref="JL3:JL61" si="66">(JJ3*1.0624)+0.056</f>
        <v>2.5692201400253922</v>
      </c>
      <c r="JM3" s="15">
        <f t="shared" si="29"/>
        <v>32.193823529411766</v>
      </c>
      <c r="JN3" s="27">
        <v>0.36265851042415387</v>
      </c>
      <c r="JO3" s="16">
        <f t="shared" ref="JO3:JO61" si="67">SUM(IX3, JC3, JH3, JM3)</f>
        <v>209.86368627450977</v>
      </c>
      <c r="JP3" s="16">
        <f t="shared" ref="JP3:JP61" si="68">JO3/1.12</f>
        <v>187.37829131652657</v>
      </c>
      <c r="JQ3" s="22">
        <v>6.5</v>
      </c>
      <c r="JR3" s="22">
        <f t="shared" ref="JR3:JR61" si="69">JQ3*3.33</f>
        <v>21.645</v>
      </c>
      <c r="JS3" s="22">
        <v>1011.5</v>
      </c>
      <c r="JT3" s="26">
        <f t="shared" ref="JT3:JT61" si="70">JS3/1000</f>
        <v>1.0115000000000001</v>
      </c>
      <c r="JU3" s="27">
        <v>7.1599999999999997E-2</v>
      </c>
      <c r="JV3" s="26">
        <f t="shared" ref="JV3:JV61" si="71">JT3-JU3</f>
        <v>0.93990000000000007</v>
      </c>
      <c r="JW3" s="15">
        <f t="shared" ref="JW3:JW61" si="72">JV3*(43560/(JR3*0.454))</f>
        <v>4166.3531372782481</v>
      </c>
      <c r="JX3" s="15">
        <v>0.50929999999999997</v>
      </c>
      <c r="JY3" s="15">
        <v>0.52910000000000001</v>
      </c>
      <c r="JZ3" s="15">
        <f>JX3-0.0678</f>
        <v>0.4415</v>
      </c>
      <c r="KA3" s="15">
        <f>JY3-0.067</f>
        <v>0.46210000000000001</v>
      </c>
      <c r="KB3" s="15">
        <f>JZ3/JV3</f>
        <v>0.46973082242791786</v>
      </c>
      <c r="KC3" s="15">
        <v>0.47499999999999998</v>
      </c>
      <c r="KD3" s="15">
        <f>(JZ3)*(43560/(JR3*0.454))</f>
        <v>1957.0644856988472</v>
      </c>
      <c r="KE3" s="15">
        <f t="shared" si="30"/>
        <v>1979.0177402071677</v>
      </c>
      <c r="KF3" s="15">
        <f t="shared" ref="KF3:KF61" si="73">KE3*1.12</f>
        <v>2216.4998690320281</v>
      </c>
      <c r="KG3" s="28">
        <v>2</v>
      </c>
      <c r="KH3" s="22">
        <f t="shared" ref="KH3:KH61" si="74">20-(KG3/2)</f>
        <v>19</v>
      </c>
      <c r="KI3" s="22">
        <f t="shared" ref="KI3:KI61" si="75">KH3*6.67</f>
        <v>126.73</v>
      </c>
      <c r="KJ3" s="20">
        <v>134.49496300000001</v>
      </c>
      <c r="KK3" s="16">
        <v>5.16</v>
      </c>
      <c r="KL3" s="16">
        <f t="shared" ref="KL3:KL61" si="76">KK3-0.51</f>
        <v>4.6500000000000004</v>
      </c>
      <c r="KM3" s="15">
        <f>KL3*(43560/(127.7*0.454))</f>
        <v>3493.768089444216</v>
      </c>
      <c r="KN3" s="18">
        <v>2.2400000000000002</v>
      </c>
      <c r="KO3" s="18">
        <f t="shared" ref="KO3:KO61" si="77">KN3-0.27</f>
        <v>1.9700000000000002</v>
      </c>
      <c r="KP3" s="15">
        <f t="shared" ref="KP3:KP61" si="78">KO3/KL3</f>
        <v>0.42365591397849461</v>
      </c>
      <c r="KQ3" s="15">
        <f t="shared" ref="KQ3:KQ61" si="79">KO3*(43560/(KJ3*0.454))</f>
        <v>1405.3750030091237</v>
      </c>
      <c r="KR3" s="15">
        <f t="shared" ref="KR3:KR61" si="80">KQ3*1.12</f>
        <v>1574.0200033702188</v>
      </c>
      <c r="KS3" s="20">
        <f t="shared" si="31"/>
        <v>1774.847564645273</v>
      </c>
      <c r="KT3" s="20">
        <f t="shared" ref="KT3:KT61" si="81">KS3*1.12</f>
        <v>1987.829272402706</v>
      </c>
      <c r="KU3" s="30">
        <v>5.18</v>
      </c>
      <c r="KV3" s="30">
        <v>0.93</v>
      </c>
      <c r="KW3" s="30">
        <v>77.599999999999994</v>
      </c>
      <c r="KX3" s="30">
        <v>23.1</v>
      </c>
      <c r="KY3" s="30">
        <v>6.1</v>
      </c>
      <c r="KZ3" s="18">
        <v>2.0592999999999999</v>
      </c>
      <c r="LA3" s="18">
        <f t="shared" ref="LA3:LA61" si="82">KZ3-0.067</f>
        <v>1.9923</v>
      </c>
      <c r="LB3" s="15">
        <f t="shared" si="32"/>
        <v>0.42845161290322575</v>
      </c>
      <c r="LC3" s="15">
        <f t="shared" si="33"/>
        <v>1421.2835626878564</v>
      </c>
      <c r="LD3" s="15">
        <f t="shared" ref="LD3:LD61" si="83">LC3*1.12</f>
        <v>1591.8375902103992</v>
      </c>
      <c r="LE3" s="15">
        <f t="shared" ref="LE3:LE61" si="84">LD3/0.82</f>
        <v>1941.2653539151211</v>
      </c>
      <c r="LF3" s="15">
        <v>48.8</v>
      </c>
      <c r="LG3" s="15">
        <f t="shared" ref="LG3:LG63" si="85">(LF3-31)*(10000/1000)*(1/(0.2*4*0.5))</f>
        <v>444.99999999999994</v>
      </c>
      <c r="LH3" s="15">
        <v>0.28687089301851798</v>
      </c>
      <c r="LI3" s="15">
        <v>0.42958109322222199</v>
      </c>
      <c r="LJ3" s="15">
        <v>0.24993499016666701</v>
      </c>
      <c r="LK3" s="15">
        <v>0.35872471544444501</v>
      </c>
      <c r="LL3" s="15">
        <v>0.53935706120370397</v>
      </c>
      <c r="LM3" s="15">
        <v>0.51054244707407404</v>
      </c>
      <c r="LN3" s="15">
        <v>0.355262376574074</v>
      </c>
      <c r="LO3" s="15">
        <v>0.55308878935185202</v>
      </c>
      <c r="LP3" s="15">
        <v>0.49791138933333301</v>
      </c>
      <c r="LQ3" s="15">
        <v>0.271191043388889</v>
      </c>
      <c r="LR3" s="15">
        <v>0.42974089164814799</v>
      </c>
      <c r="LS3" s="15">
        <v>0.27800150405555601</v>
      </c>
      <c r="LT3" s="15">
        <v>33.51</v>
      </c>
      <c r="LU3" s="15">
        <v>31.320925925925899</v>
      </c>
      <c r="LV3" s="15">
        <v>5.9082962962963004</v>
      </c>
      <c r="LW3" s="15">
        <v>45.733333333333299</v>
      </c>
      <c r="LX3" s="15">
        <v>43.980555555555597</v>
      </c>
      <c r="LY3" s="15">
        <v>34.203703703703702</v>
      </c>
      <c r="LZ3" s="15">
        <v>34.159999999999997</v>
      </c>
      <c r="MA3" s="15">
        <v>0.32244089999999997</v>
      </c>
      <c r="MB3" s="15">
        <v>0.24904343703703699</v>
      </c>
      <c r="MC3" s="15">
        <v>58.2446296296296</v>
      </c>
      <c r="MD3" s="15">
        <v>55.6661111111111</v>
      </c>
      <c r="ME3" s="15">
        <v>60.3</v>
      </c>
      <c r="MF3" s="15">
        <f t="shared" ref="MF3:MF61" si="86">ME3-MC3</f>
        <v>2.0553703703703974</v>
      </c>
      <c r="MG3" s="15">
        <f t="shared" ref="MG3:MG61" si="87">ME3-MD3</f>
        <v>4.6338888888888974</v>
      </c>
      <c r="MH3" s="15">
        <v>1867.45174074074</v>
      </c>
      <c r="MI3" s="15">
        <v>1808.9268703703699</v>
      </c>
      <c r="MJ3" s="15">
        <v>0.21774241252036999</v>
      </c>
      <c r="MK3" s="15">
        <v>0.19962286180185199</v>
      </c>
      <c r="ML3" s="15">
        <v>0.167191590462963</v>
      </c>
      <c r="MM3" s="15">
        <v>0.17452370263148101</v>
      </c>
      <c r="MN3" s="15">
        <v>0.12546377445000001</v>
      </c>
      <c r="MO3" s="15">
        <v>0.111873230562963</v>
      </c>
      <c r="MP3" s="15">
        <v>7.3487184750000004E-2</v>
      </c>
      <c r="MQ3" s="15">
        <v>8.5992091716666705E-2</v>
      </c>
      <c r="MR3" s="15">
        <v>5.2468079870370402E-2</v>
      </c>
      <c r="MS3" s="15">
        <v>2.6215762075925901E-2</v>
      </c>
      <c r="MT3" s="15">
        <v>0.33090976089444502</v>
      </c>
      <c r="MU3" s="15">
        <v>0.36530117837222198</v>
      </c>
      <c r="MV3" s="15">
        <v>0.34195661418888901</v>
      </c>
      <c r="MW3" s="15">
        <v>0.30411057180925899</v>
      </c>
      <c r="MX3" s="15">
        <v>0.12198060282037</v>
      </c>
      <c r="MY3" s="15">
        <v>0.17884996261851899</v>
      </c>
      <c r="MZ3" s="15">
        <v>0.55709794239814803</v>
      </c>
      <c r="NA3" s="15">
        <v>0.50384119761296298</v>
      </c>
      <c r="NB3" s="15">
        <v>0.41707905440925902</v>
      </c>
      <c r="NC3" s="15">
        <v>9.5593617307407397E-2</v>
      </c>
      <c r="ND3" s="15">
        <v>0.44546890608518502</v>
      </c>
      <c r="NE3" s="15">
        <v>0.10049161122592599</v>
      </c>
      <c r="NF3" s="15">
        <v>0.27708761498888901</v>
      </c>
      <c r="NG3" s="15">
        <v>0.115056331527778</v>
      </c>
      <c r="NH3" s="15">
        <v>0.23969066310925899</v>
      </c>
      <c r="NI3" s="15">
        <v>0.100266880338889</v>
      </c>
      <c r="NJ3" s="15">
        <v>-0.13671803255555501</v>
      </c>
      <c r="NK3" s="15">
        <v>-0.157816401388889</v>
      </c>
      <c r="NL3" s="15">
        <v>0.83567398588703701</v>
      </c>
      <c r="NM3" s="15">
        <v>0.42742688703703702</v>
      </c>
      <c r="NN3" s="15">
        <v>0.28496839020930198</v>
      </c>
      <c r="NO3" s="15">
        <v>0.43904043911627899</v>
      </c>
      <c r="NP3" s="15">
        <v>0.26170936755814</v>
      </c>
      <c r="NQ3" s="15">
        <v>0.35812368583720899</v>
      </c>
      <c r="NR3" s="15">
        <v>0.52796269095348802</v>
      </c>
      <c r="NS3" s="15">
        <v>0.48048219969767397</v>
      </c>
      <c r="NT3" s="15">
        <v>0.340484195488372</v>
      </c>
      <c r="NU3" s="15">
        <v>0.52694432176744199</v>
      </c>
      <c r="NV3" s="15">
        <v>0.47381518674418599</v>
      </c>
      <c r="NW3" s="15">
        <v>0.26409710369767397</v>
      </c>
      <c r="NX3" s="15">
        <v>0.41129100176744199</v>
      </c>
      <c r="NY3" s="15">
        <v>0.25653823909302298</v>
      </c>
      <c r="NZ3" s="15">
        <v>30.29</v>
      </c>
      <c r="OA3" s="15">
        <v>27.057441860465101</v>
      </c>
      <c r="OB3" s="15">
        <v>16.871162790697699</v>
      </c>
      <c r="OC3" s="15">
        <v>41.875581395348803</v>
      </c>
      <c r="OD3" s="15">
        <v>40.100930232558198</v>
      </c>
      <c r="OE3" s="15">
        <v>30.396279069767498</v>
      </c>
      <c r="OF3" s="15">
        <v>30.28</v>
      </c>
      <c r="OG3" s="15">
        <v>0.31923245348837198</v>
      </c>
      <c r="OH3" s="15">
        <v>0.24756030232558099</v>
      </c>
      <c r="OI3" s="15">
        <v>58.12</v>
      </c>
      <c r="OJ3" s="15">
        <v>54.116744186046503</v>
      </c>
      <c r="OK3" s="15">
        <v>60</v>
      </c>
      <c r="OL3" s="15">
        <f t="shared" ref="OL3:OL61" si="88">OK3-OI3</f>
        <v>1.8800000000000026</v>
      </c>
      <c r="OM3" s="15">
        <f t="shared" ref="OM3:OM61" si="89">OK3-OJ3</f>
        <v>5.8832558139534967</v>
      </c>
      <c r="ON3" s="15">
        <v>1864.6283023255801</v>
      </c>
      <c r="OO3" s="15">
        <v>1773.75076744186</v>
      </c>
      <c r="OP3" s="15">
        <v>0.214815630062791</v>
      </c>
      <c r="OQ3" s="15">
        <v>0.190371643055814</v>
      </c>
      <c r="OR3" s="15">
        <v>0.16373367113255799</v>
      </c>
      <c r="OS3" s="15">
        <v>0.145365677011628</v>
      </c>
      <c r="OT3" s="15">
        <v>0.12310916175814</v>
      </c>
      <c r="OU3" s="15">
        <v>9.0694971625581405E-2</v>
      </c>
      <c r="OV3" s="15">
        <v>7.0632109879069802E-2</v>
      </c>
      <c r="OW3" s="15">
        <v>4.4538882725581402E-2</v>
      </c>
      <c r="OX3" s="15">
        <v>5.2951576890697703E-2</v>
      </c>
      <c r="OY3" s="15">
        <v>4.63857672162791E-2</v>
      </c>
      <c r="OZ3" s="15">
        <v>0.34499851212558102</v>
      </c>
      <c r="PA3" s="15">
        <v>0.335710193113954</v>
      </c>
      <c r="PB3" s="15">
        <v>0.33210895575581401</v>
      </c>
      <c r="PC3" s="15">
        <v>0.29749618066046501</v>
      </c>
      <c r="PD3" s="15">
        <v>0.140691829711628</v>
      </c>
      <c r="PE3" s="15">
        <v>0.15557542030465099</v>
      </c>
      <c r="PF3" s="15">
        <v>0.54759437367441899</v>
      </c>
      <c r="PG3" s="15">
        <v>0.47419542006744198</v>
      </c>
      <c r="PH3" s="15">
        <v>0.42878131942325598</v>
      </c>
      <c r="PI3" s="15">
        <v>0.40131444205348799</v>
      </c>
      <c r="PJ3" s="15">
        <v>0.45687063152325602</v>
      </c>
      <c r="PK3" s="15">
        <v>0.411260875711628</v>
      </c>
      <c r="PL3" s="15">
        <v>0.282573116739535</v>
      </c>
      <c r="PM3" s="15">
        <v>0.250304346739535</v>
      </c>
      <c r="PN3" s="15">
        <v>0.24514858719302299</v>
      </c>
      <c r="PO3" s="15">
        <v>0.22239119794418599</v>
      </c>
      <c r="PP3" s="15">
        <v>-0.13173309134883701</v>
      </c>
      <c r="PQ3" s="15">
        <v>-8.4015999369767502E-2</v>
      </c>
      <c r="PR3" s="15">
        <v>0.872287122865116</v>
      </c>
      <c r="PS3" s="15">
        <v>2.2759738569116301</v>
      </c>
      <c r="PT3" s="15">
        <v>0.28080556400000001</v>
      </c>
      <c r="PU3" s="15">
        <v>0.42525916520930201</v>
      </c>
      <c r="PV3" s="15">
        <v>0.257814405697674</v>
      </c>
      <c r="PW3" s="15">
        <v>0.35779243316279102</v>
      </c>
      <c r="PX3" s="15">
        <v>0.52331154783720901</v>
      </c>
      <c r="PY3" s="15">
        <v>0.477374751186047</v>
      </c>
      <c r="PZ3" s="15">
        <v>0.34180166265116302</v>
      </c>
      <c r="QA3" s="15">
        <v>0.54075608988372104</v>
      </c>
      <c r="QB3" s="15">
        <v>0.50408744953488405</v>
      </c>
      <c r="QC3" s="15">
        <v>0.26584622002325597</v>
      </c>
      <c r="QD3" s="15">
        <v>0.40247502006976699</v>
      </c>
      <c r="QE3" s="15">
        <v>0.25800136188372103</v>
      </c>
      <c r="QF3" s="15">
        <v>26.537674418604599</v>
      </c>
      <c r="QG3" s="15">
        <v>23.816744186046499</v>
      </c>
      <c r="QH3" s="15">
        <v>21.263720930232601</v>
      </c>
      <c r="QI3" s="15">
        <v>31.315581395348801</v>
      </c>
      <c r="QJ3" s="15">
        <v>30.3697674418605</v>
      </c>
      <c r="QK3" s="15">
        <v>25.444651162790699</v>
      </c>
      <c r="QL3" s="15">
        <v>25.4197674418605</v>
      </c>
      <c r="QM3" s="15">
        <v>0.158982944186047</v>
      </c>
      <c r="QN3" s="15">
        <v>0.122100679069767</v>
      </c>
      <c r="QO3" s="15">
        <v>55.824883720930202</v>
      </c>
      <c r="QP3" s="15">
        <v>51.3913953488372</v>
      </c>
      <c r="QQ3" s="15">
        <v>60.1</v>
      </c>
      <c r="QR3" s="15">
        <f t="shared" ref="QR3:QR61" si="90">QQ3-QO3</f>
        <v>4.275116279069799</v>
      </c>
      <c r="QS3" s="15">
        <f t="shared" ref="QS3:QS61" si="91">QQ3-QP3</f>
        <v>8.7086046511628012</v>
      </c>
      <c r="QT3" s="15">
        <v>1812.50988372093</v>
      </c>
      <c r="QU3" s="15">
        <v>1711.87844186047</v>
      </c>
      <c r="QV3" s="15">
        <v>0.22526035350000001</v>
      </c>
      <c r="QW3" s="15">
        <v>0.18682382640465101</v>
      </c>
      <c r="QX3" s="15">
        <v>0.19184636043720901</v>
      </c>
      <c r="QY3" s="15">
        <v>0.14272644602558099</v>
      </c>
      <c r="QZ3" s="15">
        <v>0.14642249529069801</v>
      </c>
      <c r="RA3" s="15">
        <v>0.102411848113953</v>
      </c>
      <c r="RB3" s="15">
        <v>0.112061483567442</v>
      </c>
      <c r="RC3" s="15">
        <v>5.7325070616279103E-2</v>
      </c>
      <c r="RD3" s="15">
        <v>3.4945340095348797E-2</v>
      </c>
      <c r="RE3" s="15">
        <v>4.5344196793023303E-2</v>
      </c>
      <c r="RF3" s="15">
        <v>0.35382010759302301</v>
      </c>
      <c r="RG3" s="15">
        <v>0.33883157758837201</v>
      </c>
      <c r="RH3" s="15">
        <v>0.34064285964651198</v>
      </c>
      <c r="RI3" s="15">
        <v>0.30050540086511601</v>
      </c>
      <c r="RJ3" s="15">
        <v>0.13972655534185999</v>
      </c>
      <c r="RK3" s="15">
        <v>0.16240472757209301</v>
      </c>
      <c r="RL3" s="15">
        <v>0.58220191185116299</v>
      </c>
      <c r="RM3" s="15">
        <v>0.46300244590465101</v>
      </c>
      <c r="RN3" s="15">
        <v>0.235067247132558</v>
      </c>
      <c r="RO3" s="15">
        <v>0.38166308269069799</v>
      </c>
      <c r="RP3" s="15">
        <v>0.25996484967674399</v>
      </c>
      <c r="RQ3" s="15">
        <v>0.39465506374651199</v>
      </c>
      <c r="RR3" s="15">
        <v>0.180986698234884</v>
      </c>
      <c r="RS3" s="15">
        <v>0.24306540317906999</v>
      </c>
      <c r="RT3" s="15">
        <v>0.153092283869767</v>
      </c>
      <c r="RU3" s="15">
        <v>0.217731050123256</v>
      </c>
      <c r="RV3" s="15">
        <v>-0.20139572381395299</v>
      </c>
      <c r="RW3" s="15">
        <v>-0.107135567586046</v>
      </c>
      <c r="RX3" s="15">
        <v>0.36649195692790698</v>
      </c>
      <c r="RY3" s="15">
        <v>1.1861615743023299</v>
      </c>
      <c r="RZ3" s="15">
        <v>0.26481937572727299</v>
      </c>
      <c r="SA3" s="15">
        <v>0.378247592227273</v>
      </c>
      <c r="SB3" s="15">
        <v>0.23688304974999999</v>
      </c>
      <c r="SC3" s="15">
        <v>0.32490546665909098</v>
      </c>
      <c r="SD3" s="15">
        <v>0.52102586704545495</v>
      </c>
      <c r="SE3" s="15">
        <v>0.45357050477272698</v>
      </c>
      <c r="SF3" s="15">
        <v>0.30932152286363601</v>
      </c>
      <c r="SG3" s="15">
        <v>0.556096771545455</v>
      </c>
      <c r="SH3" s="15">
        <v>0.47726548931818202</v>
      </c>
      <c r="SI3" s="15">
        <v>0.25249634336363602</v>
      </c>
      <c r="SJ3" s="15">
        <v>0.35944583329545399</v>
      </c>
      <c r="SK3" s="15">
        <v>0.237523238522727</v>
      </c>
      <c r="SL3" s="15">
        <v>31.543636363636299</v>
      </c>
      <c r="SM3" s="15">
        <v>31.766590909090901</v>
      </c>
      <c r="SN3" s="15">
        <v>11.3213636363636</v>
      </c>
      <c r="SO3" s="15">
        <v>31.941818181818199</v>
      </c>
      <c r="SP3" s="15">
        <v>31.667272727272699</v>
      </c>
      <c r="SQ3" s="15">
        <v>32.802727272727303</v>
      </c>
      <c r="SR3" s="15">
        <v>32.877727272727299</v>
      </c>
      <c r="SS3" s="15">
        <v>-1.9978354863636399E-2</v>
      </c>
      <c r="ST3" s="15">
        <v>-2.6376047499999999E-2</v>
      </c>
      <c r="SU3" s="15">
        <v>52.102954545454601</v>
      </c>
      <c r="SV3" s="15">
        <v>48.418409090909101</v>
      </c>
      <c r="SW3" s="15">
        <v>63.6</v>
      </c>
      <c r="SX3" s="15">
        <f t="shared" ref="SX3:SX61" si="92">SW3-SU3</f>
        <v>11.4970454545454</v>
      </c>
      <c r="SY3" s="15">
        <f t="shared" ref="SY3:SY61" si="93">SW3-SV3</f>
        <v>15.1815909090909</v>
      </c>
      <c r="SZ3" s="15">
        <v>1728.0347727272699</v>
      </c>
      <c r="TA3" s="15">
        <v>1644.38997727273</v>
      </c>
      <c r="TB3" s="15">
        <v>0.28495383472272701</v>
      </c>
      <c r="TC3" s="15">
        <v>0.23011065296590899</v>
      </c>
      <c r="TD3" s="15">
        <v>0.213504209645455</v>
      </c>
      <c r="TE3" s="15">
        <v>0.164879147356818</v>
      </c>
      <c r="TF3" s="15">
        <v>0.21464357676818199</v>
      </c>
      <c r="TG3" s="15">
        <v>0.15731754244999999</v>
      </c>
      <c r="TH3" s="15">
        <v>0.14083302941818199</v>
      </c>
      <c r="TI3" s="15">
        <v>9.0299416565909105E-2</v>
      </c>
      <c r="TJ3" s="15">
        <v>7.6129379395454597E-2</v>
      </c>
      <c r="TK3" s="15">
        <v>6.8043071625000007E-2</v>
      </c>
      <c r="TL3" s="15">
        <v>0.401270851956818</v>
      </c>
      <c r="TM3" s="15">
        <v>0.373444592359091</v>
      </c>
      <c r="TN3" s="15">
        <v>0.37529174023863598</v>
      </c>
      <c r="TO3" s="15">
        <v>0.32442192110000001</v>
      </c>
      <c r="TP3" s="15">
        <v>0.131339536118182</v>
      </c>
      <c r="TQ3" s="15">
        <v>0.15678333705</v>
      </c>
      <c r="TR3" s="15">
        <v>0.79843452793409098</v>
      </c>
      <c r="TS3" s="15">
        <v>0.60523176093636399</v>
      </c>
      <c r="TT3" s="15">
        <v>0.35406939160909101</v>
      </c>
      <c r="TU3" s="15">
        <v>0.40063095585000003</v>
      </c>
      <c r="TV3" s="15">
        <v>0.39937616317272701</v>
      </c>
      <c r="TW3" s="15">
        <v>0.42956074847272702</v>
      </c>
      <c r="TX3" s="15">
        <v>0.317923314443182</v>
      </c>
      <c r="TY3" s="15">
        <v>0.31269078311590898</v>
      </c>
      <c r="TZ3" s="15">
        <v>0.26632624609545502</v>
      </c>
      <c r="UA3" s="15">
        <v>0.273474252045455</v>
      </c>
      <c r="UB3" s="15">
        <v>-0.24673412620454499</v>
      </c>
      <c r="UC3" s="15">
        <v>-0.164656652068182</v>
      </c>
      <c r="UD3" s="15">
        <v>0.67338938928636405</v>
      </c>
      <c r="UE3" s="15">
        <v>1.03750666798636</v>
      </c>
      <c r="UF3" s="15">
        <v>0.235141794641509</v>
      </c>
      <c r="UG3" s="15">
        <v>0.29241862845283001</v>
      </c>
      <c r="UH3" s="15">
        <v>0.20703571745283</v>
      </c>
      <c r="UI3" s="15">
        <v>0.26329055726415102</v>
      </c>
      <c r="UJ3" s="15">
        <v>0.56353452262264103</v>
      </c>
      <c r="UK3" s="15">
        <v>0.45707171316981099</v>
      </c>
      <c r="UL3" s="15">
        <v>0.253314025169811</v>
      </c>
      <c r="UM3" s="15">
        <v>0.56835481722641501</v>
      </c>
      <c r="UN3" s="15">
        <v>0.456911302264151</v>
      </c>
      <c r="UO3" s="15">
        <v>0.222261244264151</v>
      </c>
      <c r="UP3" s="15">
        <v>0.27285629505660403</v>
      </c>
      <c r="UQ3" s="15">
        <v>0.20426540233962301</v>
      </c>
      <c r="UR3" s="15">
        <v>30.81</v>
      </c>
      <c r="US3" s="15">
        <v>26.0156603773585</v>
      </c>
      <c r="UT3" s="15">
        <v>14.554716981132101</v>
      </c>
      <c r="UU3" s="15">
        <v>30.5232075471698</v>
      </c>
      <c r="UV3" s="15">
        <v>30.425283018867901</v>
      </c>
      <c r="UW3" s="15">
        <v>29.700377358490599</v>
      </c>
      <c r="UX3" s="15">
        <v>29.7</v>
      </c>
      <c r="UY3" s="15">
        <v>2.4517622962264202E-2</v>
      </c>
      <c r="UZ3" s="15">
        <v>2.01470067735849E-2</v>
      </c>
      <c r="VA3" s="15">
        <v>53.761509433962303</v>
      </c>
      <c r="VB3" s="15">
        <v>49.347169811320803</v>
      </c>
      <c r="VC3" s="15">
        <v>73.099999999999994</v>
      </c>
      <c r="VD3" s="15">
        <f t="shared" ref="VD3:VD61" si="94">VC3-VA3</f>
        <v>19.338490566037692</v>
      </c>
      <c r="VE3" s="15">
        <f t="shared" ref="VE3:VE61" si="95">VC3-VB3</f>
        <v>23.752830188679191</v>
      </c>
      <c r="VF3" s="15">
        <f t="shared" ref="VF3:VF61" si="96">AVERAGE(VD3:VE3)</f>
        <v>21.545660377358441</v>
      </c>
      <c r="VG3" s="15">
        <v>1765.6698113207499</v>
      </c>
      <c r="VH3" s="15">
        <v>1665.4784150943401</v>
      </c>
      <c r="VI3" s="15">
        <v>0.38291665181509399</v>
      </c>
      <c r="VJ3" s="15">
        <v>0.361068489643396</v>
      </c>
      <c r="VK3" s="15">
        <v>0.286578967533962</v>
      </c>
      <c r="VL3" s="15">
        <v>0.26862128508301902</v>
      </c>
      <c r="VM3" s="15">
        <v>0.350870361579245</v>
      </c>
      <c r="VN3" s="15">
        <v>0.31495338378301901</v>
      </c>
      <c r="VO3" s="15">
        <f t="shared" ref="VO3:VO61" si="97">AVERAGE(VM3:VN3)</f>
        <v>0.33291187268113198</v>
      </c>
      <c r="VP3" s="15">
        <v>0.252218098756604</v>
      </c>
      <c r="VQ3" s="15">
        <v>0.21955273421886801</v>
      </c>
      <c r="VR3" s="15">
        <v>0.108364208707547</v>
      </c>
      <c r="VS3" s="15">
        <v>0.10284665915283001</v>
      </c>
      <c r="VT3" s="15">
        <v>0.470845121028302</v>
      </c>
      <c r="VU3" s="15">
        <v>0.46070069489245302</v>
      </c>
      <c r="VV3" s="15">
        <v>0.43728021413962198</v>
      </c>
      <c r="VW3" s="15">
        <v>0.409214999490566</v>
      </c>
      <c r="VX3" s="15">
        <v>0.10724016343018899</v>
      </c>
      <c r="VY3" s="15">
        <v>0.119496878277358</v>
      </c>
      <c r="VZ3" s="15">
        <v>1.24511561077736</v>
      </c>
      <c r="WA3" s="15">
        <v>1.1435029185717001</v>
      </c>
      <c r="WB3" s="15">
        <v>0.30827649166603799</v>
      </c>
      <c r="WC3" s="15">
        <v>0.31950996630943401</v>
      </c>
      <c r="WD3" s="15">
        <v>0.37554333187924499</v>
      </c>
      <c r="WE3" s="15">
        <v>0.37957974343584899</v>
      </c>
      <c r="WF3" s="15">
        <v>0.35208759064339601</v>
      </c>
      <c r="WG3" s="15">
        <v>0.34253732357924499</v>
      </c>
      <c r="WH3" s="15">
        <v>0.28226374217924499</v>
      </c>
      <c r="WI3" s="15">
        <v>0.27842219495282999</v>
      </c>
      <c r="WJ3" s="15">
        <v>-0.40250816813207602</v>
      </c>
      <c r="WK3" s="15">
        <v>-0.35913065462264099</v>
      </c>
      <c r="WL3" s="15">
        <v>0.60556306982264196</v>
      </c>
      <c r="WM3" s="15">
        <v>0.65736991518867904</v>
      </c>
      <c r="WN3" s="15">
        <v>0.19066084751666701</v>
      </c>
      <c r="WO3" s="15">
        <v>0.20339422074999999</v>
      </c>
      <c r="WP3" s="15">
        <v>0.16363011399999999</v>
      </c>
      <c r="WQ3" s="15">
        <v>0.198542357</v>
      </c>
      <c r="WR3" s="15">
        <v>0.56128354351666698</v>
      </c>
      <c r="WS3" s="15">
        <v>0.42207927096666698</v>
      </c>
      <c r="WT3" s="15">
        <v>0.18410868256666699</v>
      </c>
      <c r="WU3" s="15">
        <v>0.574423745883333</v>
      </c>
      <c r="WV3" s="15">
        <v>0.42698070606666699</v>
      </c>
      <c r="WW3" s="15">
        <v>0.185408266083333</v>
      </c>
      <c r="WX3" s="15">
        <v>0.1939829659</v>
      </c>
      <c r="WY3" s="15">
        <v>0.16312250988333299</v>
      </c>
      <c r="WZ3" s="15">
        <v>29.58</v>
      </c>
      <c r="XA3" s="15">
        <v>29.39</v>
      </c>
      <c r="XB3" s="15">
        <v>16.7551666666667</v>
      </c>
      <c r="XC3" s="15">
        <v>29.4091666666667</v>
      </c>
      <c r="XD3" s="15">
        <v>28.8973333333333</v>
      </c>
      <c r="XE3" s="15">
        <v>29.649000000000001</v>
      </c>
      <c r="XF3" s="15">
        <v>29.574000000000002</v>
      </c>
      <c r="XG3" s="15">
        <v>-3.3530034500000002E-3</v>
      </c>
      <c r="XH3" s="15">
        <v>-1.3293474783333301E-2</v>
      </c>
      <c r="XI3" s="15">
        <v>52.586666666666702</v>
      </c>
      <c r="XJ3" s="15">
        <v>47.343166666666697</v>
      </c>
      <c r="XK3" s="15">
        <v>84.6</v>
      </c>
      <c r="XL3" s="15">
        <f t="shared" ref="XL3:XL61" si="98">XK3-XI3</f>
        <v>32.013333333333293</v>
      </c>
      <c r="XM3" s="15">
        <f t="shared" ref="XM3:XM61" si="99">XK3-XJ3</f>
        <v>37.256833333333297</v>
      </c>
      <c r="XN3" s="15">
        <v>1739.01055</v>
      </c>
      <c r="XO3" s="15">
        <v>1619.9954</v>
      </c>
      <c r="XP3" s="15">
        <v>0.51394406058666697</v>
      </c>
      <c r="XQ3" s="15">
        <v>0.47571710807000001</v>
      </c>
      <c r="XR3" s="15">
        <v>0.39720688257999998</v>
      </c>
      <c r="XS3" s="15">
        <v>0.359694597563333</v>
      </c>
      <c r="XT3" s="15">
        <v>0.49456305163499997</v>
      </c>
      <c r="XU3" s="15">
        <v>0.466531696071667</v>
      </c>
      <c r="XV3" s="15">
        <v>0.37507476173166698</v>
      </c>
      <c r="XW3" s="15">
        <v>0.34922806360166703</v>
      </c>
      <c r="XX3" s="15">
        <v>0.14691600754833301</v>
      </c>
      <c r="XY3" s="15">
        <v>0.140376825153333</v>
      </c>
      <c r="XZ3" s="15">
        <v>0.55713682645166696</v>
      </c>
      <c r="YA3" s="15">
        <v>0.54711532530833396</v>
      </c>
      <c r="YB3" s="15">
        <v>0.51144505391333295</v>
      </c>
      <c r="YC3" s="15">
        <v>0.49131421938833297</v>
      </c>
      <c r="YD3" s="15">
        <v>6.04196633366667E-2</v>
      </c>
      <c r="YE3" s="15">
        <v>9.6379872879999995E-2</v>
      </c>
      <c r="YF3" s="15">
        <v>2.1232761973783298</v>
      </c>
      <c r="YG3" s="15">
        <v>1.83053604345333</v>
      </c>
      <c r="YH3" s="15">
        <v>0.29684553077833298</v>
      </c>
      <c r="YI3" s="15">
        <v>0.29833575877166701</v>
      </c>
      <c r="YJ3" s="15">
        <v>0.38663833596666702</v>
      </c>
      <c r="YK3" s="15">
        <v>0.38179267971833297</v>
      </c>
      <c r="YL3" s="15">
        <v>0.37681161942666702</v>
      </c>
      <c r="YM3" s="15">
        <v>0.37612058281166699</v>
      </c>
      <c r="YN3" s="15">
        <v>0.28556818847166698</v>
      </c>
      <c r="YO3" s="15">
        <v>0.29177590045333301</v>
      </c>
      <c r="YP3" s="15">
        <v>-0.54521847891666697</v>
      </c>
      <c r="YQ3" s="15">
        <v>-0.516948582733333</v>
      </c>
      <c r="YR3" s="15">
        <v>0.63307420385833302</v>
      </c>
      <c r="YS3" s="15">
        <v>0.64818650744999995</v>
      </c>
      <c r="YT3" s="15">
        <v>0.14575441272131101</v>
      </c>
      <c r="YU3" s="15">
        <v>0.13154318719672101</v>
      </c>
      <c r="YV3" s="15">
        <v>0.119554443081967</v>
      </c>
      <c r="YW3" s="15">
        <v>0.14352277121311499</v>
      </c>
      <c r="YX3" s="15">
        <v>0.50764537962295098</v>
      </c>
      <c r="YY3" s="15">
        <v>0.35289871377049198</v>
      </c>
      <c r="YZ3" s="15">
        <v>0.13217562099999999</v>
      </c>
      <c r="ZA3" s="15">
        <v>0.53897660350819698</v>
      </c>
      <c r="ZB3" s="15">
        <v>0.36760670940983597</v>
      </c>
      <c r="ZC3" s="15">
        <v>0.14184619257377001</v>
      </c>
      <c r="ZD3" s="15">
        <v>0.13168139557377001</v>
      </c>
      <c r="ZE3" s="15">
        <v>0.122793221655738</v>
      </c>
      <c r="ZF3" s="15">
        <v>35.590000000000003</v>
      </c>
      <c r="ZG3" s="15">
        <v>32.0055737704918</v>
      </c>
      <c r="ZH3" s="15">
        <v>15.5844262295082</v>
      </c>
      <c r="ZI3" s="15">
        <v>30.886557377049201</v>
      </c>
      <c r="ZJ3" s="15">
        <v>30.766721311475401</v>
      </c>
      <c r="ZK3" s="15">
        <v>36.39</v>
      </c>
      <c r="ZL3" s="15">
        <v>36.488360655737701</v>
      </c>
      <c r="ZM3" s="15">
        <v>-0.139236142622951</v>
      </c>
      <c r="ZN3" s="15">
        <v>-0.131736721803279</v>
      </c>
      <c r="ZO3" s="15">
        <v>56.246721311475397</v>
      </c>
      <c r="ZP3" s="15">
        <v>50.6585245901639</v>
      </c>
      <c r="ZQ3" s="15">
        <v>103.6</v>
      </c>
      <c r="ZR3" s="15">
        <f t="shared" ref="ZR3:ZR61" si="100">ZQ3-ZO3</f>
        <v>47.353278688524597</v>
      </c>
      <c r="ZS3" s="15">
        <f t="shared" ref="ZS3:ZS61" si="101">ZQ3-ZP3</f>
        <v>52.941475409836094</v>
      </c>
      <c r="ZT3" s="15">
        <v>1822.1009672131099</v>
      </c>
      <c r="ZU3" s="15">
        <v>1695.2548360655701</v>
      </c>
      <c r="ZV3" s="15">
        <v>0.60576648418688495</v>
      </c>
      <c r="ZW3" s="15">
        <v>0.55582622615245902</v>
      </c>
      <c r="ZX3" s="15">
        <v>0.47093453833770499</v>
      </c>
      <c r="ZY3" s="15">
        <v>0.42060483163442602</v>
      </c>
      <c r="ZZ3" s="15">
        <v>0.60713383455737702</v>
      </c>
      <c r="AAA3" s="15">
        <v>0.58504678553770495</v>
      </c>
      <c r="AAB3" s="15">
        <v>0.472549481083606</v>
      </c>
      <c r="AAC3" s="15">
        <v>0.45583180980819699</v>
      </c>
      <c r="AAD3" s="15">
        <v>0.18884346256721299</v>
      </c>
      <c r="AAE3" s="15">
        <v>0.17726909126065599</v>
      </c>
      <c r="AAF3" s="15">
        <v>0.62864510788688499</v>
      </c>
      <c r="AAG3" s="15">
        <v>0.61561619889344299</v>
      </c>
      <c r="AAH3" s="15">
        <v>0.58300692273606503</v>
      </c>
      <c r="AAI3" s="15">
        <v>0.55036845298196702</v>
      </c>
      <c r="AAJ3" s="15">
        <v>3.6954077601639303E-2</v>
      </c>
      <c r="AAK3" s="15">
        <v>9.1181257390164E-2</v>
      </c>
      <c r="AAL3" s="15">
        <v>3.0832656220803298</v>
      </c>
      <c r="AAM3" s="15">
        <v>2.5403969488245899</v>
      </c>
      <c r="AAN3" s="15">
        <v>0.31105122300819699</v>
      </c>
      <c r="AAO3" s="15">
        <v>0.29952245094262298</v>
      </c>
      <c r="AAP3" s="15">
        <v>0.420227788704918</v>
      </c>
      <c r="AAQ3" s="15">
        <v>0.400842346090164</v>
      </c>
      <c r="AAR3" s="15">
        <v>0.42071474400655701</v>
      </c>
      <c r="AAS3" s="15">
        <v>0.41387366879672099</v>
      </c>
      <c r="AAT3" s="15">
        <v>0.31160549624917999</v>
      </c>
      <c r="AAU3" s="15">
        <v>0.31496066786065602</v>
      </c>
      <c r="AAV3" s="15">
        <v>-0.64155339642622999</v>
      </c>
      <c r="AAW3" s="15">
        <v>-0.62540395413114702</v>
      </c>
      <c r="AAX3" s="15">
        <v>0.72768879837541001</v>
      </c>
      <c r="AAY3" s="15">
        <v>0.71036193249344204</v>
      </c>
      <c r="AAZ3" s="15">
        <v>0.120590876275862</v>
      </c>
      <c r="ABA3" s="15">
        <v>8.9119477844827599E-2</v>
      </c>
      <c r="ABB3" s="15">
        <v>9.8503462637931097E-2</v>
      </c>
      <c r="ABC3" s="15">
        <v>0.103761464913793</v>
      </c>
      <c r="ABD3" s="15">
        <v>0.49891471748275901</v>
      </c>
      <c r="ABE3" s="15">
        <v>0.31611058518965501</v>
      </c>
      <c r="ABF3" s="15">
        <v>0.110987630413793</v>
      </c>
      <c r="ABG3" s="15">
        <v>0.51021489832758604</v>
      </c>
      <c r="ABH3" s="15">
        <v>0.32170024443103501</v>
      </c>
      <c r="ABI3" s="15">
        <v>0.114239022</v>
      </c>
      <c r="ABJ3" s="15">
        <v>9.1288115189655197E-2</v>
      </c>
      <c r="ABK3" s="15">
        <v>9.4799276672413793E-2</v>
      </c>
      <c r="ABL3" s="15">
        <v>33.164827586206897</v>
      </c>
      <c r="ABM3" s="15">
        <v>33.538103448275798</v>
      </c>
      <c r="ABN3" s="15">
        <v>15.3594827586207</v>
      </c>
      <c r="ABO3" s="15">
        <v>27.77</v>
      </c>
      <c r="ABP3" s="15">
        <v>27.0639655172414</v>
      </c>
      <c r="ABQ3" s="15">
        <v>34.4844827586207</v>
      </c>
      <c r="ABR3" s="15">
        <v>34.21</v>
      </c>
      <c r="ABS3" s="15">
        <v>-0.16848259827586201</v>
      </c>
      <c r="ABT3" s="15">
        <v>-0.16291224310344801</v>
      </c>
      <c r="ABU3" s="15">
        <v>55.810689655172403</v>
      </c>
      <c r="ABV3" s="15">
        <v>53.948275862069003</v>
      </c>
      <c r="ABW3" s="15">
        <v>122.5</v>
      </c>
      <c r="ABX3" s="15">
        <f t="shared" ref="ABX3:ABX61" si="102">ABW3-ABU3</f>
        <v>66.689310344827589</v>
      </c>
      <c r="ABY3" s="15">
        <f t="shared" ref="ABY3:ABY61" si="103">ABW3-ABV3</f>
        <v>68.551724137930989</v>
      </c>
      <c r="ABZ3" s="15">
        <f t="shared" ref="ABZ3:ABZ61" si="104">AVERAGE(ABX3:ABY3)</f>
        <v>67.620517241379289</v>
      </c>
      <c r="ACA3" s="15">
        <v>1812.1998448275899</v>
      </c>
      <c r="ACB3" s="15">
        <v>1769.9476724137901</v>
      </c>
      <c r="ACC3" s="15">
        <v>0.64227662550172404</v>
      </c>
      <c r="ACD3" s="15">
        <v>0.65400290818620699</v>
      </c>
      <c r="ACE3" s="15">
        <v>0.48686520991379301</v>
      </c>
      <c r="ACF3" s="15">
        <v>0.50489560846551695</v>
      </c>
      <c r="ACG3" s="15">
        <v>0.69621375705689603</v>
      </c>
      <c r="ACH3" s="15">
        <v>0.69538215451896501</v>
      </c>
      <c r="ACI3" s="15">
        <f t="shared" ref="ACI3:ACI61" si="105">AVERAGE(ACG3:ACH3)</f>
        <v>0.69579795578793058</v>
      </c>
      <c r="ACJ3" s="15">
        <v>0.55804700892758596</v>
      </c>
      <c r="ACK3" s="15">
        <v>0.55936907712931005</v>
      </c>
      <c r="ACL3" s="15">
        <v>0.226371900524138</v>
      </c>
      <c r="ACM3" s="15">
        <v>0.223020602836207</v>
      </c>
      <c r="ACN3" s="15">
        <v>0.68640276414137902</v>
      </c>
      <c r="ACO3" s="15">
        <v>0.66869243283103397</v>
      </c>
      <c r="ACP3" s="15">
        <v>0.63377295778103504</v>
      </c>
      <c r="ACQ3" s="15">
        <v>0.60889619615689705</v>
      </c>
      <c r="ACR3" s="15">
        <v>7.9081351946551706E-2</v>
      </c>
      <c r="ACS3" s="15">
        <v>2.6053564215605202E-2</v>
      </c>
      <c r="ACT3" s="15">
        <v>3.60510461922759</v>
      </c>
      <c r="ACU3" s="15">
        <v>3.8176435966241402</v>
      </c>
      <c r="ACV3" s="15">
        <v>0.32521006918103501</v>
      </c>
      <c r="ACW3" s="15">
        <v>0.31995939716896599</v>
      </c>
      <c r="ACX3" s="15">
        <v>0.44954379690862101</v>
      </c>
      <c r="ACY3" s="15">
        <v>0.44175326780517199</v>
      </c>
      <c r="ACZ3" s="15">
        <v>0.47167042250862101</v>
      </c>
      <c r="ADA3" s="15">
        <v>0.457908761551724</v>
      </c>
      <c r="ADB3" s="15">
        <v>0.35234421126034499</v>
      </c>
      <c r="ADC3" s="15">
        <v>0.33975333471379299</v>
      </c>
      <c r="ADD3" s="15">
        <v>-0.71592003872413801</v>
      </c>
      <c r="ADE3" s="15">
        <v>-0.71676834582758597</v>
      </c>
      <c r="ADF3" s="15">
        <v>0.81929646871379302</v>
      </c>
      <c r="ADG3" s="15">
        <v>0.81433445633620705</v>
      </c>
      <c r="ADH3" s="15">
        <v>9.7665363776119396E-2</v>
      </c>
      <c r="ADI3" s="15">
        <v>5.6845084880597002E-2</v>
      </c>
      <c r="ADJ3" s="15">
        <v>7.50878634328358E-2</v>
      </c>
      <c r="ADK3" s="15">
        <v>8.6371641791044798E-2</v>
      </c>
      <c r="ADL3" s="15">
        <v>0.490923842313433</v>
      </c>
      <c r="ADM3" s="15">
        <v>0.28571181579104499</v>
      </c>
      <c r="ADN3" s="15">
        <v>9.0600752134328305E-2</v>
      </c>
      <c r="ADO3" s="15">
        <v>0.48500249573134302</v>
      </c>
      <c r="ADP3" s="15">
        <v>0.302550518940299</v>
      </c>
      <c r="ADQ3" s="15">
        <v>9.9838194985074596E-2</v>
      </c>
      <c r="ADR3" s="15">
        <v>7.2327413074626798E-2</v>
      </c>
      <c r="ADS3" s="15">
        <v>8.1921039985074606E-2</v>
      </c>
      <c r="ADT3" s="25">
        <v>-9999</v>
      </c>
      <c r="ADU3" s="25">
        <v>-9999</v>
      </c>
      <c r="ADV3" s="25">
        <v>-9999</v>
      </c>
      <c r="ADW3" s="25">
        <v>-9999</v>
      </c>
      <c r="ADX3" s="25">
        <v>-9999</v>
      </c>
      <c r="ADY3" s="25">
        <v>-9999</v>
      </c>
      <c r="ADZ3" s="25">
        <v>-9999</v>
      </c>
      <c r="AEA3" s="25">
        <v>-9999</v>
      </c>
      <c r="AEB3" s="25">
        <v>-9999</v>
      </c>
      <c r="AEC3" s="25">
        <v>-9999</v>
      </c>
      <c r="AED3" s="25">
        <v>-9999</v>
      </c>
      <c r="AEE3" s="25">
        <v>-9999</v>
      </c>
      <c r="AEF3" s="25">
        <v>-9999</v>
      </c>
      <c r="AEG3" s="25">
        <v>-9999</v>
      </c>
      <c r="AEH3" s="25">
        <v>-9999</v>
      </c>
      <c r="AEI3" s="25">
        <v>-9999</v>
      </c>
      <c r="AEJ3" s="15">
        <v>0.68480260417910499</v>
      </c>
      <c r="AEK3" s="15">
        <v>0.69837946220895497</v>
      </c>
      <c r="AEL3" s="15">
        <v>0.53887007904477602</v>
      </c>
      <c r="AEM3" s="15">
        <v>0.53460971276119396</v>
      </c>
      <c r="AEN3" s="15">
        <v>0.74012495365671704</v>
      </c>
      <c r="AEO3" s="15">
        <v>0.79122313686567203</v>
      </c>
      <c r="AEP3" s="15">
        <v>0.61405968374626896</v>
      </c>
      <c r="AEQ3" s="15">
        <v>0.66742102634328404</v>
      </c>
      <c r="AER3" s="15">
        <v>0.231517889208955</v>
      </c>
      <c r="AES3" s="15">
        <v>0.26204242576119402</v>
      </c>
      <c r="AET3" s="15">
        <v>0.71079255476119396</v>
      </c>
      <c r="AEU3" s="15">
        <v>0.73245136056716398</v>
      </c>
      <c r="AEV3" s="15">
        <v>0.65829365153731301</v>
      </c>
      <c r="AEW3" s="15">
        <v>0.66555586234328401</v>
      </c>
      <c r="AEX3" s="15">
        <v>5.1146466223880603E-2</v>
      </c>
      <c r="AEY3" s="15">
        <v>7.0196045507462695E-2</v>
      </c>
      <c r="AEZ3" s="15">
        <v>4.36130200359701</v>
      </c>
      <c r="AFA3" s="15">
        <v>4.7010973358358203</v>
      </c>
      <c r="AFB3" s="15">
        <v>0.31294376161193999</v>
      </c>
      <c r="AFC3" s="15">
        <v>0.33071763149253702</v>
      </c>
      <c r="AFD3" s="15">
        <v>0.44182403941790999</v>
      </c>
      <c r="AFE3" s="15">
        <v>0.46678308525373102</v>
      </c>
      <c r="AFF3" s="15">
        <v>0.462114097626866</v>
      </c>
      <c r="AFG3" s="15">
        <v>0.50072918377611897</v>
      </c>
      <c r="AFH3" s="15">
        <v>0.33792552870149201</v>
      </c>
      <c r="AFI3" s="15">
        <v>0.37353932792537298</v>
      </c>
      <c r="AFJ3" s="15">
        <v>-0.760401412925373</v>
      </c>
      <c r="AFK3" s="15">
        <v>-0.79989511379104505</v>
      </c>
      <c r="AFL3" s="15">
        <v>0.79472122646268695</v>
      </c>
      <c r="AFM3" s="15">
        <v>0.90894137423880605</v>
      </c>
      <c r="AFN3" s="15">
        <v>0.10942209079245301</v>
      </c>
      <c r="AFO3" s="15">
        <v>5.8828142188679197E-2</v>
      </c>
      <c r="AFP3" s="15">
        <v>8.2072503490565996E-2</v>
      </c>
      <c r="AFQ3" s="15">
        <v>8.8745461924528299E-2</v>
      </c>
      <c r="AFR3" s="15">
        <v>0.53993522388679205</v>
      </c>
      <c r="AFS3" s="15">
        <v>0.32232100722641499</v>
      </c>
      <c r="AFT3" s="15">
        <v>8.7744189415094306E-2</v>
      </c>
      <c r="AFU3" s="15">
        <v>0.55042629484905703</v>
      </c>
      <c r="AFV3" s="15">
        <v>0.33597357050943399</v>
      </c>
      <c r="AFW3" s="15">
        <v>0.10593084558490599</v>
      </c>
      <c r="AFX3" s="15">
        <v>5.6282118245283001E-2</v>
      </c>
      <c r="AFY3" s="15">
        <v>8.5131878603773595E-2</v>
      </c>
      <c r="AFZ3" s="15">
        <v>32.01</v>
      </c>
      <c r="AGA3" s="15">
        <v>28.653962264151001</v>
      </c>
      <c r="AGB3" s="15">
        <v>22.1875471698113</v>
      </c>
      <c r="AGC3" s="15">
        <v>24.0307547169811</v>
      </c>
      <c r="AGD3" s="15">
        <v>23.920377358490601</v>
      </c>
      <c r="AGE3" s="15">
        <v>32.130377358490598</v>
      </c>
      <c r="AGF3" s="15">
        <v>32.220377358490602</v>
      </c>
      <c r="AGG3" s="15">
        <v>-0.20099834905660399</v>
      </c>
      <c r="AGH3" s="15">
        <v>-0.18765596792452799</v>
      </c>
      <c r="AGI3" s="15">
        <v>54.874528301886798</v>
      </c>
      <c r="AGJ3" s="15">
        <v>51.178867924528298</v>
      </c>
      <c r="AGK3" s="15">
        <v>145.1</v>
      </c>
      <c r="AGL3" s="15">
        <f t="shared" ref="AGL3:AGL56" si="106">AGK3-AGI3</f>
        <v>90.225471698113196</v>
      </c>
      <c r="AGM3" s="15">
        <f t="shared" ref="AGM3:AGM56" si="107">AGK3-AGJ3</f>
        <v>93.921132075471689</v>
      </c>
      <c r="AGN3" s="15">
        <f t="shared" ref="AGN3:AGN56" si="108">AVERAGE(AGL3:AGM3)</f>
        <v>92.07330188679245</v>
      </c>
      <c r="AGO3" s="15">
        <v>1790.9511509434001</v>
      </c>
      <c r="AGP3" s="15">
        <v>1707.0648867924499</v>
      </c>
      <c r="AGQ3" s="15">
        <v>0.72468484778490605</v>
      </c>
      <c r="AGR3" s="15">
        <v>0.71630282157735903</v>
      </c>
      <c r="AGS3" s="15">
        <v>0.58534510299811304</v>
      </c>
      <c r="AGT3" s="15">
        <v>0.56737354225849101</v>
      </c>
      <c r="AGU3" s="15">
        <v>0.81393836126603802</v>
      </c>
      <c r="AGV3" s="15">
        <v>0.80246447375283003</v>
      </c>
      <c r="AGW3" s="15">
        <f t="shared" ref="AGW3:AGW61" si="109">AVERAGE(AGU3:AGV3)</f>
        <v>0.80820141750943408</v>
      </c>
      <c r="AGX3" s="15">
        <v>0.71232770610565999</v>
      </c>
      <c r="AGY3" s="15">
        <v>0.69025445218679204</v>
      </c>
      <c r="AGZ3" s="15">
        <v>0.24201654000188699</v>
      </c>
      <c r="AHA3" s="15">
        <v>0.25121750403207499</v>
      </c>
      <c r="AHB3" s="15">
        <v>0.73160773257358502</v>
      </c>
      <c r="AHC3" s="15">
        <v>0.73441327089056596</v>
      </c>
      <c r="AHD3" s="15">
        <v>0.67695865730377303</v>
      </c>
      <c r="AHE3" s="15">
        <v>0.66122715244528296</v>
      </c>
      <c r="AHF3" s="15">
        <v>1.56867795264151E-2</v>
      </c>
      <c r="AHG3" s="15">
        <v>3.9742236167924501E-2</v>
      </c>
      <c r="AHH3" s="15">
        <v>5.2763162224603803</v>
      </c>
      <c r="AHI3" s="15">
        <v>5.1011690052320704</v>
      </c>
      <c r="AHJ3" s="15">
        <v>0.29746510133962301</v>
      </c>
      <c r="AHK3" s="15">
        <v>0.31274225062830202</v>
      </c>
      <c r="AHL3" s="15">
        <v>0.43416580288301898</v>
      </c>
      <c r="AHM3" s="15">
        <v>0.44856691521886799</v>
      </c>
      <c r="AHN3" s="15">
        <v>0.46354483803018898</v>
      </c>
      <c r="AHO3" s="15">
        <v>0.47811868431320798</v>
      </c>
      <c r="AHP3" s="15">
        <v>0.33396108877358499</v>
      </c>
      <c r="AHQ3" s="15">
        <v>0.34973489515283002</v>
      </c>
      <c r="AHR3" s="15">
        <v>-0.83169938250943398</v>
      </c>
      <c r="AHS3" s="15">
        <v>-0.81633802030188696</v>
      </c>
      <c r="AHT3" s="15">
        <v>0.76935824149245302</v>
      </c>
      <c r="AHU3" s="15">
        <v>0.83624516241132096</v>
      </c>
      <c r="AHV3" s="15">
        <v>9.88279996612903E-2</v>
      </c>
      <c r="AHW3" s="15">
        <v>5.8444872435483901E-2</v>
      </c>
      <c r="AHX3" s="15">
        <v>8.25497083709677E-2</v>
      </c>
      <c r="AHY3" s="15">
        <v>8.2205963387096806E-2</v>
      </c>
      <c r="AHZ3" s="15">
        <v>0.50123721882257999</v>
      </c>
      <c r="AIA3" s="15">
        <v>0.28646090708064498</v>
      </c>
      <c r="AIB3" s="15">
        <v>8.0166993387096805E-2</v>
      </c>
      <c r="AIC3" s="15">
        <v>0.495773962983871</v>
      </c>
      <c r="AID3" s="15">
        <v>0.299550698209677</v>
      </c>
      <c r="AIE3" s="15">
        <v>9.2429032258064495E-2</v>
      </c>
      <c r="AIF3" s="15">
        <v>5.3246402177419397E-2</v>
      </c>
      <c r="AIG3" s="15">
        <v>7.5496031725806406E-2</v>
      </c>
      <c r="AIH3" s="15">
        <v>35.115483870967701</v>
      </c>
      <c r="AII3" s="15">
        <v>32.794354838709701</v>
      </c>
      <c r="AIJ3" s="15">
        <v>21.054193548387101</v>
      </c>
      <c r="AIK3" s="15">
        <v>27.950322580645199</v>
      </c>
      <c r="AIL3" s="15">
        <v>26.990967741935499</v>
      </c>
      <c r="AIM3" s="15">
        <v>35.630000000000102</v>
      </c>
      <c r="AIN3" s="15">
        <v>35.565483870967697</v>
      </c>
      <c r="AIO3" s="15">
        <v>-0.19276966451612901</v>
      </c>
      <c r="AIP3" s="15">
        <v>-0.19535317741935501</v>
      </c>
      <c r="AIQ3" s="15">
        <v>58.613870967741903</v>
      </c>
      <c r="AIR3" s="15">
        <v>53.2541935483871</v>
      </c>
      <c r="AIS3" s="15">
        <v>157</v>
      </c>
      <c r="AIT3" s="15">
        <f t="shared" ref="AIT3:AIT61" si="110">AIS3-AIQ3</f>
        <v>98.386129032258097</v>
      </c>
      <c r="AIU3" s="15">
        <f t="shared" ref="AIU3:AIU61" si="111">AIS3-AIR3</f>
        <v>103.74580645161291</v>
      </c>
      <c r="AIV3" s="15">
        <v>1875.84290322581</v>
      </c>
      <c r="AIW3" s="15">
        <v>1754.16919354839</v>
      </c>
      <c r="AIX3" s="15">
        <v>0.72068713351451597</v>
      </c>
      <c r="AIY3" s="15">
        <v>0.71692253187419397</v>
      </c>
      <c r="AIZ3" s="15">
        <v>0.57704401939677397</v>
      </c>
      <c r="AJA3" s="15">
        <v>0.55231233821612902</v>
      </c>
      <c r="AJB3" s="15">
        <v>0.80486849817580597</v>
      </c>
      <c r="AJC3" s="15">
        <v>0.79021082285483901</v>
      </c>
      <c r="AJD3" s="15">
        <v>0.69700932310161301</v>
      </c>
      <c r="AJE3" s="15">
        <v>0.65946211906774199</v>
      </c>
      <c r="AJF3" s="15">
        <v>0.246278103262903</v>
      </c>
      <c r="AJG3" s="15">
        <v>0.27205013816128998</v>
      </c>
      <c r="AJH3" s="15">
        <v>0.73485224057258003</v>
      </c>
      <c r="AJI3" s="15">
        <v>0.71595855124999996</v>
      </c>
      <c r="AJJ3" s="15">
        <v>0.68507539271612905</v>
      </c>
      <c r="AJK3" s="15">
        <v>0.66906558550322603</v>
      </c>
      <c r="AJL3" s="15">
        <v>3.09222648451613E-2</v>
      </c>
      <c r="AJM3" s="15">
        <v>-1.67173637741935E-3</v>
      </c>
      <c r="AJN3" s="15">
        <v>5.1897723077790303</v>
      </c>
      <c r="AJO3" s="15">
        <v>5.1182216643774199</v>
      </c>
      <c r="AJP3" s="15">
        <v>0.306006700254839</v>
      </c>
      <c r="AJQ3" s="15">
        <v>0.34372513209354799</v>
      </c>
      <c r="AJR3" s="15">
        <v>0.44287494108387099</v>
      </c>
      <c r="AJS3" s="15">
        <v>0.480865521356452</v>
      </c>
      <c r="AJT3" s="15">
        <v>0.47145030361774198</v>
      </c>
      <c r="AJU3" s="15">
        <v>0.507976237367742</v>
      </c>
      <c r="AJV3" s="15">
        <v>0.34161629169677399</v>
      </c>
      <c r="AJW3" s="15">
        <v>0.37830263270161302</v>
      </c>
      <c r="AJX3" s="15">
        <v>-0.82111387856451601</v>
      </c>
      <c r="AJY3" s="15">
        <v>-0.79427406249999999</v>
      </c>
      <c r="AJZ3" s="15">
        <v>0.79770672984193502</v>
      </c>
      <c r="AKA3" s="15">
        <v>0.96687186253871005</v>
      </c>
      <c r="AZI3" s="6"/>
      <c r="AZJ3" s="7"/>
      <c r="AZK3" s="6"/>
      <c r="AZL3" s="6"/>
      <c r="AZM3" s="6"/>
      <c r="AZN3" s="6"/>
    </row>
    <row r="4" spans="1:963 1361:1366" x14ac:dyDescent="0.25">
      <c r="A4" s="15">
        <v>3</v>
      </c>
      <c r="B4" s="15">
        <v>1</v>
      </c>
      <c r="C4" s="15" t="s">
        <v>10</v>
      </c>
      <c r="D4" s="15">
        <v>100</v>
      </c>
      <c r="E4" s="15">
        <v>1</v>
      </c>
      <c r="F4" s="15">
        <v>1</v>
      </c>
      <c r="G4" s="15" t="s">
        <v>14</v>
      </c>
      <c r="H4" s="15" t="s">
        <v>561</v>
      </c>
      <c r="I4" s="25">
        <v>-9999</v>
      </c>
      <c r="J4" s="25">
        <v>-9999</v>
      </c>
      <c r="K4" s="25">
        <v>-9999</v>
      </c>
      <c r="L4" s="25">
        <v>-9999</v>
      </c>
      <c r="M4" s="16">
        <v>172.48000000000002</v>
      </c>
      <c r="N4" s="16">
        <v>154</v>
      </c>
      <c r="O4" s="15">
        <f t="shared" si="34"/>
        <v>224.00000000000003</v>
      </c>
      <c r="P4" s="15">
        <v>200</v>
      </c>
      <c r="Q4" s="15">
        <v>53.12</v>
      </c>
      <c r="R4" s="15">
        <v>26.72</v>
      </c>
      <c r="S4" s="15">
        <v>20.160000000000004</v>
      </c>
      <c r="T4" s="15">
        <v>45.12</v>
      </c>
      <c r="U4" s="15">
        <v>22.72</v>
      </c>
      <c r="V4" s="15">
        <v>32.160000000000004</v>
      </c>
      <c r="W4" s="15">
        <v>55.120000000000005</v>
      </c>
      <c r="X4" s="15">
        <v>24.72</v>
      </c>
      <c r="Y4" s="15">
        <v>20.160000000000004</v>
      </c>
      <c r="Z4" s="15">
        <v>55.120000000000005</v>
      </c>
      <c r="AA4" s="15">
        <v>16.72</v>
      </c>
      <c r="AB4" s="15">
        <v>28.16</v>
      </c>
      <c r="AC4" s="15" t="s">
        <v>43</v>
      </c>
      <c r="AD4" s="15">
        <v>8.4</v>
      </c>
      <c r="AE4" s="15">
        <v>7.2</v>
      </c>
      <c r="AF4" s="15">
        <v>2.5499999999999998</v>
      </c>
      <c r="AG4" s="15" t="s">
        <v>41</v>
      </c>
      <c r="AH4" s="15">
        <v>2</v>
      </c>
      <c r="AI4" s="15">
        <v>1.1000000000000001</v>
      </c>
      <c r="AJ4" s="15">
        <v>6.3</v>
      </c>
      <c r="AK4" s="15">
        <v>11</v>
      </c>
      <c r="AL4" s="15">
        <v>508</v>
      </c>
      <c r="AM4" s="15">
        <v>158</v>
      </c>
      <c r="AN4" s="15">
        <v>0.74</v>
      </c>
      <c r="AO4" s="15">
        <v>8.6</v>
      </c>
      <c r="AP4" s="15">
        <v>10.199999999999999</v>
      </c>
      <c r="AQ4" s="15">
        <v>1.1299999999999999</v>
      </c>
      <c r="AR4" s="15">
        <v>5642</v>
      </c>
      <c r="AS4" s="15">
        <v>222</v>
      </c>
      <c r="AT4" s="15">
        <v>708</v>
      </c>
      <c r="AU4" s="25">
        <v>-9999</v>
      </c>
      <c r="AV4" s="15">
        <v>34.4</v>
      </c>
      <c r="AW4" s="15">
        <v>0</v>
      </c>
      <c r="AX4" s="15">
        <v>4</v>
      </c>
      <c r="AY4" s="15">
        <v>82</v>
      </c>
      <c r="AZ4" s="15">
        <v>5</v>
      </c>
      <c r="BA4" s="15">
        <v>9</v>
      </c>
      <c r="BB4" s="15">
        <v>61</v>
      </c>
      <c r="BC4" s="20">
        <v>1.1762380152219036</v>
      </c>
      <c r="BD4" s="20">
        <v>8.5289985952237607E-2</v>
      </c>
      <c r="BE4" s="20">
        <v>0.11068625477963372</v>
      </c>
      <c r="BF4" s="20">
        <v>0.96197431377486786</v>
      </c>
      <c r="BG4" s="20">
        <v>0.98231827111984282</v>
      </c>
      <c r="BH4" s="20">
        <v>1.1556046827111492</v>
      </c>
      <c r="BI4" s="25">
        <v>-9999</v>
      </c>
      <c r="BJ4" s="25">
        <v>-9999</v>
      </c>
      <c r="BK4" s="25">
        <v>-9999</v>
      </c>
      <c r="BL4" s="25">
        <v>-9999</v>
      </c>
      <c r="BM4" s="25">
        <v>-9999</v>
      </c>
      <c r="BN4" s="20">
        <f t="shared" si="0"/>
        <v>5.0461120046965648</v>
      </c>
      <c r="BO4" s="20">
        <f t="shared" si="1"/>
        <v>5.4888570238150995</v>
      </c>
      <c r="BP4" s="20">
        <f t="shared" si="2"/>
        <v>9.3367542789145705</v>
      </c>
      <c r="BQ4" s="20">
        <f t="shared" si="3"/>
        <v>13.266027363393942</v>
      </c>
      <c r="BR4" s="20">
        <f t="shared" si="4"/>
        <v>17.888446094238539</v>
      </c>
      <c r="BS4" s="20">
        <f t="shared" si="5"/>
        <v>3.8478972550994714</v>
      </c>
      <c r="BT4" s="20">
        <f t="shared" si="6"/>
        <v>3.9292730844793713</v>
      </c>
      <c r="BU4" s="20">
        <f t="shared" si="7"/>
        <v>4.622418730844597</v>
      </c>
      <c r="BV4" s="20">
        <f t="shared" si="35"/>
        <v>12.39958907042344</v>
      </c>
      <c r="BW4" s="25">
        <v>-9999</v>
      </c>
      <c r="BX4" s="25">
        <v>-9999</v>
      </c>
      <c r="BY4" s="25">
        <v>-9999</v>
      </c>
      <c r="BZ4" s="25">
        <v>-9999</v>
      </c>
      <c r="CA4" s="25">
        <v>-9999</v>
      </c>
      <c r="CB4" s="25">
        <v>-9999</v>
      </c>
      <c r="CC4" s="25">
        <v>-9999</v>
      </c>
      <c r="CD4" s="20">
        <f t="shared" si="8"/>
        <v>25.002568970691179</v>
      </c>
      <c r="CE4" s="20">
        <f t="shared" si="9"/>
        <v>32.043708211197504</v>
      </c>
      <c r="CF4" s="20">
        <f t="shared" si="10"/>
        <v>39.10763676460585</v>
      </c>
      <c r="CG4" s="20">
        <f t="shared" si="36"/>
        <v>60.603149792582734</v>
      </c>
      <c r="CH4" s="15">
        <f t="shared" si="11"/>
        <v>7.0639285534083447</v>
      </c>
      <c r="CI4" s="15">
        <f t="shared" si="12"/>
        <v>10.597207091215212</v>
      </c>
      <c r="CJ4" s="15">
        <f t="shared" si="13"/>
        <v>10.898305936761675</v>
      </c>
      <c r="CK4" s="15">
        <f t="shared" ref="CK4:CL4" si="112">SUM(CH4:CJ4)</f>
        <v>28.559441581385229</v>
      </c>
      <c r="CL4" s="15">
        <f t="shared" si="112"/>
        <v>50.054954609362113</v>
      </c>
      <c r="CM4" s="15">
        <v>5.25</v>
      </c>
      <c r="CN4" s="15">
        <v>6.4449999999999994</v>
      </c>
      <c r="CO4" s="15">
        <v>4.9050000000000002</v>
      </c>
      <c r="CP4" s="15">
        <v>1.0249999999999999</v>
      </c>
      <c r="CQ4" s="15">
        <v>0.76</v>
      </c>
      <c r="CR4" s="15">
        <v>0.185</v>
      </c>
      <c r="CS4" s="25">
        <v>-9999</v>
      </c>
      <c r="CT4" s="25">
        <v>-9999</v>
      </c>
      <c r="CU4" s="25">
        <v>-9999</v>
      </c>
      <c r="CV4" s="25">
        <v>-9999</v>
      </c>
      <c r="CW4" s="25">
        <v>-9999</v>
      </c>
      <c r="CX4" s="20">
        <f t="shared" si="38"/>
        <v>46.78</v>
      </c>
      <c r="CY4" s="20">
        <f t="shared" si="39"/>
        <v>66.400000000000006</v>
      </c>
      <c r="CZ4" s="20">
        <f t="shared" si="14"/>
        <v>70.5</v>
      </c>
      <c r="DA4" s="20">
        <f t="shared" si="15"/>
        <v>73.540000000000006</v>
      </c>
      <c r="DB4" s="20">
        <f t="shared" si="16"/>
        <v>74.28</v>
      </c>
      <c r="DC4" s="15">
        <f t="shared" si="17"/>
        <v>4.0999999999999996</v>
      </c>
      <c r="DD4" s="15">
        <f t="shared" si="18"/>
        <v>3.04</v>
      </c>
      <c r="DE4" s="15">
        <f t="shared" si="19"/>
        <v>0.74</v>
      </c>
      <c r="DF4" s="15">
        <f t="shared" si="40"/>
        <v>7.88</v>
      </c>
      <c r="DG4" s="16">
        <v>4.2568004376149986</v>
      </c>
      <c r="DH4" s="16">
        <v>1.9938418050577962</v>
      </c>
      <c r="DI4" s="16">
        <v>1.760284810126582</v>
      </c>
      <c r="DJ4" s="16">
        <v>1.7659821383520862</v>
      </c>
      <c r="DK4" s="16">
        <v>2.6493017728038031</v>
      </c>
      <c r="DL4" s="16">
        <v>2.7245764841904188</v>
      </c>
      <c r="DM4" s="25">
        <v>-9999</v>
      </c>
      <c r="DN4" s="20">
        <f t="shared" si="41"/>
        <v>25.002568970691179</v>
      </c>
      <c r="DO4" s="20">
        <f t="shared" si="42"/>
        <v>32.043708211197504</v>
      </c>
      <c r="DP4" s="20">
        <f t="shared" ref="DP4:DR4" si="113">(DO4+(DJ4*4))</f>
        <v>39.10763676460585</v>
      </c>
      <c r="DQ4" s="20">
        <f t="shared" si="113"/>
        <v>49.704843855821061</v>
      </c>
      <c r="DR4" s="20">
        <f t="shared" si="113"/>
        <v>60.603149792582734</v>
      </c>
      <c r="DS4" s="15">
        <f t="shared" si="44"/>
        <v>7.0639285534083447</v>
      </c>
      <c r="DT4" s="15">
        <f t="shared" si="45"/>
        <v>10.597207091215212</v>
      </c>
      <c r="DU4" s="15">
        <f t="shared" si="46"/>
        <v>10.898305936761675</v>
      </c>
      <c r="DV4" s="15">
        <f t="shared" si="47"/>
        <v>28.559441581385229</v>
      </c>
      <c r="DW4" s="15">
        <v>0.35420382902376712</v>
      </c>
      <c r="DX4" s="15">
        <v>0.35476947993988717</v>
      </c>
      <c r="DY4" s="15">
        <v>0.35832085963704308</v>
      </c>
      <c r="DZ4" s="15">
        <v>0.33552229764019559</v>
      </c>
      <c r="EA4" s="15">
        <v>0.33678710689832131</v>
      </c>
      <c r="EB4" s="15">
        <v>0.36135806878852456</v>
      </c>
      <c r="EC4" s="15">
        <v>0.36528779957045832</v>
      </c>
      <c r="ED4" s="15">
        <f t="shared" si="20"/>
        <v>0.62977664028025049</v>
      </c>
      <c r="EE4" s="15">
        <f t="shared" si="20"/>
        <v>0.73261890874919056</v>
      </c>
      <c r="EF4" s="15">
        <f t="shared" si="20"/>
        <v>0.3640131497811519</v>
      </c>
      <c r="EG4" s="15">
        <f t="shared" si="20"/>
        <v>0.33571827687555017</v>
      </c>
      <c r="EH4" s="15">
        <f t="shared" si="20"/>
        <v>0.23824220841417554</v>
      </c>
      <c r="EI4" s="15">
        <f t="shared" si="20"/>
        <v>7.4861919346995067E-3</v>
      </c>
      <c r="EJ4" s="15">
        <f t="shared" si="20"/>
        <v>31.974532277919877</v>
      </c>
      <c r="EK4" s="15">
        <f t="shared" si="21"/>
        <v>5.6230057167879497E-3</v>
      </c>
      <c r="EL4" s="15">
        <f t="shared" si="21"/>
        <v>6.5412402566892005E-3</v>
      </c>
      <c r="EM4" s="15">
        <f t="shared" si="21"/>
        <v>3.2501174087602846E-3</v>
      </c>
      <c r="EN4" s="15">
        <f t="shared" si="21"/>
        <v>2.9974846149602688E-3</v>
      </c>
      <c r="EO4" s="15">
        <f t="shared" si="21"/>
        <v>2.1271625751265672E-3</v>
      </c>
      <c r="EP4" s="15">
        <f t="shared" si="21"/>
        <v>6.6840999416959879E-5</v>
      </c>
      <c r="EQ4" s="15">
        <v>11.2</v>
      </c>
      <c r="ER4" s="18">
        <v>23.8</v>
      </c>
      <c r="ES4" s="17">
        <v>7.9</v>
      </c>
      <c r="ET4" s="18">
        <v>22.1</v>
      </c>
      <c r="EU4" s="29">
        <v>4.8</v>
      </c>
      <c r="EV4" s="22">
        <v>7.2</v>
      </c>
      <c r="EW4" s="22">
        <v>1.7</v>
      </c>
      <c r="EX4" s="18">
        <v>3.5</v>
      </c>
      <c r="EY4" s="18">
        <v>7.6</v>
      </c>
      <c r="EZ4" s="23">
        <v>9.6999999999999993</v>
      </c>
      <c r="FA4" s="18">
        <v>5</v>
      </c>
      <c r="FB4" s="22">
        <v>21.7</v>
      </c>
      <c r="FC4" s="22">
        <v>21.6</v>
      </c>
      <c r="FD4" s="18">
        <v>6.8</v>
      </c>
      <c r="FE4" s="18">
        <v>25.7</v>
      </c>
      <c r="FF4" s="18">
        <v>4.5999999999999996</v>
      </c>
      <c r="FG4" s="18">
        <v>6.7</v>
      </c>
      <c r="FH4" s="18">
        <v>26.2</v>
      </c>
      <c r="FI4" s="18">
        <v>6.4</v>
      </c>
      <c r="FJ4" s="18">
        <v>11</v>
      </c>
      <c r="FK4" s="18">
        <v>22.4</v>
      </c>
      <c r="FL4" s="17">
        <v>35.299999999999997</v>
      </c>
      <c r="FM4" s="17">
        <v>36.9</v>
      </c>
      <c r="FN4" s="17">
        <v>30.1</v>
      </c>
      <c r="FO4" s="17">
        <v>28.1</v>
      </c>
      <c r="FP4" s="17">
        <v>27.4</v>
      </c>
      <c r="FQ4" s="17">
        <v>25</v>
      </c>
      <c r="FR4" s="17">
        <v>28.8</v>
      </c>
      <c r="FS4" s="17">
        <v>28.7</v>
      </c>
      <c r="FT4" s="17">
        <v>28.3</v>
      </c>
      <c r="FU4" s="17">
        <v>29</v>
      </c>
      <c r="FV4" s="17">
        <v>23</v>
      </c>
      <c r="FW4" s="17">
        <v>22.5</v>
      </c>
      <c r="FX4" s="22">
        <v>38</v>
      </c>
      <c r="FY4" s="22">
        <v>34</v>
      </c>
      <c r="FZ4" s="22">
        <v>51</v>
      </c>
      <c r="GA4" s="22">
        <v>53</v>
      </c>
      <c r="GB4" s="22">
        <v>73</v>
      </c>
      <c r="GC4" s="22">
        <v>59.5</v>
      </c>
      <c r="GD4" s="22">
        <v>89.5</v>
      </c>
      <c r="GE4" s="22">
        <v>67.5</v>
      </c>
      <c r="GF4" s="22">
        <v>102.5</v>
      </c>
      <c r="GG4" s="22">
        <v>89.5</v>
      </c>
      <c r="GH4" s="22">
        <v>107.5</v>
      </c>
      <c r="GI4" s="22">
        <v>94.5</v>
      </c>
      <c r="GJ4" s="22">
        <v>122.5</v>
      </c>
      <c r="GK4" s="22">
        <v>101.5</v>
      </c>
      <c r="GL4" s="22">
        <v>114.5</v>
      </c>
      <c r="GM4" s="22">
        <v>82.5</v>
      </c>
      <c r="GN4" s="16">
        <v>581.38385502471169</v>
      </c>
      <c r="GO4" s="16">
        <v>12511.859296482411</v>
      </c>
      <c r="GP4" s="16">
        <v>16588.047808764943</v>
      </c>
      <c r="GQ4" s="16">
        <v>18825.694444444445</v>
      </c>
      <c r="GR4" s="16">
        <v>11703.976143141153</v>
      </c>
      <c r="GS4" s="16">
        <v>9774.4323790720628</v>
      </c>
      <c r="GT4" s="16">
        <v>6615.0905432595573</v>
      </c>
      <c r="GU4" s="16">
        <v>4094.7263681592035</v>
      </c>
      <c r="GV4" s="16">
        <v>634.64566929133866</v>
      </c>
      <c r="GW4" s="16">
        <v>58.300395256916993</v>
      </c>
      <c r="GX4" s="18">
        <v>4.1044999999999998</v>
      </c>
      <c r="GY4" s="18">
        <v>5.6006</v>
      </c>
      <c r="GZ4" s="18">
        <v>5.2319000000000004</v>
      </c>
      <c r="HA4" s="18">
        <v>5.3080999999999996</v>
      </c>
      <c r="HB4" s="18">
        <v>4.8559000000000001</v>
      </c>
      <c r="HC4" s="18">
        <v>4.4176000000000002</v>
      </c>
      <c r="HD4" s="18">
        <v>3.5331999999999999</v>
      </c>
      <c r="HE4" s="18">
        <v>3.2311000000000001</v>
      </c>
      <c r="HF4" s="18">
        <v>3.0293000000000001</v>
      </c>
      <c r="HG4" s="15">
        <v>44.9</v>
      </c>
      <c r="HH4" s="15">
        <f t="shared" si="48"/>
        <v>347.5</v>
      </c>
      <c r="HI4" s="15">
        <v>1.7204931731295023</v>
      </c>
      <c r="HJ4" s="24">
        <f t="shared" si="49"/>
        <v>1.8838519471327833</v>
      </c>
      <c r="HK4" s="15">
        <f t="shared" si="50"/>
        <v>6.5463855162864215</v>
      </c>
      <c r="HL4" s="27">
        <v>0.34600996244662896</v>
      </c>
      <c r="HM4" s="17">
        <v>418</v>
      </c>
      <c r="HN4" s="17">
        <v>70.069999999999993</v>
      </c>
      <c r="HO4" s="16">
        <f t="shared" si="51"/>
        <v>347.93</v>
      </c>
      <c r="HP4" s="18">
        <v>13</v>
      </c>
      <c r="HQ4" s="18">
        <v>566.6</v>
      </c>
      <c r="HR4" s="18">
        <v>31.63</v>
      </c>
      <c r="HS4" s="22">
        <f t="shared" si="52"/>
        <v>534.97</v>
      </c>
      <c r="HT4" s="21">
        <v>259</v>
      </c>
      <c r="HU4" s="18">
        <v>455.1</v>
      </c>
      <c r="HV4" s="18">
        <v>31</v>
      </c>
      <c r="HW4" s="18">
        <f t="shared" si="53"/>
        <v>424.1</v>
      </c>
      <c r="HX4" s="18">
        <v>230</v>
      </c>
      <c r="HY4" s="18">
        <v>31</v>
      </c>
      <c r="HZ4" s="18">
        <f t="shared" si="54"/>
        <v>199</v>
      </c>
      <c r="IA4" s="18">
        <v>261.2</v>
      </c>
      <c r="IB4" s="18">
        <v>31.5</v>
      </c>
      <c r="IC4" s="18">
        <f t="shared" si="55"/>
        <v>229.7</v>
      </c>
      <c r="ID4" s="18">
        <v>154</v>
      </c>
      <c r="IE4" s="22">
        <v>6.65</v>
      </c>
      <c r="IF4" s="28">
        <v>158.1</v>
      </c>
      <c r="IG4" s="22">
        <v>70.069999999999993</v>
      </c>
      <c r="IH4" s="22">
        <f t="shared" si="56"/>
        <v>147.35</v>
      </c>
      <c r="II4" s="22">
        <f t="shared" si="57"/>
        <v>88.03</v>
      </c>
      <c r="IJ4" s="16">
        <f t="shared" si="58"/>
        <v>863.03921568627447</v>
      </c>
      <c r="IK4" s="16">
        <f t="shared" si="59"/>
        <v>770.57072829131641</v>
      </c>
      <c r="IL4" s="25">
        <f t="shared" si="22"/>
        <v>3411.0784313725489</v>
      </c>
      <c r="IM4" s="16">
        <f t="shared" si="23"/>
        <v>5244.8039215686276</v>
      </c>
      <c r="IN4" s="16">
        <f t="shared" si="24"/>
        <v>1950.9803921568628</v>
      </c>
      <c r="IO4" s="16">
        <f t="shared" si="60"/>
        <v>2251.9607843137255</v>
      </c>
      <c r="IP4" s="25">
        <f t="shared" si="25"/>
        <v>4157.8431372549021</v>
      </c>
      <c r="IQ4" s="16">
        <f t="shared" si="61"/>
        <v>12858.823529411764</v>
      </c>
      <c r="IR4" s="16">
        <f t="shared" si="62"/>
        <v>1444.6078431372548</v>
      </c>
      <c r="IS4" s="27">
        <v>0.34268898621365279</v>
      </c>
      <c r="IT4" s="24">
        <v>3.0680772960158578</v>
      </c>
      <c r="IU4" s="24">
        <v>3.0680772960158578</v>
      </c>
      <c r="IV4" s="15">
        <v>3.39</v>
      </c>
      <c r="IW4" s="24">
        <f t="shared" si="63"/>
        <v>3.3155253192872474</v>
      </c>
      <c r="IX4" s="15">
        <f t="shared" si="26"/>
        <v>115.63555882352941</v>
      </c>
      <c r="IY4" s="27">
        <v>0.36279171637255447</v>
      </c>
      <c r="IZ4" s="26">
        <v>0.64382234838107699</v>
      </c>
      <c r="JA4" s="15">
        <v>0.73</v>
      </c>
      <c r="JB4" s="24">
        <f t="shared" si="64"/>
        <v>0.73999686292005629</v>
      </c>
      <c r="JC4" s="15">
        <f t="shared" si="27"/>
        <v>38.287068627450985</v>
      </c>
      <c r="JD4" s="27">
        <v>0.36208133798653036</v>
      </c>
      <c r="JE4" s="24">
        <v>1.37146868736737</v>
      </c>
      <c r="JF4" s="15">
        <v>1.55</v>
      </c>
      <c r="JG4" s="24">
        <f t="shared" si="65"/>
        <v>1.5130483334590941</v>
      </c>
      <c r="JH4" s="15">
        <f t="shared" si="28"/>
        <v>30.240196078431374</v>
      </c>
      <c r="JI4" s="27">
        <v>0.36229792429349217</v>
      </c>
      <c r="JJ4" s="24">
        <v>3.0165975522565551</v>
      </c>
      <c r="JK4" s="15">
        <v>2.92</v>
      </c>
      <c r="JL4" s="24">
        <f t="shared" si="66"/>
        <v>3.260833239517364</v>
      </c>
      <c r="JM4" s="15">
        <f t="shared" si="29"/>
        <v>42.182549019607841</v>
      </c>
      <c r="JN4" s="27">
        <v>0.36236557777979067</v>
      </c>
      <c r="JO4" s="16">
        <f t="shared" si="67"/>
        <v>226.34537254901963</v>
      </c>
      <c r="JP4" s="16">
        <f t="shared" si="68"/>
        <v>202.09408263305323</v>
      </c>
      <c r="JQ4" s="22">
        <v>6.5</v>
      </c>
      <c r="JR4" s="22">
        <f t="shared" si="69"/>
        <v>21.645</v>
      </c>
      <c r="JS4" s="22">
        <v>1066.5</v>
      </c>
      <c r="JT4" s="26">
        <f t="shared" si="70"/>
        <v>1.0665</v>
      </c>
      <c r="JU4" s="27">
        <v>7.1599999999999997E-2</v>
      </c>
      <c r="JV4" s="26">
        <f t="shared" si="71"/>
        <v>0.99490000000000001</v>
      </c>
      <c r="JW4" s="15">
        <f t="shared" si="72"/>
        <v>4410.155055088976</v>
      </c>
      <c r="JX4" s="25">
        <v>-9999</v>
      </c>
      <c r="JY4" s="25">
        <v>-9999</v>
      </c>
      <c r="JZ4" s="25">
        <v>-9999</v>
      </c>
      <c r="KA4" s="25">
        <v>-9999</v>
      </c>
      <c r="KB4" s="25">
        <v>-9999</v>
      </c>
      <c r="KC4" s="15">
        <v>0.47499999999999998</v>
      </c>
      <c r="KD4" s="25">
        <v>-9999</v>
      </c>
      <c r="KE4" s="15">
        <f t="shared" si="30"/>
        <v>2094.8236511672635</v>
      </c>
      <c r="KF4" s="15">
        <f t="shared" si="73"/>
        <v>2346.2024893073353</v>
      </c>
      <c r="KG4" s="28">
        <v>2</v>
      </c>
      <c r="KH4" s="22">
        <f t="shared" si="74"/>
        <v>19</v>
      </c>
      <c r="KI4" s="22">
        <f t="shared" si="75"/>
        <v>126.73</v>
      </c>
      <c r="KJ4" s="20">
        <v>130.84484599999999</v>
      </c>
      <c r="KK4" s="16">
        <v>4.6100000000000003</v>
      </c>
      <c r="KL4" s="16">
        <f t="shared" si="76"/>
        <v>4.1000000000000005</v>
      </c>
      <c r="KM4" s="15">
        <f>KL4*(43560/(127.7*0.454))</f>
        <v>3080.5267025207067</v>
      </c>
      <c r="KN4" s="18">
        <v>2.04</v>
      </c>
      <c r="KO4" s="18">
        <f t="shared" si="77"/>
        <v>1.77</v>
      </c>
      <c r="KP4" s="15">
        <f t="shared" si="78"/>
        <v>0.43170731707317067</v>
      </c>
      <c r="KQ4" s="15">
        <f t="shared" si="79"/>
        <v>1297.9222102341096</v>
      </c>
      <c r="KR4" s="15">
        <f t="shared" si="80"/>
        <v>1453.6728754622029</v>
      </c>
      <c r="KS4" s="20">
        <f t="shared" si="31"/>
        <v>1643.8075734562312</v>
      </c>
      <c r="KT4" s="20">
        <f t="shared" si="81"/>
        <v>1841.0644822709792</v>
      </c>
      <c r="KU4" s="30">
        <v>5.19</v>
      </c>
      <c r="KV4" s="30">
        <v>0.93</v>
      </c>
      <c r="KW4" s="30">
        <v>77.5</v>
      </c>
      <c r="KX4" s="30">
        <v>22.2</v>
      </c>
      <c r="KY4" s="30">
        <v>6.1</v>
      </c>
      <c r="KZ4" s="18">
        <v>1.9623999999999999</v>
      </c>
      <c r="LA4" s="18">
        <f t="shared" si="82"/>
        <v>1.8954</v>
      </c>
      <c r="LB4" s="15">
        <f t="shared" si="32"/>
        <v>0.46229268292682918</v>
      </c>
      <c r="LC4" s="15">
        <f t="shared" si="33"/>
        <v>1389.8766990269667</v>
      </c>
      <c r="LD4" s="15">
        <f t="shared" si="83"/>
        <v>1556.6619029102028</v>
      </c>
      <c r="LE4" s="15">
        <f t="shared" si="84"/>
        <v>1898.3681742807353</v>
      </c>
      <c r="LF4" s="15">
        <v>44.9</v>
      </c>
      <c r="LG4" s="15">
        <f t="shared" si="85"/>
        <v>347.5</v>
      </c>
      <c r="LH4" s="15">
        <v>0.29014188979245298</v>
      </c>
      <c r="LI4" s="15">
        <v>0.43658513392452802</v>
      </c>
      <c r="LJ4" s="15">
        <v>0.256236634433962</v>
      </c>
      <c r="LK4" s="15">
        <v>0.367748370811321</v>
      </c>
      <c r="LL4" s="15">
        <v>0.55813022081132102</v>
      </c>
      <c r="LM4" s="15">
        <v>0.51373642841509404</v>
      </c>
      <c r="LN4" s="15">
        <v>0.34799032024528298</v>
      </c>
      <c r="LO4" s="15">
        <v>0.53695360879245302</v>
      </c>
      <c r="LP4" s="15">
        <v>0.48110838877358503</v>
      </c>
      <c r="LQ4" s="15">
        <v>0.26411468828301898</v>
      </c>
      <c r="LR4" s="15">
        <v>0.42076816658490601</v>
      </c>
      <c r="LS4" s="15">
        <v>0.27268843977358498</v>
      </c>
      <c r="LT4" s="15">
        <v>33.549999999999997</v>
      </c>
      <c r="LU4" s="15">
        <v>31.018867924528301</v>
      </c>
      <c r="LV4" s="15">
        <v>5.6788490566037799</v>
      </c>
      <c r="LW4" s="15">
        <v>43.54</v>
      </c>
      <c r="LX4" s="15">
        <v>41.693018867924501</v>
      </c>
      <c r="LY4" s="15">
        <v>34.240754716981101</v>
      </c>
      <c r="LZ4" s="15">
        <v>34.200000000000003</v>
      </c>
      <c r="MA4" s="15">
        <v>0.257735249056604</v>
      </c>
      <c r="MB4" s="15">
        <v>0.18846662452830201</v>
      </c>
      <c r="MC4" s="15">
        <v>60.314716981132101</v>
      </c>
      <c r="MD4" s="15">
        <v>56.419056603773598</v>
      </c>
      <c r="ME4" s="15">
        <v>60.3</v>
      </c>
      <c r="MF4" s="15">
        <f t="shared" si="86"/>
        <v>-1.4716981132103513E-2</v>
      </c>
      <c r="MG4" s="15">
        <f t="shared" si="87"/>
        <v>3.8809433962263995</v>
      </c>
      <c r="MH4" s="15">
        <v>1914.45073584906</v>
      </c>
      <c r="MI4" s="15">
        <v>1826.00645283019</v>
      </c>
      <c r="MJ4" s="15">
        <v>0.213418147835849</v>
      </c>
      <c r="MK4" s="15">
        <v>0.20455741940754699</v>
      </c>
      <c r="ML4" s="15">
        <v>0.160535868518868</v>
      </c>
      <c r="MM4" s="15">
        <v>0.165296938945283</v>
      </c>
      <c r="MN4" s="15">
        <v>0.121199899590566</v>
      </c>
      <c r="MO4" s="15">
        <v>0.12121568656981099</v>
      </c>
      <c r="MP4" s="15">
        <v>6.6874095196226405E-2</v>
      </c>
      <c r="MQ4" s="15">
        <v>8.0940242679245294E-2</v>
      </c>
      <c r="MR4" s="15">
        <v>5.4776831173584901E-2</v>
      </c>
      <c r="MS4" s="15">
        <v>4.07351977433962E-2</v>
      </c>
      <c r="MT4" s="15">
        <v>0.32630430926792398</v>
      </c>
      <c r="MU4" s="15">
        <v>0.36966941077358501</v>
      </c>
      <c r="MV4" s="15">
        <v>0.34046879478679298</v>
      </c>
      <c r="MW4" s="15">
        <v>0.31485810956226401</v>
      </c>
      <c r="MX4" s="15">
        <v>0.12136283137547201</v>
      </c>
      <c r="MY4" s="15">
        <v>0.17877250563018901</v>
      </c>
      <c r="MZ4" s="15">
        <v>0.54324169878113204</v>
      </c>
      <c r="NA4" s="15">
        <v>0.51791852187169796</v>
      </c>
      <c r="NB4" s="15">
        <v>0.45151866172641503</v>
      </c>
      <c r="NC4" s="15">
        <v>0.288256309675472</v>
      </c>
      <c r="ND4" s="15">
        <v>0.47923765702641502</v>
      </c>
      <c r="NE4" s="15">
        <v>0.30813663855471701</v>
      </c>
      <c r="NF4" s="15">
        <v>0.29305266563962301</v>
      </c>
      <c r="NG4" s="15">
        <v>0.20943314291132101</v>
      </c>
      <c r="NH4" s="15">
        <v>0.25489018225471699</v>
      </c>
      <c r="NI4" s="15">
        <v>0.18257480914339599</v>
      </c>
      <c r="NJ4" s="15">
        <v>-0.12513061390565999</v>
      </c>
      <c r="NK4" s="15">
        <v>-0.149122179981132</v>
      </c>
      <c r="NL4" s="15">
        <v>0.978700944218868</v>
      </c>
      <c r="NM4" s="15">
        <v>0.71358380252641496</v>
      </c>
      <c r="NN4" s="15">
        <v>0.28794592453488399</v>
      </c>
      <c r="NO4" s="15">
        <v>0.441825214860465</v>
      </c>
      <c r="NP4" s="15">
        <v>0.262105032883721</v>
      </c>
      <c r="NQ4" s="15">
        <v>0.36249256932558099</v>
      </c>
      <c r="NR4" s="15">
        <v>0.51771355290697696</v>
      </c>
      <c r="NS4" s="15">
        <v>0.47440278746511599</v>
      </c>
      <c r="NT4" s="15">
        <v>0.34360668706976699</v>
      </c>
      <c r="NU4" s="15">
        <v>0.52384324295348805</v>
      </c>
      <c r="NV4" s="15">
        <v>0.471458773790698</v>
      </c>
      <c r="NW4" s="15">
        <v>0.26516893018604598</v>
      </c>
      <c r="NX4" s="15">
        <v>0.41306677274418602</v>
      </c>
      <c r="NY4" s="15">
        <v>0.25795441406976799</v>
      </c>
      <c r="NZ4" s="15">
        <v>30.29</v>
      </c>
      <c r="OA4" s="15">
        <v>27.3</v>
      </c>
      <c r="OB4" s="15">
        <v>15.5786046511628</v>
      </c>
      <c r="OC4" s="15">
        <v>42.654186046511597</v>
      </c>
      <c r="OD4" s="15">
        <v>40.954418604651202</v>
      </c>
      <c r="OE4" s="15">
        <v>30.426511627907001</v>
      </c>
      <c r="OF4" s="15">
        <v>30.2841860465116</v>
      </c>
      <c r="OG4" s="15">
        <v>0.34124602325581399</v>
      </c>
      <c r="OH4" s="15">
        <v>0.26997556279069801</v>
      </c>
      <c r="OI4" s="15">
        <v>58.640232558139502</v>
      </c>
      <c r="OJ4" s="15">
        <v>54.906744186046502</v>
      </c>
      <c r="OK4" s="15">
        <v>60</v>
      </c>
      <c r="OL4" s="15">
        <f t="shared" si="88"/>
        <v>1.3597674418604981</v>
      </c>
      <c r="OM4" s="15">
        <f t="shared" si="89"/>
        <v>5.0932558139534976</v>
      </c>
      <c r="ON4" s="15">
        <v>1876.4433953488401</v>
      </c>
      <c r="OO4" s="15">
        <v>1791.67381395349</v>
      </c>
      <c r="OP4" s="15">
        <v>0.20766952907906999</v>
      </c>
      <c r="OQ4" s="15">
        <v>0.17514873310930201</v>
      </c>
      <c r="OR4" s="15">
        <v>0.156833216630233</v>
      </c>
      <c r="OS4" s="15">
        <v>0.13352197250930201</v>
      </c>
      <c r="OT4" s="15">
        <v>0.118101852102326</v>
      </c>
      <c r="OU4" s="15">
        <v>7.7937519262790703E-2</v>
      </c>
      <c r="OV4" s="15">
        <v>6.59465150860465E-2</v>
      </c>
      <c r="OW4" s="15">
        <v>3.5384724153488402E-2</v>
      </c>
      <c r="OX4" s="15">
        <v>5.2568463481395301E-2</v>
      </c>
      <c r="OY4" s="15">
        <v>4.2699814658139601E-2</v>
      </c>
      <c r="OZ4" s="15">
        <v>0.339972813425581</v>
      </c>
      <c r="PA4" s="15">
        <v>0.32664642638139502</v>
      </c>
      <c r="PB4" s="15">
        <v>0.32770876716976699</v>
      </c>
      <c r="PC4" s="15">
        <v>0.28399732913720899</v>
      </c>
      <c r="PD4" s="15">
        <v>0.142380168613954</v>
      </c>
      <c r="PE4" s="15">
        <v>0.16083345764185999</v>
      </c>
      <c r="PF4" s="15">
        <v>0.52488443504883697</v>
      </c>
      <c r="PG4" s="15">
        <v>0.42787790324651098</v>
      </c>
      <c r="PH4" s="15">
        <v>0.44397640078837203</v>
      </c>
      <c r="PI4" s="15">
        <v>0.46085382989069801</v>
      </c>
      <c r="PJ4" s="15">
        <v>0.47060215726976701</v>
      </c>
      <c r="PK4" s="15">
        <v>0.47284035053488399</v>
      </c>
      <c r="PL4" s="15">
        <v>0.28738538399767399</v>
      </c>
      <c r="PM4" s="15">
        <v>0.24838075314651201</v>
      </c>
      <c r="PN4" s="15">
        <v>0.250713847483721</v>
      </c>
      <c r="PO4" s="15">
        <v>0.22234902385814001</v>
      </c>
      <c r="PP4" s="15">
        <v>-0.123467496860465</v>
      </c>
      <c r="PQ4" s="15">
        <v>-6.7832812162790704E-2</v>
      </c>
      <c r="PR4" s="15">
        <v>0.95841785036976701</v>
      </c>
      <c r="PS4" s="15">
        <v>1.9598576262720899</v>
      </c>
      <c r="PT4" s="15">
        <v>0.28598468915789499</v>
      </c>
      <c r="PU4" s="15">
        <v>0.43981555484210499</v>
      </c>
      <c r="PV4" s="15">
        <v>0.26616248371052598</v>
      </c>
      <c r="PW4" s="15">
        <v>0.368269180421053</v>
      </c>
      <c r="PX4" s="15">
        <v>0.50092927718420999</v>
      </c>
      <c r="PY4" s="15">
        <v>0.47336858292105299</v>
      </c>
      <c r="PZ4" s="15">
        <v>0.34251754818420999</v>
      </c>
      <c r="QA4" s="15">
        <v>0.53193475531578904</v>
      </c>
      <c r="QB4" s="15">
        <v>0.49407582310526299</v>
      </c>
      <c r="QC4" s="15">
        <v>0.26426910999999997</v>
      </c>
      <c r="QD4" s="15">
        <v>0.40481992249999998</v>
      </c>
      <c r="QE4" s="15">
        <v>0.25864807444736798</v>
      </c>
      <c r="QF4" s="15">
        <v>26.532368421052599</v>
      </c>
      <c r="QG4" s="15">
        <v>23.862368421052601</v>
      </c>
      <c r="QH4" s="15">
        <v>21.075526315789499</v>
      </c>
      <c r="QI4" s="15">
        <v>31.629736842105299</v>
      </c>
      <c r="QJ4" s="15">
        <v>30.461842105263202</v>
      </c>
      <c r="QK4" s="15">
        <v>25.45</v>
      </c>
      <c r="QL4" s="15">
        <v>25.3897368421053</v>
      </c>
      <c r="QM4" s="15">
        <v>0.167350894736842</v>
      </c>
      <c r="QN4" s="15">
        <v>0.125143244473684</v>
      </c>
      <c r="QO4" s="15">
        <v>57.725263157894702</v>
      </c>
      <c r="QP4" s="15">
        <v>54.868684210526297</v>
      </c>
      <c r="QQ4" s="15">
        <v>60.1</v>
      </c>
      <c r="QR4" s="15">
        <f t="shared" si="90"/>
        <v>2.3747368421052997</v>
      </c>
      <c r="QS4" s="15">
        <f t="shared" si="91"/>
        <v>5.2313157894737046</v>
      </c>
      <c r="QT4" s="15">
        <v>1855.6544473684201</v>
      </c>
      <c r="QU4" s="15">
        <v>1790.816</v>
      </c>
      <c r="QV4" s="15">
        <v>0.216642089960526</v>
      </c>
      <c r="QW4" s="15">
        <v>0.150670679323684</v>
      </c>
      <c r="QX4" s="15">
        <v>0.18120145917105299</v>
      </c>
      <c r="QY4" s="15">
        <v>0.124593425968421</v>
      </c>
      <c r="QZ4" s="15">
        <v>0.13574211075000001</v>
      </c>
      <c r="RA4" s="15">
        <v>6.3114333365789504E-2</v>
      </c>
      <c r="RB4" s="15">
        <v>9.9350045005263204E-2</v>
      </c>
      <c r="RC4" s="15">
        <v>3.6434671892105301E-2</v>
      </c>
      <c r="RD4" s="15">
        <v>3.6899844981579E-2</v>
      </c>
      <c r="RE4" s="15">
        <v>2.67698339394737E-2</v>
      </c>
      <c r="RF4" s="15">
        <v>0.345735595886842</v>
      </c>
      <c r="RG4" s="15">
        <v>0.304046599202632</v>
      </c>
      <c r="RH4" s="15">
        <v>0.33621453377631599</v>
      </c>
      <c r="RI4" s="15">
        <v>0.2711402088</v>
      </c>
      <c r="RJ4" s="15">
        <v>0.139600964592105</v>
      </c>
      <c r="RK4" s="15">
        <v>0.16095452229736801</v>
      </c>
      <c r="RL4" s="15">
        <v>0.55360257243157895</v>
      </c>
      <c r="RM4" s="15">
        <v>0.36062124485000002</v>
      </c>
      <c r="RN4" s="15">
        <v>0.270662261476316</v>
      </c>
      <c r="RO4" s="15">
        <v>1.27396469125</v>
      </c>
      <c r="RP4" s="15">
        <v>0.29586405744210498</v>
      </c>
      <c r="RQ4" s="15">
        <v>1.32577941144737</v>
      </c>
      <c r="RR4" s="15">
        <v>0.19803216649210501</v>
      </c>
      <c r="RS4" s="15">
        <v>8.1979318971052595E-2</v>
      </c>
      <c r="RT4" s="15">
        <v>0.168987650318421</v>
      </c>
      <c r="RU4" s="15">
        <v>7.6915287660526299E-2</v>
      </c>
      <c r="RV4" s="15">
        <v>-0.180473288684211</v>
      </c>
      <c r="RW4" s="15">
        <v>-6.9373241757894694E-2</v>
      </c>
      <c r="RX4" s="15">
        <v>0.43817704154736797</v>
      </c>
      <c r="RY4" s="15">
        <v>-9.3115421142421102</v>
      </c>
      <c r="RZ4" s="15">
        <v>0.27202460963636399</v>
      </c>
      <c r="SA4" s="15">
        <v>0.40604416261363602</v>
      </c>
      <c r="SB4" s="15">
        <v>0.247588605840909</v>
      </c>
      <c r="SC4" s="15">
        <v>0.34085824175000001</v>
      </c>
      <c r="SD4" s="15">
        <v>0.50417531590909104</v>
      </c>
      <c r="SE4" s="15">
        <v>0.44605941220454598</v>
      </c>
      <c r="SF4" s="15">
        <v>0.31190374552272698</v>
      </c>
      <c r="SG4" s="15">
        <v>0.52672523043181796</v>
      </c>
      <c r="SH4" s="15">
        <v>0.46037444509090902</v>
      </c>
      <c r="SI4" s="15">
        <v>0.24853266572727301</v>
      </c>
      <c r="SJ4" s="15">
        <v>0.36516146481818201</v>
      </c>
      <c r="SK4" s="15">
        <v>0.23781372006818199</v>
      </c>
      <c r="SL4" s="15">
        <v>31.569772727272699</v>
      </c>
      <c r="SM4" s="15">
        <v>31.9590909090909</v>
      </c>
      <c r="SN4" s="15">
        <v>11.0275</v>
      </c>
      <c r="SO4" s="15">
        <v>33.323409090909102</v>
      </c>
      <c r="SP4" s="15">
        <v>33.876818181818201</v>
      </c>
      <c r="SQ4" s="15">
        <v>32.821818181818202</v>
      </c>
      <c r="SR4" s="15">
        <v>32.890909090909098</v>
      </c>
      <c r="SS4" s="15">
        <v>1.5690129704545499E-2</v>
      </c>
      <c r="ST4" s="15">
        <v>2.6075794545454601E-2</v>
      </c>
      <c r="SU4" s="15">
        <v>58.864090909090898</v>
      </c>
      <c r="SV4" s="15">
        <v>53.306363636363599</v>
      </c>
      <c r="SW4" s="15">
        <v>63.6</v>
      </c>
      <c r="SX4" s="15">
        <f t="shared" si="92"/>
        <v>4.7359090909091037</v>
      </c>
      <c r="SY4" s="15">
        <f t="shared" si="93"/>
        <v>10.293636363636402</v>
      </c>
      <c r="SZ4" s="15">
        <v>1881.52311363636</v>
      </c>
      <c r="TA4" s="15">
        <v>1755.35677272727</v>
      </c>
      <c r="TB4" s="15">
        <v>0.25590039640227302</v>
      </c>
      <c r="TC4" s="15">
        <v>0.19177156195681799</v>
      </c>
      <c r="TD4" s="15">
        <v>0.19229430818409099</v>
      </c>
      <c r="TE4" s="15">
        <v>0.133148767888636</v>
      </c>
      <c r="TF4" s="15">
        <v>0.180973731395455</v>
      </c>
      <c r="TG4" s="15">
        <v>0.106463944277273</v>
      </c>
      <c r="TH4" s="15">
        <v>0.115427104284091</v>
      </c>
      <c r="TI4" s="15">
        <v>4.65061217909091E-2</v>
      </c>
      <c r="TJ4" s="15">
        <v>6.6967505438636402E-2</v>
      </c>
      <c r="TK4" s="15">
        <v>6.0255597568181801E-2</v>
      </c>
      <c r="TL4" s="15">
        <v>0.37772690614090898</v>
      </c>
      <c r="TM4" s="15">
        <v>0.33976491797500002</v>
      </c>
      <c r="TN4" s="15">
        <v>0.35859494111136397</v>
      </c>
      <c r="TO4" s="15">
        <v>0.29756846514545499</v>
      </c>
      <c r="TP4" s="15">
        <v>0.134845452193182</v>
      </c>
      <c r="TQ4" s="15">
        <v>0.15848666271818199</v>
      </c>
      <c r="TR4" s="15">
        <v>0.68979352455454601</v>
      </c>
      <c r="TS4" s="15">
        <v>0.47994916197045501</v>
      </c>
      <c r="TT4" s="15">
        <v>0.36946009795227303</v>
      </c>
      <c r="TU4" s="15">
        <v>0.49199763376136402</v>
      </c>
      <c r="TV4" s="15">
        <v>0.40834632646818197</v>
      </c>
      <c r="TW4" s="15">
        <v>0.50678647305681801</v>
      </c>
      <c r="TX4" s="15">
        <v>0.30611628400227298</v>
      </c>
      <c r="TY4" s="15">
        <v>0.31613380170227301</v>
      </c>
      <c r="TZ4" s="15">
        <v>0.26020565136818202</v>
      </c>
      <c r="UA4" s="15">
        <v>0.284329905025</v>
      </c>
      <c r="UB4" s="15">
        <v>-0.206651715113636</v>
      </c>
      <c r="UC4" s="15">
        <v>-8.7554413552272697E-2</v>
      </c>
      <c r="UD4" s="15">
        <v>0.70858621064772698</v>
      </c>
      <c r="UE4" s="15">
        <v>2.64705967838864</v>
      </c>
      <c r="UF4" s="15">
        <v>0.24021978803921601</v>
      </c>
      <c r="UG4" s="15">
        <v>0.34201567831372498</v>
      </c>
      <c r="UH4" s="15">
        <v>0.21854624492156899</v>
      </c>
      <c r="UI4" s="15">
        <v>0.28903711511764701</v>
      </c>
      <c r="UJ4" s="15">
        <v>0.492552276137255</v>
      </c>
      <c r="UK4" s="15">
        <v>0.431218264196078</v>
      </c>
      <c r="UL4" s="15">
        <v>0.25736627990196098</v>
      </c>
      <c r="UM4" s="15">
        <v>0.52082616111764701</v>
      </c>
      <c r="UN4" s="15">
        <v>0.43278827050980401</v>
      </c>
      <c r="UO4" s="15">
        <v>0.21720497043137299</v>
      </c>
      <c r="UP4" s="15">
        <v>0.28474248039215699</v>
      </c>
      <c r="UQ4" s="15">
        <v>0.20329600662745101</v>
      </c>
      <c r="UR4" s="15">
        <v>30.81</v>
      </c>
      <c r="US4" s="15">
        <v>26.1227450980392</v>
      </c>
      <c r="UT4" s="15">
        <v>14.9221568627451</v>
      </c>
      <c r="UU4" s="15">
        <v>33.163333333333298</v>
      </c>
      <c r="UV4" s="15">
        <v>36.8929411764706</v>
      </c>
      <c r="UW4" s="15">
        <v>29.73</v>
      </c>
      <c r="UX4" s="15">
        <v>29.7</v>
      </c>
      <c r="UY4" s="15">
        <v>9.4020998235294098E-2</v>
      </c>
      <c r="UZ4" s="15">
        <v>0.17983450313725499</v>
      </c>
      <c r="VA4" s="15">
        <v>62.249411764705897</v>
      </c>
      <c r="VB4" s="15">
        <v>54.631960784313698</v>
      </c>
      <c r="VC4" s="15">
        <v>73.099999999999994</v>
      </c>
      <c r="VD4" s="15">
        <f t="shared" si="94"/>
        <v>10.850588235294097</v>
      </c>
      <c r="VE4" s="15">
        <f t="shared" si="95"/>
        <v>18.468039215686296</v>
      </c>
      <c r="VF4" s="15">
        <f t="shared" si="96"/>
        <v>14.659313725490197</v>
      </c>
      <c r="VG4" s="15">
        <v>1958.3654901960799</v>
      </c>
      <c r="VH4" s="15">
        <v>1785.43915686274</v>
      </c>
      <c r="VI4" s="15">
        <v>0.33808230998431399</v>
      </c>
      <c r="VJ4" s="15">
        <v>0.25803659660392197</v>
      </c>
      <c r="VK4" s="15">
        <v>0.254033888994118</v>
      </c>
      <c r="VL4" s="15">
        <v>0.197154614498039</v>
      </c>
      <c r="VM4" s="15">
        <v>0.29293263413137299</v>
      </c>
      <c r="VN4" s="15">
        <v>0.17836352194313701</v>
      </c>
      <c r="VO4" s="15">
        <f t="shared" si="97"/>
        <v>0.23564807803725502</v>
      </c>
      <c r="VP4" s="15">
        <v>0.20645285411960801</v>
      </c>
      <c r="VQ4" s="15">
        <v>0.115370938180392</v>
      </c>
      <c r="VR4" s="15">
        <v>9.2098713560784307E-2</v>
      </c>
      <c r="VS4" s="15">
        <v>6.4543609037254895E-2</v>
      </c>
      <c r="VT4" s="15">
        <v>0.43818871232549</v>
      </c>
      <c r="VU4" s="15">
        <v>0.382875582378431</v>
      </c>
      <c r="VV4" s="15">
        <v>0.41104168462941199</v>
      </c>
      <c r="VW4" s="15">
        <v>0.341853582723529</v>
      </c>
      <c r="VX4" s="15">
        <v>0.11737795117451</v>
      </c>
      <c r="VY4" s="15">
        <v>0.13880829715490201</v>
      </c>
      <c r="VZ4" s="15">
        <v>1.0264020894705901</v>
      </c>
      <c r="WA4" s="15">
        <v>0.70686937317451004</v>
      </c>
      <c r="WB4" s="15">
        <v>0.31445926239215699</v>
      </c>
      <c r="WC4" s="15">
        <v>0.31305299334509801</v>
      </c>
      <c r="WD4" s="15">
        <v>0.371797160390196</v>
      </c>
      <c r="WE4" s="15">
        <v>0.34197639869215701</v>
      </c>
      <c r="WF4" s="15">
        <v>0.33303601489411799</v>
      </c>
      <c r="WG4" s="15">
        <v>0.26210159751372603</v>
      </c>
      <c r="WH4" s="15">
        <v>0.27201204658235301</v>
      </c>
      <c r="WI4" s="15">
        <v>0.22442065585490201</v>
      </c>
      <c r="WJ4" s="15">
        <v>-0.34180605572549</v>
      </c>
      <c r="WK4" s="15">
        <v>-0.20544624158823499</v>
      </c>
      <c r="WL4" s="15">
        <v>0.59946981408627498</v>
      </c>
      <c r="WM4" s="15">
        <v>0.80747028544117605</v>
      </c>
      <c r="WN4" s="15">
        <v>0.192999610542373</v>
      </c>
      <c r="WO4" s="15">
        <v>0.26026844283050798</v>
      </c>
      <c r="WP4" s="15">
        <v>0.17452511679661001</v>
      </c>
      <c r="WQ4" s="15">
        <v>0.22493069040677999</v>
      </c>
      <c r="WR4" s="15">
        <v>0.425027536271186</v>
      </c>
      <c r="WS4" s="15">
        <v>0.36996819367796602</v>
      </c>
      <c r="WT4" s="15">
        <v>0.18894209693220301</v>
      </c>
      <c r="WU4" s="15">
        <v>0.51903122199999996</v>
      </c>
      <c r="WV4" s="15">
        <v>0.40256846455932199</v>
      </c>
      <c r="WW4" s="15">
        <v>0.182820188576271</v>
      </c>
      <c r="WX4" s="15">
        <v>0.20422879666101701</v>
      </c>
      <c r="WY4" s="15">
        <v>0.16254473630508501</v>
      </c>
      <c r="WZ4" s="15">
        <v>29.583389830508398</v>
      </c>
      <c r="XA4" s="15">
        <v>29.588474576271199</v>
      </c>
      <c r="XB4" s="15">
        <v>14.162033898305101</v>
      </c>
      <c r="XC4" s="15">
        <v>30.255254237288099</v>
      </c>
      <c r="XD4" s="15">
        <v>34.0689830508475</v>
      </c>
      <c r="XE4" s="15">
        <v>29.729152542372901</v>
      </c>
      <c r="XF4" s="15">
        <v>29.621525423728801</v>
      </c>
      <c r="XG4" s="15">
        <v>1.6457904288135601E-2</v>
      </c>
      <c r="XH4" s="15">
        <v>0.111032009830508</v>
      </c>
      <c r="XI4" s="15">
        <v>64.881355932203405</v>
      </c>
      <c r="XJ4" s="15">
        <v>51.681694915254198</v>
      </c>
      <c r="XK4" s="15">
        <v>84.6</v>
      </c>
      <c r="XL4" s="15">
        <f t="shared" si="98"/>
        <v>19.718644067796589</v>
      </c>
      <c r="XM4" s="15">
        <f t="shared" si="99"/>
        <v>32.918305084745796</v>
      </c>
      <c r="XN4" s="15">
        <v>2018.10854237288</v>
      </c>
      <c r="XO4" s="15">
        <v>1718.4724237288101</v>
      </c>
      <c r="XP4" s="15">
        <v>0.46546775627796599</v>
      </c>
      <c r="XQ4" s="15">
        <v>0.30343792132033898</v>
      </c>
      <c r="XR4" s="15">
        <v>0.36093950003050801</v>
      </c>
      <c r="XS4" s="15">
        <v>0.24315376989321999</v>
      </c>
      <c r="XT4" s="15">
        <v>0.43474114032372901</v>
      </c>
      <c r="XU4" s="15">
        <v>0.236433867428814</v>
      </c>
      <c r="XV4" s="15">
        <v>0.32683031441355898</v>
      </c>
      <c r="XW4" s="15">
        <v>0.17384227499999999</v>
      </c>
      <c r="XX4" s="15">
        <v>0.125943148928814</v>
      </c>
      <c r="XY4" s="15">
        <v>6.60893027728814E-2</v>
      </c>
      <c r="XZ4" s="15">
        <v>0.52247725666610201</v>
      </c>
      <c r="YA4" s="15">
        <v>0.41340918946440702</v>
      </c>
      <c r="YB4" s="15">
        <v>0.47841729659999999</v>
      </c>
      <c r="YC4" s="15">
        <v>0.37108949011525399</v>
      </c>
      <c r="YD4" s="15">
        <v>7.5209562149152503E-2</v>
      </c>
      <c r="YE4" s="15">
        <v>0.12608189733220301</v>
      </c>
      <c r="YF4" s="15">
        <v>1.7507124391372899</v>
      </c>
      <c r="YG4" s="15">
        <v>0.89618348877796605</v>
      </c>
      <c r="YH4" s="15">
        <v>0.28957650106440702</v>
      </c>
      <c r="YI4" s="15">
        <v>0.232632855052542</v>
      </c>
      <c r="YJ4" s="15">
        <v>0.368635114711864</v>
      </c>
      <c r="YK4" s="15">
        <v>0.26831970474406802</v>
      </c>
      <c r="YL4" s="15">
        <v>0.35125822730339001</v>
      </c>
      <c r="YM4" s="15">
        <v>0.23090179890000001</v>
      </c>
      <c r="YN4" s="15">
        <v>0.26993696335593198</v>
      </c>
      <c r="YO4" s="15">
        <v>0.18995090999491501</v>
      </c>
      <c r="YP4" s="15">
        <v>-0.49219790377966099</v>
      </c>
      <c r="YQ4" s="15">
        <v>-0.29328622599999998</v>
      </c>
      <c r="YR4" s="15">
        <v>0.58827336552542397</v>
      </c>
      <c r="YS4" s="15">
        <v>0.51149907938644101</v>
      </c>
      <c r="YT4" s="15">
        <v>0.14404641775806501</v>
      </c>
      <c r="YU4" s="15">
        <v>0.17680671440322601</v>
      </c>
      <c r="YV4" s="15">
        <v>0.125467236322581</v>
      </c>
      <c r="YW4" s="15">
        <v>0.162089501516129</v>
      </c>
      <c r="YX4" s="15">
        <v>0.32816562353225798</v>
      </c>
      <c r="YY4" s="15">
        <v>0.28165854824193498</v>
      </c>
      <c r="YZ4" s="15">
        <v>0.13287627411290301</v>
      </c>
      <c r="ZA4" s="15">
        <v>0.49314124643548402</v>
      </c>
      <c r="ZB4" s="15">
        <v>0.34677759341935499</v>
      </c>
      <c r="ZC4" s="15">
        <v>0.139879496887097</v>
      </c>
      <c r="ZD4" s="15">
        <v>0.136081841112903</v>
      </c>
      <c r="ZE4" s="15">
        <v>0.120851050177419</v>
      </c>
      <c r="ZF4" s="15">
        <v>35.590000000000003</v>
      </c>
      <c r="ZG4" s="15">
        <v>31.947258064516198</v>
      </c>
      <c r="ZH4" s="15">
        <v>15.867903225806501</v>
      </c>
      <c r="ZI4" s="15">
        <v>32.090161290322598</v>
      </c>
      <c r="ZJ4" s="15">
        <v>38.0735483870968</v>
      </c>
      <c r="ZK4" s="15">
        <v>36.369999999999898</v>
      </c>
      <c r="ZL4" s="15">
        <v>36.450000000000003</v>
      </c>
      <c r="ZM4" s="15">
        <v>-0.108383150806452</v>
      </c>
      <c r="ZN4" s="15">
        <v>4.34843316451613E-2</v>
      </c>
      <c r="ZO4" s="15">
        <v>73.037419354838704</v>
      </c>
      <c r="ZP4" s="15">
        <v>56.105483870967802</v>
      </c>
      <c r="ZQ4" s="15">
        <v>103.6</v>
      </c>
      <c r="ZR4" s="15">
        <f t="shared" si="100"/>
        <v>30.56258064516129</v>
      </c>
      <c r="ZS4" s="15">
        <f t="shared" si="101"/>
        <v>47.494516129032192</v>
      </c>
      <c r="ZT4" s="15">
        <v>2203.2738548387101</v>
      </c>
      <c r="ZU4" s="15">
        <v>1818.88496774194</v>
      </c>
      <c r="ZV4" s="15">
        <v>0.57466525609677399</v>
      </c>
      <c r="ZW4" s="15">
        <v>0.33042241120483901</v>
      </c>
      <c r="ZX4" s="15">
        <v>0.44568107576935501</v>
      </c>
      <c r="ZY4" s="15">
        <v>0.267023356403226</v>
      </c>
      <c r="ZZ4" s="15">
        <v>0.56693700583548401</v>
      </c>
      <c r="AAA4" s="15">
        <v>0.29182797328225801</v>
      </c>
      <c r="AAB4" s="15">
        <v>0.43627124199032302</v>
      </c>
      <c r="AAC4" s="15">
        <v>0.227177801695161</v>
      </c>
      <c r="AAD4" s="15">
        <v>0.173795771222581</v>
      </c>
      <c r="AAE4" s="15">
        <v>7.1243846798387106E-2</v>
      </c>
      <c r="AAF4" s="15">
        <v>0.60570328087258096</v>
      </c>
      <c r="AAG4" s="15">
        <v>0.43874592704354798</v>
      </c>
      <c r="AAH4" s="15">
        <v>0.55738098376451595</v>
      </c>
      <c r="AAI4" s="15">
        <v>0.381831921485484</v>
      </c>
      <c r="AAJ4" s="15">
        <v>4.7445679793548398E-2</v>
      </c>
      <c r="AAK4" s="15">
        <v>0.126996818351613</v>
      </c>
      <c r="AAL4" s="15">
        <v>2.7180047116145198</v>
      </c>
      <c r="AAM4" s="15">
        <v>1.03922148659839</v>
      </c>
      <c r="AAN4" s="15">
        <v>0.30632037664516099</v>
      </c>
      <c r="AAO4" s="15">
        <v>0.169548070032258</v>
      </c>
      <c r="AAP4" s="15">
        <v>0.40858094070967699</v>
      </c>
      <c r="AAQ4" s="15">
        <v>0.200410442959677</v>
      </c>
      <c r="AAR4" s="15">
        <v>0.40494024785322602</v>
      </c>
      <c r="AAS4" s="15">
        <v>0.20921052763709699</v>
      </c>
      <c r="AAT4" s="15">
        <v>0.30199448785322602</v>
      </c>
      <c r="AAU4" s="15">
        <v>0.173372275172581</v>
      </c>
      <c r="AAV4" s="15">
        <v>-0.60721943470967699</v>
      </c>
      <c r="AAW4" s="15">
        <v>-0.36384378380645099</v>
      </c>
      <c r="AAX4" s="15">
        <v>0.69545453832903203</v>
      </c>
      <c r="AAY4" s="15">
        <v>0.49170858362096798</v>
      </c>
      <c r="AAZ4" s="15">
        <v>0.118927411931035</v>
      </c>
      <c r="ABA4" s="15">
        <v>0.120159468931035</v>
      </c>
      <c r="ABB4" s="15">
        <v>0.102229903672414</v>
      </c>
      <c r="ABC4" s="15">
        <v>0.116499952051724</v>
      </c>
      <c r="ABD4" s="15">
        <v>0.35185154779310401</v>
      </c>
      <c r="ABE4" s="15">
        <v>0.25371429375862098</v>
      </c>
      <c r="ABF4" s="15">
        <v>0.109875656362069</v>
      </c>
      <c r="ABG4" s="15">
        <v>0.47648812189655199</v>
      </c>
      <c r="ABH4" s="15">
        <v>0.30879628120689601</v>
      </c>
      <c r="ABI4" s="15">
        <v>0.11379724510344801</v>
      </c>
      <c r="ABJ4" s="15">
        <v>8.9670385948275796E-2</v>
      </c>
      <c r="ABK4" s="15">
        <v>9.3093840206896497E-2</v>
      </c>
      <c r="ABL4" s="15">
        <v>33.21</v>
      </c>
      <c r="ABM4" s="15">
        <v>33.033793103448303</v>
      </c>
      <c r="ABN4" s="15">
        <v>15.0641379310345</v>
      </c>
      <c r="ABO4" s="15">
        <v>27.448448275862098</v>
      </c>
      <c r="ABP4" s="15">
        <v>29.378103448275901</v>
      </c>
      <c r="ABQ4" s="15">
        <v>34.466206896551697</v>
      </c>
      <c r="ABR4" s="15">
        <v>34.17</v>
      </c>
      <c r="ABS4" s="15">
        <v>-0.17592724310344801</v>
      </c>
      <c r="ABT4" s="15">
        <v>-0.109520992758621</v>
      </c>
      <c r="ABU4" s="15">
        <v>73.270689655172404</v>
      </c>
      <c r="ABV4" s="15">
        <v>57.031551724137898</v>
      </c>
      <c r="ABW4" s="15">
        <v>122.5</v>
      </c>
      <c r="ABX4" s="15">
        <f t="shared" si="102"/>
        <v>49.229310344827596</v>
      </c>
      <c r="ABY4" s="15">
        <f t="shared" si="103"/>
        <v>65.468448275862102</v>
      </c>
      <c r="ABZ4" s="15">
        <f t="shared" si="104"/>
        <v>57.348879310344849</v>
      </c>
      <c r="ACA4" s="15">
        <v>2208.5029137931001</v>
      </c>
      <c r="ACB4" s="15">
        <v>1839.9278620689699</v>
      </c>
      <c r="ACC4" s="15">
        <v>0.624795584548276</v>
      </c>
      <c r="ACD4" s="15">
        <v>0.49381240431379297</v>
      </c>
      <c r="ACE4" s="15">
        <v>0.47493266820000002</v>
      </c>
      <c r="ACF4" s="15">
        <v>0.36637065285689702</v>
      </c>
      <c r="ACG4" s="15">
        <v>0.68308592407069002</v>
      </c>
      <c r="ACH4" s="15">
        <v>0.48176022054655199</v>
      </c>
      <c r="ACI4" s="15">
        <f t="shared" si="105"/>
        <v>0.582423072308621</v>
      </c>
      <c r="ACJ4" s="15">
        <v>0.549965550527586</v>
      </c>
      <c r="ACK4" s="15">
        <v>0.35332315950172399</v>
      </c>
      <c r="ACL4" s="15">
        <v>0.21335190609310301</v>
      </c>
      <c r="ACM4" s="15">
        <v>0.157586183760345</v>
      </c>
      <c r="ACN4" s="15">
        <v>0.672899316567241</v>
      </c>
      <c r="ACO4" s="15">
        <v>0.54257061808275897</v>
      </c>
      <c r="ACP4" s="15">
        <v>0.61394218001379297</v>
      </c>
      <c r="ACQ4" s="15">
        <v>0.48711522413965502</v>
      </c>
      <c r="ACR4" s="15">
        <v>8.2997421532758603E-2</v>
      </c>
      <c r="ACS4" s="15">
        <v>6.5192241122413799E-2</v>
      </c>
      <c r="ACT4" s="15">
        <v>3.3422527608051702</v>
      </c>
      <c r="ACU4" s="15">
        <v>2.03779982392241</v>
      </c>
      <c r="ACV4" s="15">
        <v>0.31233517927586202</v>
      </c>
      <c r="ACW4" s="15">
        <v>0.31995567518965501</v>
      </c>
      <c r="ACX4" s="15">
        <v>0.43291649177758601</v>
      </c>
      <c r="ACY4" s="15">
        <v>0.40302156328793098</v>
      </c>
      <c r="ACZ4" s="15">
        <v>0.45673847667069001</v>
      </c>
      <c r="ADA4" s="15">
        <v>0.39484888119827599</v>
      </c>
      <c r="ADB4" s="15">
        <v>0.34120733330000003</v>
      </c>
      <c r="ADC4" s="15">
        <v>0.31039556986724098</v>
      </c>
      <c r="ADD4" s="15">
        <v>-0.70938402106896503</v>
      </c>
      <c r="ADE4" s="15">
        <v>-0.51638519048275899</v>
      </c>
      <c r="ADF4" s="15">
        <v>0.76705373444137903</v>
      </c>
      <c r="ADG4" s="15">
        <v>0.79923734915517297</v>
      </c>
      <c r="ADH4" s="15">
        <v>9.8962432907692299E-2</v>
      </c>
      <c r="ADI4" s="15">
        <v>6.9909502307692301E-2</v>
      </c>
      <c r="ADJ4" s="15">
        <v>7.6872892646153906E-2</v>
      </c>
      <c r="ADK4" s="15">
        <v>9.4752307692307705E-2</v>
      </c>
      <c r="ADL4" s="15">
        <v>0.38486785007692298</v>
      </c>
      <c r="ADM4" s="15">
        <v>0.24995625689230799</v>
      </c>
      <c r="ADN4" s="15">
        <v>8.8258224261538495E-2</v>
      </c>
      <c r="ADO4" s="15">
        <v>0.46304331666153897</v>
      </c>
      <c r="ADP4" s="15">
        <v>0.294017094076923</v>
      </c>
      <c r="ADQ4" s="15">
        <v>9.8232405953846205E-2</v>
      </c>
      <c r="ADR4" s="15">
        <v>6.7085485599999994E-2</v>
      </c>
      <c r="ADS4" s="15">
        <v>7.9776674923076898E-2</v>
      </c>
      <c r="ADT4" s="25">
        <v>-9999</v>
      </c>
      <c r="ADU4" s="25">
        <v>-9999</v>
      </c>
      <c r="ADV4" s="25">
        <v>-9999</v>
      </c>
      <c r="ADW4" s="25">
        <v>-9999</v>
      </c>
      <c r="ADX4" s="25">
        <v>-9999</v>
      </c>
      <c r="ADY4" s="25">
        <v>-9999</v>
      </c>
      <c r="ADZ4" s="25">
        <v>-9999</v>
      </c>
      <c r="AEA4" s="25">
        <v>-9999</v>
      </c>
      <c r="AEB4" s="25">
        <v>-9999</v>
      </c>
      <c r="AEC4" s="25">
        <v>-9999</v>
      </c>
      <c r="AED4" s="25">
        <v>-9999</v>
      </c>
      <c r="AEE4" s="25">
        <v>-9999</v>
      </c>
      <c r="AEF4" s="25">
        <v>-9999</v>
      </c>
      <c r="AEG4" s="25">
        <v>-9999</v>
      </c>
      <c r="AEH4" s="25">
        <v>-9999</v>
      </c>
      <c r="AEI4" s="25">
        <v>-9999</v>
      </c>
      <c r="AEJ4" s="15">
        <v>0.67949243332307696</v>
      </c>
      <c r="AEK4" s="15">
        <v>0.59223642144615396</v>
      </c>
      <c r="AEL4" s="15">
        <v>0.53806676718461499</v>
      </c>
      <c r="AEM4" s="15">
        <v>0.44388869016923099</v>
      </c>
      <c r="AEN4" s="15">
        <v>0.74657943069230703</v>
      </c>
      <c r="AEO4" s="15">
        <v>0.6801500238</v>
      </c>
      <c r="AEP4" s="15">
        <v>0.62811815672307703</v>
      </c>
      <c r="AEQ4" s="15">
        <v>0.55611727644615405</v>
      </c>
      <c r="AER4" s="15">
        <v>0.22310560390769199</v>
      </c>
      <c r="AES4" s="15">
        <v>0.20546355210769199</v>
      </c>
      <c r="AET4" s="15">
        <v>0.70568080018461499</v>
      </c>
      <c r="AEU4" s="15">
        <v>0.65679409421538404</v>
      </c>
      <c r="AEV4" s="15">
        <v>0.64957956161538499</v>
      </c>
      <c r="AEW4" s="15">
        <v>0.58045346838461498</v>
      </c>
      <c r="AEX4" s="15">
        <v>5.1471466307692303E-2</v>
      </c>
      <c r="AEY4" s="15">
        <v>0.104875042</v>
      </c>
      <c r="AEZ4" s="15">
        <v>4.2553448327384604</v>
      </c>
      <c r="AFA4" s="15">
        <v>3.0755561699384599</v>
      </c>
      <c r="AFB4" s="15">
        <v>0.29898898636923099</v>
      </c>
      <c r="AFC4" s="15">
        <v>0.29783666959999999</v>
      </c>
      <c r="AFD4" s="15">
        <v>0.42658461327692299</v>
      </c>
      <c r="AFE4" s="15">
        <v>0.41106199739999999</v>
      </c>
      <c r="AFF4" s="15">
        <v>0.45053606864615398</v>
      </c>
      <c r="AFG4" s="15">
        <v>0.44516172293846201</v>
      </c>
      <c r="AFH4" s="15">
        <v>0.32826206695384602</v>
      </c>
      <c r="AFI4" s="15">
        <v>0.33925743793846203</v>
      </c>
      <c r="AFJ4" s="15">
        <v>-0.77126527366153896</v>
      </c>
      <c r="AFK4" s="15">
        <v>-0.710861530338462</v>
      </c>
      <c r="AFL4" s="15">
        <v>0.74689937286153796</v>
      </c>
      <c r="AFM4" s="15">
        <v>0.75646747770769196</v>
      </c>
      <c r="AFN4" s="15">
        <v>0.1127366965</v>
      </c>
      <c r="AFO4" s="15">
        <v>6.3163822722222193E-2</v>
      </c>
      <c r="AFP4" s="15">
        <v>8.4341674481481499E-2</v>
      </c>
      <c r="AFQ4" s="15">
        <v>9.1317063314814803E-2</v>
      </c>
      <c r="AFR4" s="15">
        <v>0.51048089011111097</v>
      </c>
      <c r="AFS4" s="15">
        <v>0.31473410733333301</v>
      </c>
      <c r="AFT4" s="15">
        <v>8.5098359574074106E-2</v>
      </c>
      <c r="AFU4" s="15">
        <v>0.54352326625925895</v>
      </c>
      <c r="AFV4" s="15">
        <v>0.33601973627777798</v>
      </c>
      <c r="AFW4" s="15">
        <v>0.105077428759259</v>
      </c>
      <c r="AFX4" s="15">
        <v>5.1416187537037097E-2</v>
      </c>
      <c r="AFY4" s="15">
        <v>8.3941822851851797E-2</v>
      </c>
      <c r="AFZ4" s="15">
        <v>32.01</v>
      </c>
      <c r="AGA4" s="15">
        <v>28.6357407407408</v>
      </c>
      <c r="AGB4" s="15">
        <v>21.395</v>
      </c>
      <c r="AGC4" s="15">
        <v>24.607407407407401</v>
      </c>
      <c r="AGD4" s="15">
        <v>24.846296296296298</v>
      </c>
      <c r="AGE4" s="15">
        <v>32.102962962962899</v>
      </c>
      <c r="AGF4" s="15">
        <v>32.172592592592601</v>
      </c>
      <c r="AGG4" s="15">
        <v>-0.18639476481481501</v>
      </c>
      <c r="AGH4" s="15">
        <v>-0.166055661111111</v>
      </c>
      <c r="AGI4" s="15">
        <v>56.5977777777778</v>
      </c>
      <c r="AGJ4" s="15">
        <v>51.492777777777803</v>
      </c>
      <c r="AGK4" s="15">
        <v>145.1</v>
      </c>
      <c r="AGL4" s="15">
        <f t="shared" si="106"/>
        <v>88.502222222222201</v>
      </c>
      <c r="AGM4" s="15">
        <f t="shared" si="107"/>
        <v>93.607222222222191</v>
      </c>
      <c r="AGN4" s="15">
        <f t="shared" si="108"/>
        <v>91.054722222222196</v>
      </c>
      <c r="AGO4" s="15">
        <v>1830.08937037037</v>
      </c>
      <c r="AGP4" s="15">
        <v>1714.17505555556</v>
      </c>
      <c r="AGQ4" s="15">
        <v>0.72888522011481505</v>
      </c>
      <c r="AGR4" s="15">
        <v>0.69147412487222204</v>
      </c>
      <c r="AGS4" s="15">
        <v>0.59554458217407402</v>
      </c>
      <c r="AGT4" s="15">
        <v>0.54587477952963004</v>
      </c>
      <c r="AGU4" s="15">
        <v>0.82668053730555502</v>
      </c>
      <c r="AGV4" s="15">
        <v>0.77439937465925901</v>
      </c>
      <c r="AGW4" s="15">
        <f t="shared" si="109"/>
        <v>0.80053995598240701</v>
      </c>
      <c r="AGX4" s="15">
        <v>0.73395166416296298</v>
      </c>
      <c r="AGY4" s="15">
        <v>0.66050399045185204</v>
      </c>
      <c r="AGZ4" s="15">
        <v>0.23578575219259301</v>
      </c>
      <c r="AHA4" s="15">
        <v>0.235028817175926</v>
      </c>
      <c r="AHB4" s="15">
        <v>0.73178016220925901</v>
      </c>
      <c r="AHC4" s="15">
        <v>0.71194016879259303</v>
      </c>
      <c r="AHD4" s="15">
        <v>0.67526300001851902</v>
      </c>
      <c r="AHE4" s="15">
        <v>0.63325895782222197</v>
      </c>
      <c r="AHF4" s="15">
        <v>7.25364590740741E-3</v>
      </c>
      <c r="AHG4" s="15">
        <v>4.1315937403703699E-2</v>
      </c>
      <c r="AHH4" s="15">
        <v>5.3937372900351797</v>
      </c>
      <c r="AHI4" s="15">
        <v>4.58099199038333</v>
      </c>
      <c r="AHJ4" s="15">
        <v>0.28527266511666699</v>
      </c>
      <c r="AHK4" s="15">
        <v>0.30309299368333298</v>
      </c>
      <c r="AHL4" s="15">
        <v>0.421388787155555</v>
      </c>
      <c r="AHM4" s="15">
        <v>0.43365217049259203</v>
      </c>
      <c r="AHN4" s="15">
        <v>0.45224651300185198</v>
      </c>
      <c r="AHO4" s="15">
        <v>0.46268199328888898</v>
      </c>
      <c r="AHP4" s="15">
        <v>0.32339526356481502</v>
      </c>
      <c r="AHQ4" s="15">
        <v>0.338990150959259</v>
      </c>
      <c r="AHR4" s="15">
        <v>-0.84640953475925895</v>
      </c>
      <c r="AHS4" s="15">
        <v>-0.79425277075925904</v>
      </c>
      <c r="AHT4" s="15">
        <v>0.73067149203703696</v>
      </c>
      <c r="AHU4" s="15">
        <v>0.78653982351851803</v>
      </c>
      <c r="AHV4" s="15">
        <v>0.112118952916667</v>
      </c>
      <c r="AHW4" s="15">
        <v>5.78888889166667E-2</v>
      </c>
      <c r="AHX4" s="15">
        <v>8.98051948833333E-2</v>
      </c>
      <c r="AHY4" s="15">
        <v>9.0331593700000004E-2</v>
      </c>
      <c r="AHZ4" s="15">
        <v>0.56748462306666703</v>
      </c>
      <c r="AIA4" s="15">
        <v>0.34072740185</v>
      </c>
      <c r="AIB4" s="15">
        <v>7.9868019250000005E-2</v>
      </c>
      <c r="AIC4" s="15">
        <v>0.51403053735000004</v>
      </c>
      <c r="AID4" s="15">
        <v>0.31236241741666698</v>
      </c>
      <c r="AIE4" s="15">
        <v>9.4651666666666703E-2</v>
      </c>
      <c r="AIF4" s="15">
        <v>4.912875765E-2</v>
      </c>
      <c r="AIG4" s="15">
        <v>7.6192129666666705E-2</v>
      </c>
      <c r="AIH4" s="15">
        <v>35.119999999999898</v>
      </c>
      <c r="AII4" s="15">
        <v>32.799999999999997</v>
      </c>
      <c r="AIJ4" s="15">
        <v>24.512833333333301</v>
      </c>
      <c r="AIK4" s="15">
        <v>27.9426666666667</v>
      </c>
      <c r="AIL4" s="15">
        <v>27.137</v>
      </c>
      <c r="AIM4" s="15">
        <v>35.591000000000001</v>
      </c>
      <c r="AIN4" s="15">
        <v>35.521999999999998</v>
      </c>
      <c r="AIO4" s="15">
        <v>-0.19190321833333299</v>
      </c>
      <c r="AIP4" s="15">
        <v>-0.19110740666666701</v>
      </c>
      <c r="AIQ4" s="15">
        <v>54.179833333333299</v>
      </c>
      <c r="AIR4" s="15">
        <v>54.7545</v>
      </c>
      <c r="AIS4" s="15">
        <v>157</v>
      </c>
      <c r="AIT4" s="15">
        <f t="shared" si="110"/>
        <v>102.82016666666669</v>
      </c>
      <c r="AIU4" s="15">
        <f t="shared" si="111"/>
        <v>102.24549999999999</v>
      </c>
      <c r="AIV4" s="15">
        <v>1775.18241666667</v>
      </c>
      <c r="AIW4" s="15">
        <v>1788.23841666667</v>
      </c>
      <c r="AIX4" s="15">
        <v>0.73072728171833301</v>
      </c>
      <c r="AIY4" s="15">
        <v>0.72309075301333303</v>
      </c>
      <c r="AIZ4" s="15">
        <v>0.59252380610666699</v>
      </c>
      <c r="AJA4" s="15">
        <v>0.57852014909166705</v>
      </c>
      <c r="AJB4" s="15">
        <v>0.82504943334166703</v>
      </c>
      <c r="AJC4" s="15">
        <v>0.81271106314333297</v>
      </c>
      <c r="AJD4" s="15">
        <v>0.72763155962833304</v>
      </c>
      <c r="AJE4" s="15">
        <v>0.70670833083666695</v>
      </c>
      <c r="AJF4" s="15">
        <v>0.24388484001833299</v>
      </c>
      <c r="AJG4" s="15">
        <v>0.248700383046667</v>
      </c>
      <c r="AJH4" s="15">
        <v>0.74108399024166705</v>
      </c>
      <c r="AJI4" s="15">
        <v>0.724088701023333</v>
      </c>
      <c r="AJJ4" s="15">
        <v>0.68829184450666703</v>
      </c>
      <c r="AJK4" s="15">
        <v>0.66748493009999998</v>
      </c>
      <c r="AJL4" s="15">
        <v>2.4122722454999999E-2</v>
      </c>
      <c r="AJM4" s="15">
        <v>3.2430042216666701E-3</v>
      </c>
      <c r="AJN4" s="15">
        <v>5.4446410820283404</v>
      </c>
      <c r="AJO4" s="15">
        <v>5.2859131546900002</v>
      </c>
      <c r="AJP4" s="15">
        <v>0.29564880970666702</v>
      </c>
      <c r="AJQ4" s="15">
        <v>0.30571564219666703</v>
      </c>
      <c r="AJR4" s="15">
        <v>0.433502949311667</v>
      </c>
      <c r="AJS4" s="15">
        <v>0.441638854396667</v>
      </c>
      <c r="AJT4" s="15">
        <v>0.46407765956833302</v>
      </c>
      <c r="AJU4" s="15">
        <v>0.47151351427666599</v>
      </c>
      <c r="AJV4" s="15">
        <v>0.33367741470666701</v>
      </c>
      <c r="AJW4" s="15">
        <v>0.34308167254999999</v>
      </c>
      <c r="AJX4" s="15">
        <v>-0.84214860258333302</v>
      </c>
      <c r="AJY4" s="15">
        <v>-0.82766606259999997</v>
      </c>
      <c r="AJZ4" s="15">
        <v>0.76766446959666701</v>
      </c>
      <c r="AKA4" s="15">
        <v>0.81548095098999995</v>
      </c>
      <c r="AZI4" s="6"/>
      <c r="AZJ4" s="7"/>
      <c r="AZK4" s="6"/>
      <c r="AZL4" s="6"/>
      <c r="AZM4" s="6"/>
      <c r="AZN4" s="6"/>
    </row>
    <row r="5" spans="1:963 1361:1366" x14ac:dyDescent="0.25">
      <c r="A5" s="15">
        <v>4</v>
      </c>
      <c r="B5" s="15">
        <v>1</v>
      </c>
      <c r="C5" s="15" t="s">
        <v>10</v>
      </c>
      <c r="D5" s="15">
        <v>100</v>
      </c>
      <c r="E5" s="15">
        <v>1</v>
      </c>
      <c r="F5" s="15">
        <v>1</v>
      </c>
      <c r="G5" s="25">
        <v>-9999</v>
      </c>
      <c r="H5" s="25">
        <v>-9999</v>
      </c>
      <c r="I5" s="25">
        <v>-9999</v>
      </c>
      <c r="J5" s="25">
        <v>-9999</v>
      </c>
      <c r="K5" s="25">
        <v>-9999</v>
      </c>
      <c r="L5" s="25">
        <v>-9999</v>
      </c>
      <c r="M5" s="16">
        <v>172.48000000000002</v>
      </c>
      <c r="N5" s="16">
        <v>154</v>
      </c>
      <c r="O5" s="15">
        <f t="shared" si="34"/>
        <v>224.00000000000003</v>
      </c>
      <c r="P5" s="15">
        <v>200</v>
      </c>
      <c r="Q5" s="15">
        <v>53.12</v>
      </c>
      <c r="R5" s="15">
        <v>24.72</v>
      </c>
      <c r="S5" s="15">
        <v>22.160000000000004</v>
      </c>
      <c r="T5" s="15">
        <v>45.12</v>
      </c>
      <c r="U5" s="15">
        <v>24.72</v>
      </c>
      <c r="V5" s="15">
        <v>30.160000000000004</v>
      </c>
      <c r="W5" s="15">
        <v>55.120000000000005</v>
      </c>
      <c r="X5" s="15">
        <v>24.72</v>
      </c>
      <c r="Y5" s="15">
        <v>20.160000000000004</v>
      </c>
      <c r="Z5" s="15">
        <v>55.120000000000005</v>
      </c>
      <c r="AA5" s="15">
        <v>16.72</v>
      </c>
      <c r="AB5" s="15">
        <v>28.16</v>
      </c>
      <c r="AC5" s="15" t="s">
        <v>44</v>
      </c>
      <c r="AD5" s="15">
        <v>8.5</v>
      </c>
      <c r="AE5" s="15">
        <v>7.2</v>
      </c>
      <c r="AF5" s="15">
        <v>3.7</v>
      </c>
      <c r="AG5" s="15" t="s">
        <v>41</v>
      </c>
      <c r="AH5" s="15">
        <v>2</v>
      </c>
      <c r="AI5" s="15">
        <v>1</v>
      </c>
      <c r="AJ5" s="15">
        <v>2.2000000000000002</v>
      </c>
      <c r="AK5" s="15">
        <v>4</v>
      </c>
      <c r="AL5" s="15">
        <v>445</v>
      </c>
      <c r="AM5" s="15">
        <v>234</v>
      </c>
      <c r="AN5" s="15">
        <v>1.01</v>
      </c>
      <c r="AO5" s="15">
        <v>8.1999999999999993</v>
      </c>
      <c r="AP5" s="15">
        <v>8.1</v>
      </c>
      <c r="AQ5" s="15">
        <v>1.18</v>
      </c>
      <c r="AR5" s="15">
        <v>5976</v>
      </c>
      <c r="AS5" s="15">
        <v>229</v>
      </c>
      <c r="AT5" s="15">
        <v>923</v>
      </c>
      <c r="AU5" s="25">
        <v>-9999</v>
      </c>
      <c r="AV5" s="15">
        <v>36.9</v>
      </c>
      <c r="AW5" s="15">
        <v>0</v>
      </c>
      <c r="AX5" s="15">
        <v>3</v>
      </c>
      <c r="AY5" s="15">
        <v>81</v>
      </c>
      <c r="AZ5" s="15">
        <v>5</v>
      </c>
      <c r="BA5" s="15">
        <v>11</v>
      </c>
      <c r="BB5" s="15">
        <v>60</v>
      </c>
      <c r="BC5" s="20">
        <v>0.6473931307141092</v>
      </c>
      <c r="BD5" s="20">
        <v>9.0766980989360091E-2</v>
      </c>
      <c r="BE5" s="20">
        <v>0</v>
      </c>
      <c r="BF5" s="20">
        <v>0.41489627593101724</v>
      </c>
      <c r="BG5" s="20">
        <v>0.90493237867939524</v>
      </c>
      <c r="BH5" s="20">
        <v>0.75723156141147963</v>
      </c>
      <c r="BI5" s="25">
        <v>-9999</v>
      </c>
      <c r="BJ5" s="25">
        <v>-9999</v>
      </c>
      <c r="BK5" s="25">
        <v>-9999</v>
      </c>
      <c r="BL5" s="25">
        <v>-9999</v>
      </c>
      <c r="BM5" s="25">
        <v>-9999</v>
      </c>
      <c r="BN5" s="20">
        <f t="shared" si="0"/>
        <v>2.9526404468138772</v>
      </c>
      <c r="BO5" s="20">
        <f t="shared" si="1"/>
        <v>2.9526404468138772</v>
      </c>
      <c r="BP5" s="20">
        <f t="shared" si="2"/>
        <v>4.6122255505379464</v>
      </c>
      <c r="BQ5" s="20">
        <f t="shared" si="3"/>
        <v>8.2319550652555264</v>
      </c>
      <c r="BR5" s="20">
        <f t="shared" si="4"/>
        <v>11.260881310901445</v>
      </c>
      <c r="BS5" s="20">
        <f t="shared" si="5"/>
        <v>1.659585103724069</v>
      </c>
      <c r="BT5" s="20">
        <f t="shared" si="6"/>
        <v>3.619729514717581</v>
      </c>
      <c r="BU5" s="20">
        <f t="shared" si="7"/>
        <v>3.0289262456459185</v>
      </c>
      <c r="BV5" s="20">
        <f t="shared" si="35"/>
        <v>8.3082408640875691</v>
      </c>
      <c r="BW5" s="25">
        <v>-9999</v>
      </c>
      <c r="BX5" s="25">
        <v>-9999</v>
      </c>
      <c r="BY5" s="25">
        <v>-9999</v>
      </c>
      <c r="BZ5" s="25">
        <v>-9999</v>
      </c>
      <c r="CA5" s="25">
        <v>-9999</v>
      </c>
      <c r="CB5" s="25">
        <v>-9999</v>
      </c>
      <c r="CC5" s="25">
        <v>-9999</v>
      </c>
      <c r="CD5" s="20">
        <f t="shared" si="8"/>
        <v>22.188825373501714</v>
      </c>
      <c r="CE5" s="20">
        <f t="shared" si="9"/>
        <v>30.390749903704744</v>
      </c>
      <c r="CF5" s="20">
        <f t="shared" si="10"/>
        <v>37.794813109122352</v>
      </c>
      <c r="CG5" s="20">
        <f t="shared" si="36"/>
        <v>59.044682796363524</v>
      </c>
      <c r="CH5" s="15">
        <f t="shared" si="11"/>
        <v>7.4040632054176063</v>
      </c>
      <c r="CI5" s="15">
        <f t="shared" si="12"/>
        <v>10.832072617246595</v>
      </c>
      <c r="CJ5" s="15">
        <f t="shared" si="13"/>
        <v>10.417797069994576</v>
      </c>
      <c r="CK5" s="15">
        <f t="shared" ref="CK5:CL5" si="114">SUM(CH5:CJ5)</f>
        <v>28.65393289265878</v>
      </c>
      <c r="CL5" s="15">
        <f t="shared" si="114"/>
        <v>49.903802579899953</v>
      </c>
      <c r="CM5" s="15">
        <v>5.2700000000000005</v>
      </c>
      <c r="CN5" s="15">
        <v>3.2149999999999999</v>
      </c>
      <c r="CO5" s="15">
        <v>2.64</v>
      </c>
      <c r="CP5" s="15">
        <v>0.35000000000000003</v>
      </c>
      <c r="CQ5" s="15">
        <v>1.34</v>
      </c>
      <c r="CR5" s="15">
        <v>0.56500000000000006</v>
      </c>
      <c r="CS5" s="25">
        <v>-9999</v>
      </c>
      <c r="CT5" s="25">
        <v>-9999</v>
      </c>
      <c r="CU5" s="25">
        <v>-9999</v>
      </c>
      <c r="CV5" s="25">
        <v>-9999</v>
      </c>
      <c r="CW5" s="25">
        <v>-9999</v>
      </c>
      <c r="CX5" s="20">
        <f t="shared" si="38"/>
        <v>33.94</v>
      </c>
      <c r="CY5" s="20">
        <f t="shared" si="39"/>
        <v>44.5</v>
      </c>
      <c r="CZ5" s="20">
        <f t="shared" si="14"/>
        <v>45.9</v>
      </c>
      <c r="DA5" s="20">
        <f t="shared" si="15"/>
        <v>51.26</v>
      </c>
      <c r="DB5" s="20">
        <f t="shared" si="16"/>
        <v>53.519999999999996</v>
      </c>
      <c r="DC5" s="15">
        <f t="shared" si="17"/>
        <v>1.4000000000000001</v>
      </c>
      <c r="DD5" s="15">
        <f t="shared" si="18"/>
        <v>5.36</v>
      </c>
      <c r="DE5" s="15">
        <f t="shared" si="19"/>
        <v>2.2600000000000002</v>
      </c>
      <c r="DF5" s="15">
        <f t="shared" si="40"/>
        <v>9.0200000000000014</v>
      </c>
      <c r="DG5" s="16">
        <v>2.9018633540372667</v>
      </c>
      <c r="DH5" s="16">
        <v>2.6453429893381615</v>
      </c>
      <c r="DI5" s="16">
        <v>2.0504811325507579</v>
      </c>
      <c r="DJ5" s="16">
        <v>1.8510158013544016</v>
      </c>
      <c r="DK5" s="16">
        <v>2.7080181543116488</v>
      </c>
      <c r="DL5" s="16">
        <v>2.6044492674986439</v>
      </c>
      <c r="DM5" s="25">
        <v>-9999</v>
      </c>
      <c r="DN5" s="20">
        <f t="shared" si="41"/>
        <v>22.188825373501714</v>
      </c>
      <c r="DO5" s="20">
        <f t="shared" si="42"/>
        <v>30.390749903704744</v>
      </c>
      <c r="DP5" s="20">
        <f t="shared" ref="DP5:DR5" si="115">(DO5+(DJ5*4))</f>
        <v>37.794813109122352</v>
      </c>
      <c r="DQ5" s="20">
        <f t="shared" si="115"/>
        <v>48.626885726368947</v>
      </c>
      <c r="DR5" s="20">
        <f t="shared" si="115"/>
        <v>59.044682796363524</v>
      </c>
      <c r="DS5" s="15">
        <f t="shared" si="44"/>
        <v>7.4040632054176063</v>
      </c>
      <c r="DT5" s="15">
        <f t="shared" si="45"/>
        <v>10.832072617246595</v>
      </c>
      <c r="DU5" s="15">
        <f t="shared" si="46"/>
        <v>10.417797069994576</v>
      </c>
      <c r="DV5" s="15">
        <f t="shared" si="47"/>
        <v>28.65393289265878</v>
      </c>
      <c r="DW5" s="25">
        <v>-9999</v>
      </c>
      <c r="DX5" s="25">
        <v>-9999</v>
      </c>
      <c r="DY5" s="25">
        <v>-9999</v>
      </c>
      <c r="DZ5" s="25">
        <v>-9999</v>
      </c>
      <c r="EA5" s="25">
        <v>-9999</v>
      </c>
      <c r="EB5" s="25">
        <v>-9999</v>
      </c>
      <c r="EC5" s="25">
        <v>-9999</v>
      </c>
      <c r="ED5" s="25">
        <v>-9999</v>
      </c>
      <c r="EE5" s="25">
        <v>-9999</v>
      </c>
      <c r="EF5" s="25">
        <v>-9999</v>
      </c>
      <c r="EG5" s="25">
        <v>-9999</v>
      </c>
      <c r="EH5" s="25">
        <v>-9999</v>
      </c>
      <c r="EI5" s="25">
        <v>-9999</v>
      </c>
      <c r="EJ5" s="25">
        <v>-9999</v>
      </c>
      <c r="EK5" s="25">
        <v>-9999</v>
      </c>
      <c r="EL5" s="25">
        <v>-9999</v>
      </c>
      <c r="EM5" s="25">
        <v>-9999</v>
      </c>
      <c r="EN5" s="25">
        <v>-9999</v>
      </c>
      <c r="EO5" s="25">
        <v>-9999</v>
      </c>
      <c r="EP5" s="25">
        <v>-9999</v>
      </c>
      <c r="EQ5" s="25">
        <v>-9999</v>
      </c>
      <c r="ER5" s="21">
        <v>-9999</v>
      </c>
      <c r="ES5" s="32">
        <v>-9999</v>
      </c>
      <c r="ET5" s="21">
        <v>-9999</v>
      </c>
      <c r="EU5" s="33">
        <v>-9999</v>
      </c>
      <c r="EV5" s="21">
        <v>-9999</v>
      </c>
      <c r="EW5" s="21">
        <v>-9999</v>
      </c>
      <c r="EX5" s="21">
        <v>-9999</v>
      </c>
      <c r="EY5" s="21">
        <v>-9999</v>
      </c>
      <c r="EZ5" s="21">
        <v>-9999</v>
      </c>
      <c r="FA5" s="21">
        <v>-9999</v>
      </c>
      <c r="FB5" s="21">
        <v>-9999</v>
      </c>
      <c r="FC5" s="21">
        <v>-9999</v>
      </c>
      <c r="FD5" s="21">
        <v>-9999</v>
      </c>
      <c r="FE5" s="21">
        <v>-9999</v>
      </c>
      <c r="FF5" s="21">
        <v>-9999</v>
      </c>
      <c r="FG5" s="21">
        <v>-9999</v>
      </c>
      <c r="FH5" s="21">
        <v>-9999</v>
      </c>
      <c r="FI5" s="21">
        <v>-9999</v>
      </c>
      <c r="FJ5" s="21">
        <v>-9999</v>
      </c>
      <c r="FK5" s="21">
        <v>-9999</v>
      </c>
      <c r="FL5" s="32">
        <v>-9999</v>
      </c>
      <c r="FM5" s="32">
        <v>-9999</v>
      </c>
      <c r="FN5" s="32">
        <v>-9999</v>
      </c>
      <c r="FO5" s="32">
        <v>-9999</v>
      </c>
      <c r="FP5" s="32">
        <v>-9999</v>
      </c>
      <c r="FQ5" s="32">
        <v>-9999</v>
      </c>
      <c r="FR5" s="32">
        <v>-9999</v>
      </c>
      <c r="FS5" s="32">
        <v>-9999</v>
      </c>
      <c r="FT5" s="32">
        <v>-9999</v>
      </c>
      <c r="FU5" s="32">
        <v>-9999</v>
      </c>
      <c r="FV5" s="32">
        <v>-9999</v>
      </c>
      <c r="FW5" s="32">
        <v>-9999</v>
      </c>
      <c r="FX5" s="21">
        <v>-9999</v>
      </c>
      <c r="FY5" s="21">
        <v>-9999</v>
      </c>
      <c r="FZ5" s="21">
        <v>-9999</v>
      </c>
      <c r="GA5" s="21">
        <v>-9999</v>
      </c>
      <c r="GB5" s="21">
        <v>-9999</v>
      </c>
      <c r="GC5" s="21">
        <v>-9999</v>
      </c>
      <c r="GD5" s="21">
        <v>-9999</v>
      </c>
      <c r="GE5" s="21">
        <v>-9999</v>
      </c>
      <c r="GF5" s="21">
        <v>-9999</v>
      </c>
      <c r="GG5" s="21">
        <v>-9999</v>
      </c>
      <c r="GH5" s="21">
        <v>-9999</v>
      </c>
      <c r="GI5" s="21">
        <v>-9999</v>
      </c>
      <c r="GJ5" s="21">
        <v>-9999</v>
      </c>
      <c r="GK5" s="21">
        <v>-9999</v>
      </c>
      <c r="GL5" s="21">
        <v>-9999</v>
      </c>
      <c r="GM5" s="21">
        <v>-9999</v>
      </c>
      <c r="GN5" s="25">
        <v>-9999</v>
      </c>
      <c r="GO5" s="25">
        <v>-9999</v>
      </c>
      <c r="GP5" s="25">
        <v>-9999</v>
      </c>
      <c r="GQ5" s="25">
        <v>-9999</v>
      </c>
      <c r="GR5" s="25">
        <v>-9999</v>
      </c>
      <c r="GS5" s="25">
        <v>-9999</v>
      </c>
      <c r="GT5" s="25">
        <v>-9999</v>
      </c>
      <c r="GU5" s="25">
        <v>-9999</v>
      </c>
      <c r="GV5" s="25">
        <v>-9999</v>
      </c>
      <c r="GW5" s="25">
        <v>-9999</v>
      </c>
      <c r="GX5" s="25">
        <v>-9999</v>
      </c>
      <c r="GY5" s="25">
        <v>-9999</v>
      </c>
      <c r="GZ5" s="25">
        <v>-9999</v>
      </c>
      <c r="HA5" s="25">
        <v>-9999</v>
      </c>
      <c r="HB5" s="21">
        <v>-9999</v>
      </c>
      <c r="HC5" s="21">
        <v>-9999</v>
      </c>
      <c r="HD5" s="21">
        <v>-9999</v>
      </c>
      <c r="HE5" s="21">
        <v>-9999</v>
      </c>
      <c r="HF5" s="21">
        <v>-9999</v>
      </c>
      <c r="HG5" s="15">
        <v>43.9</v>
      </c>
      <c r="HH5" s="15">
        <f t="shared" si="48"/>
        <v>322.5</v>
      </c>
      <c r="HI5" s="15">
        <v>1.7816164216363986</v>
      </c>
      <c r="HJ5" s="24">
        <f t="shared" si="49"/>
        <v>1.9487892863465099</v>
      </c>
      <c r="HK5" s="15">
        <f t="shared" si="50"/>
        <v>6.284845448467494</v>
      </c>
      <c r="HL5" s="27">
        <v>0.35055396679119288</v>
      </c>
      <c r="HM5" s="17">
        <v>390.4</v>
      </c>
      <c r="HN5" s="17">
        <v>70.069999999999993</v>
      </c>
      <c r="HO5" s="16">
        <f t="shared" si="51"/>
        <v>320.33</v>
      </c>
      <c r="HP5" s="18">
        <v>15</v>
      </c>
      <c r="HQ5" s="18">
        <v>506.4</v>
      </c>
      <c r="HR5" s="18">
        <v>31.63</v>
      </c>
      <c r="HS5" s="22">
        <f t="shared" si="52"/>
        <v>474.77</v>
      </c>
      <c r="HT5" s="21">
        <v>243</v>
      </c>
      <c r="HU5" s="18">
        <v>327.60000000000002</v>
      </c>
      <c r="HV5" s="18">
        <v>31</v>
      </c>
      <c r="HW5" s="18">
        <f t="shared" si="53"/>
        <v>296.60000000000002</v>
      </c>
      <c r="HX5" s="18">
        <v>192</v>
      </c>
      <c r="HY5" s="18">
        <v>31</v>
      </c>
      <c r="HZ5" s="18">
        <f t="shared" si="54"/>
        <v>161</v>
      </c>
      <c r="IA5" s="18">
        <v>178.8</v>
      </c>
      <c r="IB5" s="18">
        <v>31.5</v>
      </c>
      <c r="IC5" s="18">
        <f t="shared" si="55"/>
        <v>147.30000000000001</v>
      </c>
      <c r="ID5" s="18">
        <v>106.1</v>
      </c>
      <c r="IE5" s="22">
        <v>6.65</v>
      </c>
      <c r="IF5" s="28">
        <v>120.8</v>
      </c>
      <c r="IG5" s="22">
        <v>70.069999999999993</v>
      </c>
      <c r="IH5" s="22">
        <f t="shared" ref="IH5" si="116">ID5-IE5</f>
        <v>99.449999999999989</v>
      </c>
      <c r="II5" s="22">
        <f t="shared" ref="II5" si="117">IF5-IG5</f>
        <v>50.730000000000004</v>
      </c>
      <c r="IJ5" s="16">
        <f t="shared" ref="IJ5" si="118">(II5*10000/(1000*1*1.02))</f>
        <v>497.35294117647067</v>
      </c>
      <c r="IK5" s="16">
        <f t="shared" ref="IK5" si="119">IJ5/1.12</f>
        <v>444.06512605042019</v>
      </c>
      <c r="IL5" s="25">
        <f t="shared" si="22"/>
        <v>3140.4901960784314</v>
      </c>
      <c r="IM5" s="16">
        <f t="shared" si="23"/>
        <v>4654.6078431372553</v>
      </c>
      <c r="IN5" s="16">
        <f t="shared" si="24"/>
        <v>1578.4313725490197</v>
      </c>
      <c r="IO5" s="16">
        <f t="shared" si="60"/>
        <v>1444.1176470588234</v>
      </c>
      <c r="IP5" s="25">
        <f t="shared" si="25"/>
        <v>2907.8431372549021</v>
      </c>
      <c r="IQ5" s="16">
        <f t="shared" si="61"/>
        <v>10817.64705882353</v>
      </c>
      <c r="IR5" s="16">
        <f t="shared" si="62"/>
        <v>974.99999999999989</v>
      </c>
      <c r="IS5" s="27">
        <v>0.34788675610114422</v>
      </c>
      <c r="IT5" s="24">
        <v>3.0765511758057542</v>
      </c>
      <c r="IU5" s="24">
        <v>3.0765511758057542</v>
      </c>
      <c r="IV5" s="15">
        <v>3.38</v>
      </c>
      <c r="IW5" s="24">
        <f t="shared" si="63"/>
        <v>3.3245279691760334</v>
      </c>
      <c r="IX5" s="15">
        <f t="shared" si="26"/>
        <v>106.14856862745097</v>
      </c>
      <c r="IY5" s="27">
        <v>0.3630573389835321</v>
      </c>
      <c r="IZ5" s="26">
        <v>0.7107795586486092</v>
      </c>
      <c r="JA5" s="15">
        <v>0.83</v>
      </c>
      <c r="JB5" s="24">
        <f t="shared" si="64"/>
        <v>0.81113220310828249</v>
      </c>
      <c r="JC5" s="15">
        <f t="shared" si="27"/>
        <v>38.633245098039218</v>
      </c>
      <c r="JD5" s="27">
        <v>0.36247530222007468</v>
      </c>
      <c r="JE5" s="24">
        <v>1.3576463802960581</v>
      </c>
      <c r="JF5" s="15">
        <v>1.59</v>
      </c>
      <c r="JG5" s="24">
        <f t="shared" si="65"/>
        <v>1.4983635144265322</v>
      </c>
      <c r="JH5" s="15">
        <f t="shared" si="28"/>
        <v>25.097058823529416</v>
      </c>
      <c r="JI5" s="27">
        <v>0.36238540125314722</v>
      </c>
      <c r="JJ5" s="24">
        <v>2.3561721460587042</v>
      </c>
      <c r="JK5" s="15">
        <v>2.69</v>
      </c>
      <c r="JL5" s="24">
        <f t="shared" si="66"/>
        <v>2.5591972879727676</v>
      </c>
      <c r="JM5" s="15">
        <f t="shared" si="29"/>
        <v>26.227499999999996</v>
      </c>
      <c r="JN5" s="27">
        <v>0.36280634984965421</v>
      </c>
      <c r="JO5" s="16">
        <f t="shared" si="67"/>
        <v>196.1063725490196</v>
      </c>
      <c r="JP5" s="16">
        <f t="shared" si="68"/>
        <v>175.09497549019605</v>
      </c>
      <c r="JQ5" s="22">
        <v>6.5</v>
      </c>
      <c r="JR5" s="22">
        <f t="shared" si="69"/>
        <v>21.645</v>
      </c>
      <c r="JS5" s="22">
        <v>921.5</v>
      </c>
      <c r="JT5" s="26">
        <f t="shared" si="70"/>
        <v>0.92149999999999999</v>
      </c>
      <c r="JU5" s="27">
        <v>7.1599999999999997E-2</v>
      </c>
      <c r="JV5" s="26">
        <f t="shared" si="71"/>
        <v>0.84989999999999999</v>
      </c>
      <c r="JW5" s="15">
        <f t="shared" si="72"/>
        <v>3767.4045444970557</v>
      </c>
      <c r="JX5" s="15">
        <v>0.45950000000000002</v>
      </c>
      <c r="JY5" s="15">
        <v>0.47860000000000003</v>
      </c>
      <c r="JZ5" s="15">
        <f>JX5-0.0678</f>
        <v>0.39170000000000005</v>
      </c>
      <c r="KA5" s="15">
        <f t="shared" ref="KA5:KA60" si="120">JY5-0.0317</f>
        <v>0.44690000000000002</v>
      </c>
      <c r="KB5" s="15">
        <f>JZ5/JV5</f>
        <v>0.46087775032356754</v>
      </c>
      <c r="KC5" s="15">
        <v>0.47499999999999998</v>
      </c>
      <c r="KD5" s="15">
        <f>(JZ5)*(43560/(JR5*0.454))</f>
        <v>1736.3129310265876</v>
      </c>
      <c r="KE5" s="15">
        <f t="shared" si="30"/>
        <v>1789.5171586361014</v>
      </c>
      <c r="KF5" s="15">
        <f t="shared" si="73"/>
        <v>2004.2592176724338</v>
      </c>
      <c r="KG5" s="28">
        <v>2</v>
      </c>
      <c r="KH5" s="22">
        <f t="shared" si="74"/>
        <v>19</v>
      </c>
      <c r="KI5" s="22">
        <f t="shared" si="75"/>
        <v>126.73</v>
      </c>
      <c r="KJ5" s="20">
        <v>127.696144</v>
      </c>
      <c r="KK5" s="16">
        <v>4.8499999999999996</v>
      </c>
      <c r="KL5" s="16">
        <f t="shared" si="76"/>
        <v>4.34</v>
      </c>
      <c r="KM5" s="15">
        <f t="shared" ref="KM5:KM61" si="121">KL5*(43560/(KJ5*0.454))</f>
        <v>3260.9486836754027</v>
      </c>
      <c r="KN5" s="18">
        <v>2.12</v>
      </c>
      <c r="KO5" s="18">
        <f t="shared" si="77"/>
        <v>1.85</v>
      </c>
      <c r="KP5" s="15">
        <f t="shared" si="78"/>
        <v>0.42626728110599083</v>
      </c>
      <c r="KQ5" s="15">
        <f t="shared" si="79"/>
        <v>1390.0357292164736</v>
      </c>
      <c r="KR5" s="15">
        <f t="shared" si="80"/>
        <v>1556.8400167224506</v>
      </c>
      <c r="KS5" s="20">
        <f t="shared" si="31"/>
        <v>1756.1411331908216</v>
      </c>
      <c r="KT5" s="20">
        <f t="shared" si="81"/>
        <v>1966.8780691737204</v>
      </c>
      <c r="KU5" s="30">
        <v>5.24</v>
      </c>
      <c r="KV5" s="30">
        <v>0.94</v>
      </c>
      <c r="KW5" s="30">
        <v>77.7</v>
      </c>
      <c r="KX5" s="30">
        <v>23.6</v>
      </c>
      <c r="KY5" s="30">
        <v>5.8</v>
      </c>
      <c r="KZ5" s="18">
        <v>2.0609000000000002</v>
      </c>
      <c r="LA5" s="18">
        <f t="shared" si="82"/>
        <v>1.9939000000000002</v>
      </c>
      <c r="LB5" s="15">
        <f t="shared" si="32"/>
        <v>0.45942396313364064</v>
      </c>
      <c r="LC5" s="15">
        <f t="shared" si="33"/>
        <v>1498.157967829582</v>
      </c>
      <c r="LD5" s="15">
        <f t="shared" si="83"/>
        <v>1677.9369239691321</v>
      </c>
      <c r="LE5" s="15">
        <f t="shared" si="84"/>
        <v>2046.2645414257709</v>
      </c>
      <c r="LF5" s="15">
        <v>43.9</v>
      </c>
      <c r="LG5" s="15">
        <f t="shared" si="85"/>
        <v>322.5</v>
      </c>
      <c r="LH5" s="15">
        <v>0.29632056449999999</v>
      </c>
      <c r="LI5" s="15">
        <v>0.44896479532692302</v>
      </c>
      <c r="LJ5" s="15">
        <v>0.26232543786538498</v>
      </c>
      <c r="LK5" s="15">
        <v>0.37335283553846199</v>
      </c>
      <c r="LL5" s="15">
        <v>0.56923759094230797</v>
      </c>
      <c r="LM5" s="15">
        <v>0.52710276088461505</v>
      </c>
      <c r="LN5" s="15">
        <v>0.35809310932692301</v>
      </c>
      <c r="LO5" s="15">
        <v>0.540740809038462</v>
      </c>
      <c r="LP5" s="15">
        <v>0.48786705915384598</v>
      </c>
      <c r="LQ5" s="15">
        <v>0.27402873724999999</v>
      </c>
      <c r="LR5" s="15">
        <v>0.43212047625</v>
      </c>
      <c r="LS5" s="15">
        <v>0.281708317057692</v>
      </c>
      <c r="LT5" s="15">
        <v>33.556153846153798</v>
      </c>
      <c r="LU5" s="15">
        <v>30.666923076923101</v>
      </c>
      <c r="LV5" s="15">
        <v>6.1244807692307699</v>
      </c>
      <c r="LW5" s="15">
        <v>42.801346153846097</v>
      </c>
      <c r="LX5" s="15">
        <v>40.899807692307697</v>
      </c>
      <c r="LY5" s="15">
        <v>34.26</v>
      </c>
      <c r="LZ5" s="15">
        <v>34.22</v>
      </c>
      <c r="MA5" s="15">
        <v>0.23611060961538499</v>
      </c>
      <c r="MB5" s="15">
        <v>0.16763273846153801</v>
      </c>
      <c r="MC5" s="15">
        <v>58.411346153846203</v>
      </c>
      <c r="MD5" s="15">
        <v>56.290384615384603</v>
      </c>
      <c r="ME5" s="15">
        <v>60.3</v>
      </c>
      <c r="MF5" s="15">
        <f t="shared" si="86"/>
        <v>1.8886538461537938</v>
      </c>
      <c r="MG5" s="15">
        <f t="shared" si="87"/>
        <v>4.0096153846153939</v>
      </c>
      <c r="MH5" s="15">
        <v>1871.24628846154</v>
      </c>
      <c r="MI5" s="15">
        <v>1823.09705769231</v>
      </c>
      <c r="MJ5" s="15">
        <v>0.203159211761539</v>
      </c>
      <c r="MK5" s="15">
        <v>0.206676890609615</v>
      </c>
      <c r="ML5" s="15">
        <v>0.15336810287692301</v>
      </c>
      <c r="MM5" s="15">
        <v>0.17056451524999999</v>
      </c>
      <c r="MN5" s="15">
        <v>0.111603142632692</v>
      </c>
      <c r="MO5" s="15">
        <v>0.11701223865192301</v>
      </c>
      <c r="MP5" s="15">
        <v>6.05621638980769E-2</v>
      </c>
      <c r="MQ5" s="15">
        <v>7.9854525171153795E-2</v>
      </c>
      <c r="MR5" s="15">
        <v>5.1394053888461501E-2</v>
      </c>
      <c r="MS5" s="15">
        <v>3.7569316009615397E-2</v>
      </c>
      <c r="MT5" s="15">
        <v>0.31492420251923098</v>
      </c>
      <c r="MU5" s="15">
        <v>0.36789491370192301</v>
      </c>
      <c r="MV5" s="15">
        <v>0.327322414265385</v>
      </c>
      <c r="MW5" s="15">
        <v>0.31409447464038498</v>
      </c>
      <c r="MX5" s="15">
        <v>0.119458931340385</v>
      </c>
      <c r="MY5" s="15">
        <v>0.17469867509230799</v>
      </c>
      <c r="MZ5" s="15">
        <v>0.51014583481153797</v>
      </c>
      <c r="NA5" s="15">
        <v>0.52494353171346197</v>
      </c>
      <c r="NB5" s="15">
        <v>0.45961106081346198</v>
      </c>
      <c r="NC5" s="15">
        <v>0.24048569426538499</v>
      </c>
      <c r="ND5" s="15">
        <v>0.48540863162307701</v>
      </c>
      <c r="NE5" s="15">
        <v>0.25620078760384601</v>
      </c>
      <c r="NF5" s="15">
        <v>0.287884738182692</v>
      </c>
      <c r="NG5" s="15">
        <v>0.18336655134615401</v>
      </c>
      <c r="NH5" s="15">
        <v>0.25178290202499998</v>
      </c>
      <c r="NI5" s="15">
        <v>0.159459917863462</v>
      </c>
      <c r="NJ5" s="15">
        <v>-0.114040134480769</v>
      </c>
      <c r="NK5" s="15">
        <v>-0.14758650519230801</v>
      </c>
      <c r="NL5" s="15">
        <v>0.98452497238653802</v>
      </c>
      <c r="NM5" s="15">
        <v>0.61630214247500004</v>
      </c>
      <c r="NN5" s="15">
        <v>0.29186187634883698</v>
      </c>
      <c r="NO5" s="15">
        <v>0.44652995816279101</v>
      </c>
      <c r="NP5" s="15">
        <v>0.26651786548837197</v>
      </c>
      <c r="NQ5" s="15">
        <v>0.36457651062790702</v>
      </c>
      <c r="NR5" s="15">
        <v>0.53072309037209298</v>
      </c>
      <c r="NS5" s="15">
        <v>0.488458699162791</v>
      </c>
      <c r="NT5" s="15">
        <v>0.35411426639534899</v>
      </c>
      <c r="NU5" s="15">
        <v>0.526486673581395</v>
      </c>
      <c r="NV5" s="15">
        <v>0.47674173911627898</v>
      </c>
      <c r="NW5" s="15">
        <v>0.27440403155814003</v>
      </c>
      <c r="NX5" s="15">
        <v>0.42571475358139499</v>
      </c>
      <c r="NY5" s="15">
        <v>0.26577808634883698</v>
      </c>
      <c r="NZ5" s="15">
        <v>30.2909302325581</v>
      </c>
      <c r="OA5" s="15">
        <v>27.312790697674401</v>
      </c>
      <c r="OB5" s="15">
        <v>15.7420930232558</v>
      </c>
      <c r="OC5" s="15">
        <v>43.292790697674398</v>
      </c>
      <c r="OD5" s="15">
        <v>40.7858139534884</v>
      </c>
      <c r="OE5" s="15">
        <v>30.464883720930199</v>
      </c>
      <c r="OF5" s="15">
        <v>30.299534883720899</v>
      </c>
      <c r="OG5" s="15">
        <v>0.35874658604651199</v>
      </c>
      <c r="OH5" s="15">
        <v>0.26509236976744199</v>
      </c>
      <c r="OI5" s="15">
        <v>56.799767441860503</v>
      </c>
      <c r="OJ5" s="15">
        <v>55.243255813953503</v>
      </c>
      <c r="OK5" s="15">
        <v>60</v>
      </c>
      <c r="OL5" s="15">
        <f t="shared" si="88"/>
        <v>3.200232558139497</v>
      </c>
      <c r="OM5" s="15">
        <f t="shared" si="89"/>
        <v>4.7567441860464967</v>
      </c>
      <c r="ON5" s="15">
        <v>1834.6598372092999</v>
      </c>
      <c r="OO5" s="15">
        <v>1799.32162790698</v>
      </c>
      <c r="OP5" s="15">
        <v>0.19560258221395299</v>
      </c>
      <c r="OQ5" s="15">
        <v>0.1844458984</v>
      </c>
      <c r="OR5" s="15">
        <v>0.14753783248139499</v>
      </c>
      <c r="OS5" s="15">
        <v>0.144779590337209</v>
      </c>
      <c r="OT5" s="15">
        <v>0.105681878290698</v>
      </c>
      <c r="OU5" s="15">
        <v>8.5062414167441897E-2</v>
      </c>
      <c r="OV5" s="15">
        <v>5.6476899446511603E-2</v>
      </c>
      <c r="OW5" s="15">
        <v>4.4405597934883703E-2</v>
      </c>
      <c r="OX5" s="15">
        <v>4.9504557081395402E-2</v>
      </c>
      <c r="OY5" s="15">
        <v>4.0832409527907003E-2</v>
      </c>
      <c r="OZ5" s="15">
        <v>0.328938182232558</v>
      </c>
      <c r="PA5" s="15">
        <v>0.33028556977906998</v>
      </c>
      <c r="PB5" s="15">
        <v>0.31466598136511598</v>
      </c>
      <c r="PC5" s="15">
        <v>0.28918200238604602</v>
      </c>
      <c r="PD5" s="15">
        <v>0.14253611892325599</v>
      </c>
      <c r="PE5" s="15">
        <v>0.155496149244186</v>
      </c>
      <c r="PF5" s="15">
        <v>0.48685696296976699</v>
      </c>
      <c r="PG5" s="15">
        <v>0.45583156879069803</v>
      </c>
      <c r="PH5" s="15">
        <v>0.46499226073023198</v>
      </c>
      <c r="PI5" s="15">
        <v>0.39373069250465098</v>
      </c>
      <c r="PJ5" s="15">
        <v>0.48913256615581402</v>
      </c>
      <c r="PK5" s="15">
        <v>0.40514442582558102</v>
      </c>
      <c r="PL5" s="15">
        <v>0.28530705989302302</v>
      </c>
      <c r="PM5" s="15">
        <v>0.22298172430697699</v>
      </c>
      <c r="PN5" s="15">
        <v>0.25072258312790702</v>
      </c>
      <c r="PO5" s="15">
        <v>0.19840542513255799</v>
      </c>
      <c r="PP5" s="15">
        <v>-0.106706722209302</v>
      </c>
      <c r="PQ5" s="15">
        <v>-8.4248432279069793E-2</v>
      </c>
      <c r="PR5" s="15">
        <v>1.03653061754884</v>
      </c>
      <c r="PS5" s="15">
        <v>6.2002640976069801</v>
      </c>
      <c r="PT5" s="15">
        <v>0.2912360235</v>
      </c>
      <c r="PU5" s="15">
        <v>0.442800584605263</v>
      </c>
      <c r="PV5" s="15">
        <v>0.267243710736842</v>
      </c>
      <c r="PW5" s="15">
        <v>0.37265776384210503</v>
      </c>
      <c r="PX5" s="15">
        <v>0.51792397944736901</v>
      </c>
      <c r="PY5" s="15">
        <v>0.49206614678947402</v>
      </c>
      <c r="PZ5" s="15">
        <v>0.36079899799999998</v>
      </c>
      <c r="QA5" s="15">
        <v>0.53179113971052605</v>
      </c>
      <c r="QB5" s="15">
        <v>0.50461862444736905</v>
      </c>
      <c r="QC5" s="15">
        <v>0.278288328157895</v>
      </c>
      <c r="QD5" s="15">
        <v>0.426976441342105</v>
      </c>
      <c r="QE5" s="15">
        <v>0.26909918821052597</v>
      </c>
      <c r="QF5" s="15">
        <v>26.53</v>
      </c>
      <c r="QG5" s="15">
        <v>23.8476315789474</v>
      </c>
      <c r="QH5" s="15">
        <v>22.4526315789474</v>
      </c>
      <c r="QI5" s="15">
        <v>31.7284210526316</v>
      </c>
      <c r="QJ5" s="15">
        <v>30.4236842105263</v>
      </c>
      <c r="QK5" s="15">
        <v>25.45</v>
      </c>
      <c r="QL5" s="15">
        <v>25.378947368421102</v>
      </c>
      <c r="QM5" s="15">
        <v>0.17002507894736801</v>
      </c>
      <c r="QN5" s="15">
        <v>0.12454599736842099</v>
      </c>
      <c r="QO5" s="15">
        <v>53.86</v>
      </c>
      <c r="QP5" s="15">
        <v>53.117368421052603</v>
      </c>
      <c r="QQ5" s="15">
        <v>60.1</v>
      </c>
      <c r="QR5" s="15">
        <f t="shared" si="90"/>
        <v>6.240000000000002</v>
      </c>
      <c r="QS5" s="15">
        <f t="shared" si="91"/>
        <v>6.9826315789473981</v>
      </c>
      <c r="QT5" s="15">
        <v>1767.91915789474</v>
      </c>
      <c r="QU5" s="15">
        <v>1751.0705</v>
      </c>
      <c r="QV5" s="15">
        <v>0.19145297748947401</v>
      </c>
      <c r="QW5" s="15">
        <v>0.161111705036842</v>
      </c>
      <c r="QX5" s="15">
        <v>0.166166832392105</v>
      </c>
      <c r="QY5" s="15">
        <v>0.13782293762105299</v>
      </c>
      <c r="QZ5" s="15">
        <v>0.109250052763158</v>
      </c>
      <c r="RA5" s="15">
        <v>7.6298112897368403E-2</v>
      </c>
      <c r="RB5" s="15">
        <v>8.3363994378947398E-2</v>
      </c>
      <c r="RC5" s="15">
        <v>5.2444224210526302E-2</v>
      </c>
      <c r="RD5" s="15">
        <v>2.6142611007894698E-2</v>
      </c>
      <c r="RE5" s="15">
        <v>2.4002475200000001E-2</v>
      </c>
      <c r="RF5" s="15">
        <v>0.32790463207368398</v>
      </c>
      <c r="RG5" s="15">
        <v>0.317193179194737</v>
      </c>
      <c r="RH5" s="15">
        <v>0.31283514302894699</v>
      </c>
      <c r="RI5" s="15">
        <v>0.278090924402632</v>
      </c>
      <c r="RJ5" s="15">
        <v>0.14564255606578899</v>
      </c>
      <c r="RK5" s="15">
        <v>0.164740305336842</v>
      </c>
      <c r="RL5" s="15">
        <v>0.47432720844210502</v>
      </c>
      <c r="RM5" s="15">
        <v>0.38997810546842099</v>
      </c>
      <c r="RN5" s="15">
        <v>0.22782580948947401</v>
      </c>
      <c r="RO5" s="15">
        <v>1.14344707732368</v>
      </c>
      <c r="RP5" s="15">
        <v>0.24607321561578899</v>
      </c>
      <c r="RQ5" s="15">
        <v>1.1296568079815801</v>
      </c>
      <c r="RR5" s="15">
        <v>0.153912270894737</v>
      </c>
      <c r="RS5" s="15">
        <v>8.3242190536842106E-2</v>
      </c>
      <c r="RT5" s="15">
        <v>0.132776919173684</v>
      </c>
      <c r="RU5" s="15">
        <v>7.7904547510526306E-2</v>
      </c>
      <c r="RV5" s="15">
        <v>-0.15371062599999999</v>
      </c>
      <c r="RW5" s="15">
        <v>-9.9162312368421004E-2</v>
      </c>
      <c r="RX5" s="15">
        <v>0.35493582864473699</v>
      </c>
      <c r="RY5" s="15">
        <v>0.87584648520263197</v>
      </c>
      <c r="RZ5" s="15">
        <v>0.27660260664285702</v>
      </c>
      <c r="SA5" s="15">
        <v>0.40551495011904798</v>
      </c>
      <c r="SB5" s="15">
        <v>0.25036194407142898</v>
      </c>
      <c r="SC5" s="15">
        <v>0.34129001957142902</v>
      </c>
      <c r="SD5" s="15">
        <v>0.53078530961904802</v>
      </c>
      <c r="SE5" s="15">
        <v>0.46195114073809501</v>
      </c>
      <c r="SF5" s="15">
        <v>0.33117744847619002</v>
      </c>
      <c r="SG5" s="15">
        <v>0.51468783283333297</v>
      </c>
      <c r="SH5" s="15">
        <v>0.46479880702380899</v>
      </c>
      <c r="SI5" s="15">
        <v>0.26192931790476198</v>
      </c>
      <c r="SJ5" s="15">
        <v>0.39168694369047602</v>
      </c>
      <c r="SK5" s="15">
        <v>0.24876570261904801</v>
      </c>
      <c r="SL5" s="15">
        <v>31.606666666666701</v>
      </c>
      <c r="SM5" s="15">
        <v>32.151666666666699</v>
      </c>
      <c r="SN5" s="15">
        <v>10.748571428571401</v>
      </c>
      <c r="SO5" s="15">
        <v>33.909523809523797</v>
      </c>
      <c r="SP5" s="15">
        <v>32.894523809523797</v>
      </c>
      <c r="SQ5" s="15">
        <v>32.841428571428601</v>
      </c>
      <c r="SR5" s="15">
        <v>32.9076190476191</v>
      </c>
      <c r="SS5" s="15">
        <v>3.06491372619048E-2</v>
      </c>
      <c r="ST5" s="15">
        <v>2.1212427857142898E-3</v>
      </c>
      <c r="SU5" s="15">
        <v>53.652380952381002</v>
      </c>
      <c r="SV5" s="15">
        <v>53.596428571428604</v>
      </c>
      <c r="SW5" s="15">
        <v>63.6</v>
      </c>
      <c r="SX5" s="15">
        <f t="shared" si="92"/>
        <v>9.9476190476189998</v>
      </c>
      <c r="SY5" s="15">
        <f t="shared" si="93"/>
        <v>10.003571428571398</v>
      </c>
      <c r="SZ5" s="15">
        <v>1763.2005952381</v>
      </c>
      <c r="TA5" s="15">
        <v>1761.9305952381001</v>
      </c>
      <c r="TB5" s="15">
        <v>0.216822044088095</v>
      </c>
      <c r="TC5" s="15">
        <v>0.215515096947619</v>
      </c>
      <c r="TD5" s="15">
        <v>0.16791015822381</v>
      </c>
      <c r="TE5" s="15">
        <v>0.14990528598571401</v>
      </c>
      <c r="TF5" s="15">
        <v>0.13568377865238099</v>
      </c>
      <c r="TG5" s="15">
        <v>0.132118270407143</v>
      </c>
      <c r="TH5" s="15">
        <v>8.5495064604761903E-2</v>
      </c>
      <c r="TI5" s="15">
        <v>6.4765709604761898E-2</v>
      </c>
      <c r="TJ5" s="15">
        <v>5.0803919995238103E-2</v>
      </c>
      <c r="TK5" s="15">
        <v>6.8029901540476195E-2</v>
      </c>
      <c r="TL5" s="15">
        <v>0.34817881334761902</v>
      </c>
      <c r="TM5" s="15">
        <v>0.35716509848809502</v>
      </c>
      <c r="TN5" s="15">
        <v>0.32529054532857099</v>
      </c>
      <c r="TO5" s="15">
        <v>0.31293955345476199</v>
      </c>
      <c r="TP5" s="15">
        <v>0.142094969319048</v>
      </c>
      <c r="TQ5" s="15">
        <v>0.15362324608571401</v>
      </c>
      <c r="TR5" s="15">
        <v>0.555015959388095</v>
      </c>
      <c r="TS5" s="15">
        <v>0.55683844649285696</v>
      </c>
      <c r="TT5" s="15">
        <v>0.37425900502857101</v>
      </c>
      <c r="TU5" s="15">
        <v>0.454899390609524</v>
      </c>
      <c r="TV5" s="15">
        <v>0.40377725805952402</v>
      </c>
      <c r="TW5" s="15">
        <v>0.47896091430476201</v>
      </c>
      <c r="TX5" s="15">
        <v>0.26878381609761898</v>
      </c>
      <c r="TY5" s="15">
        <v>0.32790398069999999</v>
      </c>
      <c r="TZ5" s="15">
        <v>0.23222909155476201</v>
      </c>
      <c r="UA5" s="15">
        <v>0.28996013129285703</v>
      </c>
      <c r="UB5" s="15">
        <v>-0.157150773690476</v>
      </c>
      <c r="UC5" s="15">
        <v>-0.120604688071429</v>
      </c>
      <c r="UD5" s="15">
        <v>0.70749414201904803</v>
      </c>
      <c r="UE5" s="15">
        <v>1.5012329729</v>
      </c>
      <c r="UF5" s="15">
        <v>0.24071946797999999</v>
      </c>
      <c r="UG5" s="15">
        <v>0.317796576</v>
      </c>
      <c r="UH5" s="15">
        <v>0.2161072205</v>
      </c>
      <c r="UI5" s="15">
        <v>0.28081071916</v>
      </c>
      <c r="UJ5" s="15">
        <v>0.54685270117999996</v>
      </c>
      <c r="UK5" s="15">
        <v>0.45414741038000001</v>
      </c>
      <c r="UL5" s="15">
        <v>0.27747126300000002</v>
      </c>
      <c r="UM5" s="15">
        <v>0.49298478355999997</v>
      </c>
      <c r="UN5" s="15">
        <v>0.42372549011999999</v>
      </c>
      <c r="UO5" s="15">
        <v>0.22669669287999999</v>
      </c>
      <c r="UP5" s="15">
        <v>0.31691029207999999</v>
      </c>
      <c r="UQ5" s="15">
        <v>0.21468628262</v>
      </c>
      <c r="UR5" s="15">
        <v>30.81</v>
      </c>
      <c r="US5" s="15">
        <v>26.253</v>
      </c>
      <c r="UT5" s="15">
        <v>15.1904</v>
      </c>
      <c r="UU5" s="15">
        <v>36.921999999999997</v>
      </c>
      <c r="UV5" s="15">
        <v>33.485799999999998</v>
      </c>
      <c r="UW5" s="15">
        <v>29.758800000000001</v>
      </c>
      <c r="UX5" s="15">
        <v>29.6952</v>
      </c>
      <c r="UY5" s="15">
        <v>0.196049634</v>
      </c>
      <c r="UZ5" s="15">
        <v>9.4689026800000006E-2</v>
      </c>
      <c r="VA5" s="15">
        <v>56.518799999999999</v>
      </c>
      <c r="VB5" s="15">
        <v>57.431800000000003</v>
      </c>
      <c r="VC5" s="15">
        <v>73.099999999999994</v>
      </c>
      <c r="VD5" s="15">
        <f t="shared" si="94"/>
        <v>16.581199999999995</v>
      </c>
      <c r="VE5" s="15">
        <f t="shared" si="95"/>
        <v>15.668199999999992</v>
      </c>
      <c r="VF5" s="15">
        <f t="shared" si="96"/>
        <v>16.124699999999994</v>
      </c>
      <c r="VG5" s="15">
        <v>1828.28322</v>
      </c>
      <c r="VH5" s="15">
        <v>1849.0148799999999</v>
      </c>
      <c r="VI5" s="15">
        <v>0.279241830006</v>
      </c>
      <c r="VJ5" s="15">
        <v>0.31966202212599998</v>
      </c>
      <c r="VK5" s="15">
        <v>0.20856944257000001</v>
      </c>
      <c r="VL5" s="15">
        <v>0.23560683764599999</v>
      </c>
      <c r="VM5" s="15">
        <v>0.217214659798</v>
      </c>
      <c r="VN5" s="15">
        <v>0.26337344273800001</v>
      </c>
      <c r="VO5" s="15">
        <f t="shared" si="97"/>
        <v>0.24029405126800002</v>
      </c>
      <c r="VP5" s="15">
        <v>0.144447512088</v>
      </c>
      <c r="VQ5" s="15">
        <v>0.17659208368400001</v>
      </c>
      <c r="VR5" s="15">
        <v>7.5209412500000003E-2</v>
      </c>
      <c r="VS5" s="15">
        <v>9.1218430054000002E-2</v>
      </c>
      <c r="VT5" s="15">
        <v>0.39296946112800002</v>
      </c>
      <c r="VU5" s="15">
        <v>0.43179828906000001</v>
      </c>
      <c r="VV5" s="15">
        <v>0.36958850251600001</v>
      </c>
      <c r="VW5" s="15">
        <v>0.38693311435400002</v>
      </c>
      <c r="VX5" s="15">
        <v>0.12761710346999999</v>
      </c>
      <c r="VY5" s="15">
        <v>0.13020473199800001</v>
      </c>
      <c r="VZ5" s="15">
        <v>0.77900164884400003</v>
      </c>
      <c r="WA5" s="15">
        <v>0.94920654590599995</v>
      </c>
      <c r="WB5" s="15">
        <v>0.34571124586200003</v>
      </c>
      <c r="WC5" s="15">
        <v>0.33748927305600002</v>
      </c>
      <c r="WD5" s="15">
        <v>0.390818665324</v>
      </c>
      <c r="WE5" s="15">
        <v>0.38832934755199999</v>
      </c>
      <c r="WF5" s="15">
        <v>0.31785480314800002</v>
      </c>
      <c r="WG5" s="15">
        <v>0.33351243251200002</v>
      </c>
      <c r="WH5" s="15">
        <v>0.26714469458200002</v>
      </c>
      <c r="WI5" s="15">
        <v>0.27713356709800002</v>
      </c>
      <c r="WJ5" s="15">
        <v>-0.25183794203999998</v>
      </c>
      <c r="WK5" s="15">
        <v>-0.29909382602000001</v>
      </c>
      <c r="WL5" s="15">
        <v>0.65533759913599998</v>
      </c>
      <c r="WM5" s="15">
        <v>0.70867035662599998</v>
      </c>
      <c r="WN5" s="15">
        <v>0.194593883931034</v>
      </c>
      <c r="WO5" s="15">
        <v>0.232444555827586</v>
      </c>
      <c r="WP5" s="15">
        <v>0.172588982172414</v>
      </c>
      <c r="WQ5" s="15">
        <v>0.214801375258621</v>
      </c>
      <c r="WR5" s="15">
        <v>0.51450550181034505</v>
      </c>
      <c r="WS5" s="15">
        <v>0.40871028451724101</v>
      </c>
      <c r="WT5" s="15">
        <v>0.20751713072413799</v>
      </c>
      <c r="WU5" s="15">
        <v>0.46165462089655201</v>
      </c>
      <c r="WV5" s="15">
        <v>0.38207066418965502</v>
      </c>
      <c r="WW5" s="15">
        <v>0.187606020637931</v>
      </c>
      <c r="WX5" s="15">
        <v>0.23286573144827599</v>
      </c>
      <c r="WY5" s="15">
        <v>0.17059863987931001</v>
      </c>
      <c r="WZ5" s="15">
        <v>29.622068965517201</v>
      </c>
      <c r="XA5" s="15">
        <v>29.5724137931035</v>
      </c>
      <c r="XB5" s="15">
        <v>15.5172413793104</v>
      </c>
      <c r="XC5" s="15">
        <v>33.121724137930997</v>
      </c>
      <c r="XD5" s="15">
        <v>31.7862068965517</v>
      </c>
      <c r="XE5" s="15">
        <v>29.806896551724101</v>
      </c>
      <c r="XF5" s="15">
        <v>29.6737931034483</v>
      </c>
      <c r="XG5" s="15">
        <v>9.0593099137930996E-2</v>
      </c>
      <c r="XH5" s="15">
        <v>5.3506803431034498E-2</v>
      </c>
      <c r="XI5" s="15">
        <v>58.4551724137931</v>
      </c>
      <c r="XJ5" s="15">
        <v>59.0077586206897</v>
      </c>
      <c r="XK5" s="15">
        <v>84.6</v>
      </c>
      <c r="XL5" s="15">
        <f t="shared" si="98"/>
        <v>26.144827586206894</v>
      </c>
      <c r="XM5" s="15">
        <f t="shared" si="99"/>
        <v>25.592241379310295</v>
      </c>
      <c r="XN5" s="15">
        <v>1872.23453448276</v>
      </c>
      <c r="XO5" s="15">
        <v>1884.78227586207</v>
      </c>
      <c r="XP5" s="15">
        <v>0.379063633727586</v>
      </c>
      <c r="XQ5" s="15">
        <v>0.40827628487069001</v>
      </c>
      <c r="XR5" s="15">
        <v>0.29590187912586202</v>
      </c>
      <c r="XS5" s="15">
        <v>0.310596042844828</v>
      </c>
      <c r="XT5" s="15">
        <v>0.32917179362758597</v>
      </c>
      <c r="XU5" s="15">
        <v>0.375035669017241</v>
      </c>
      <c r="XV5" s="15">
        <v>0.242911548732759</v>
      </c>
      <c r="XW5" s="15">
        <v>0.27481048718103401</v>
      </c>
      <c r="XX5" s="15">
        <v>9.3962141682758599E-2</v>
      </c>
      <c r="XY5" s="15">
        <v>0.112708048494828</v>
      </c>
      <c r="XZ5" s="15">
        <v>0.45987603395689702</v>
      </c>
      <c r="YA5" s="15">
        <v>0.494982296405172</v>
      </c>
      <c r="YB5" s="15">
        <v>0.42149501754137902</v>
      </c>
      <c r="YC5" s="15">
        <v>0.448423164486207</v>
      </c>
      <c r="YD5" s="15">
        <v>9.7588591556896601E-2</v>
      </c>
      <c r="YE5" s="15">
        <v>0.108738606772414</v>
      </c>
      <c r="YF5" s="15">
        <v>1.22969634245172</v>
      </c>
      <c r="YG5" s="15">
        <v>1.40375931294655</v>
      </c>
      <c r="YH5" s="15">
        <v>0.28532829355862099</v>
      </c>
      <c r="YI5" s="15">
        <v>0.29473776283620701</v>
      </c>
      <c r="YJ5" s="15">
        <v>0.34606584101034499</v>
      </c>
      <c r="YK5" s="15">
        <v>0.36255496339827598</v>
      </c>
      <c r="YL5" s="15">
        <v>0.31075346111206897</v>
      </c>
      <c r="YM5" s="15">
        <v>0.34032390448448302</v>
      </c>
      <c r="YN5" s="15">
        <v>0.24664094496896499</v>
      </c>
      <c r="YO5" s="15">
        <v>0.26995913402068999</v>
      </c>
      <c r="YP5" s="15">
        <v>-0.39000805675862099</v>
      </c>
      <c r="YQ5" s="15">
        <v>-0.42927004558620702</v>
      </c>
      <c r="YR5" s="15">
        <v>0.536771101556897</v>
      </c>
      <c r="YS5" s="15">
        <v>0.60756846107413798</v>
      </c>
      <c r="YT5" s="15">
        <v>0.146183989183333</v>
      </c>
      <c r="YU5" s="15">
        <v>0.14834691110000001</v>
      </c>
      <c r="YV5" s="15">
        <v>0.12244017528333299</v>
      </c>
      <c r="YW5" s="15">
        <v>0.15098794208333299</v>
      </c>
      <c r="YX5" s="15">
        <v>0.43870812603333298</v>
      </c>
      <c r="YY5" s="15">
        <v>0.32363604363333298</v>
      </c>
      <c r="YZ5" s="15">
        <v>0.147904561466667</v>
      </c>
      <c r="ZA5" s="15">
        <v>0.42569741103333297</v>
      </c>
      <c r="ZB5" s="15">
        <v>0.32388982571666702</v>
      </c>
      <c r="ZC5" s="15">
        <v>0.1449228488</v>
      </c>
      <c r="ZD5" s="15">
        <v>0.15900467598333301</v>
      </c>
      <c r="ZE5" s="15">
        <v>0.125540138683333</v>
      </c>
      <c r="ZF5" s="15">
        <v>35.590000000000003</v>
      </c>
      <c r="ZG5" s="15">
        <v>31.835333333333299</v>
      </c>
      <c r="ZH5" s="15">
        <v>15.8343333333333</v>
      </c>
      <c r="ZI5" s="15">
        <v>36.15</v>
      </c>
      <c r="ZJ5" s="15">
        <v>32.087166666666697</v>
      </c>
      <c r="ZK5" s="15">
        <v>36.369999999999898</v>
      </c>
      <c r="ZL5" s="15">
        <v>36.4286666666667</v>
      </c>
      <c r="ZM5" s="15">
        <v>-3.52722388333333E-3</v>
      </c>
      <c r="ZN5" s="15">
        <v>-9.9964337333333403E-2</v>
      </c>
      <c r="ZO5" s="15">
        <v>63.081333333333298</v>
      </c>
      <c r="ZP5" s="15">
        <v>63.717666666666702</v>
      </c>
      <c r="ZQ5" s="15">
        <v>103.6</v>
      </c>
      <c r="ZR5" s="15">
        <f t="shared" si="100"/>
        <v>40.518666666666697</v>
      </c>
      <c r="ZS5" s="15">
        <f t="shared" si="101"/>
        <v>39.882333333333293</v>
      </c>
      <c r="ZT5" s="15">
        <v>1977.2555666666699</v>
      </c>
      <c r="ZU5" s="15">
        <v>1991.7009</v>
      </c>
      <c r="ZV5" s="15">
        <v>0.48320719887333302</v>
      </c>
      <c r="ZW5" s="15">
        <v>0.48446985652166702</v>
      </c>
      <c r="ZX5" s="15">
        <v>0.37268516148833303</v>
      </c>
      <c r="ZY5" s="15">
        <v>0.36237498679833402</v>
      </c>
      <c r="ZZ5" s="15">
        <v>0.45545171893833297</v>
      </c>
      <c r="AAA5" s="15">
        <v>0.49107570612666701</v>
      </c>
      <c r="AAB5" s="15">
        <v>0.34151810270666699</v>
      </c>
      <c r="AAC5" s="15">
        <v>0.37011824857833298</v>
      </c>
      <c r="AAD5" s="15">
        <v>0.13524770381666701</v>
      </c>
      <c r="AAE5" s="15">
        <v>0.14880663673</v>
      </c>
      <c r="AAF5" s="15">
        <v>0.54374408197333302</v>
      </c>
      <c r="AAG5" s="15">
        <v>0.56035704584333301</v>
      </c>
      <c r="AAH5" s="15">
        <v>0.49108560749500002</v>
      </c>
      <c r="AAI5" s="15">
        <v>0.49675366292666701</v>
      </c>
      <c r="AAJ5" s="15">
        <v>8.1788973021666697E-2</v>
      </c>
      <c r="AAK5" s="15">
        <v>0.104515901053333</v>
      </c>
      <c r="AAL5" s="15">
        <v>1.8857322936600001</v>
      </c>
      <c r="AAM5" s="15">
        <v>1.9106771231199999</v>
      </c>
      <c r="AAN5" s="15">
        <v>0.29710239926499998</v>
      </c>
      <c r="AAO5" s="15">
        <v>0.29543293716833302</v>
      </c>
      <c r="AAP5" s="15">
        <v>0.38018081815666699</v>
      </c>
      <c r="AAQ5" s="15">
        <v>0.37942815628499998</v>
      </c>
      <c r="AAR5" s="15">
        <v>0.36447774488666701</v>
      </c>
      <c r="AAS5" s="15">
        <v>0.38240578153333299</v>
      </c>
      <c r="AAT5" s="15">
        <v>0.27919960924833298</v>
      </c>
      <c r="AAU5" s="15">
        <v>0.29899849721999999</v>
      </c>
      <c r="AAV5" s="15">
        <v>-0.50818291121666703</v>
      </c>
      <c r="AAW5" s="15">
        <v>-0.53893548466666696</v>
      </c>
      <c r="AAX5" s="15">
        <v>0.620861892331667</v>
      </c>
      <c r="AAY5" s="15">
        <v>0.67922946880500001</v>
      </c>
      <c r="AAZ5" s="15">
        <v>0.120563648280702</v>
      </c>
      <c r="ABA5" s="15">
        <v>9.8530071157894694E-2</v>
      </c>
      <c r="ABB5" s="15">
        <v>9.9733731385964905E-2</v>
      </c>
      <c r="ABC5" s="15">
        <v>0.108306911929825</v>
      </c>
      <c r="ABD5" s="15">
        <v>0.43175002549122798</v>
      </c>
      <c r="ABE5" s="15">
        <v>0.29199124857894698</v>
      </c>
      <c r="ABF5" s="15">
        <v>0.120320654368421</v>
      </c>
      <c r="ABG5" s="15">
        <v>0.42773576522807</v>
      </c>
      <c r="ABH5" s="15">
        <v>0.293568523736842</v>
      </c>
      <c r="ABI5" s="15">
        <v>0.116898190842105</v>
      </c>
      <c r="ABJ5" s="15">
        <v>0.104613819877193</v>
      </c>
      <c r="ABK5" s="15">
        <v>9.7857341157894795E-2</v>
      </c>
      <c r="ABL5" s="15">
        <v>33.25</v>
      </c>
      <c r="ABM5" s="15">
        <v>32.826140350877203</v>
      </c>
      <c r="ABN5" s="15">
        <v>15.955789473684201</v>
      </c>
      <c r="ABO5" s="15">
        <v>28.962807017543899</v>
      </c>
      <c r="ABP5" s="15">
        <v>27.349649122807001</v>
      </c>
      <c r="ABQ5" s="15">
        <v>34.4592982456141</v>
      </c>
      <c r="ABR5" s="15">
        <v>34.147192982456197</v>
      </c>
      <c r="ABS5" s="15">
        <v>-0.13819639280701801</v>
      </c>
      <c r="ABT5" s="15">
        <v>-0.15508772280701799</v>
      </c>
      <c r="ABU5" s="15">
        <v>63.240701754386002</v>
      </c>
      <c r="ABV5" s="15">
        <v>62.808771929824601</v>
      </c>
      <c r="ABW5" s="15">
        <v>122.5</v>
      </c>
      <c r="ABX5" s="15">
        <f t="shared" si="102"/>
        <v>59.259298245613998</v>
      </c>
      <c r="ABY5" s="15">
        <f t="shared" si="103"/>
        <v>59.691228070175399</v>
      </c>
      <c r="ABZ5" s="15">
        <f t="shared" si="104"/>
        <v>59.475263157894702</v>
      </c>
      <c r="ACA5" s="15">
        <v>1980.86177192982</v>
      </c>
      <c r="ACB5" s="15">
        <v>1971.0730526315799</v>
      </c>
      <c r="ACC5" s="15">
        <v>0.56007378456315804</v>
      </c>
      <c r="ACD5" s="15">
        <v>0.59646550213684202</v>
      </c>
      <c r="ACE5" s="15">
        <v>0.41820572691228097</v>
      </c>
      <c r="ACF5" s="15">
        <v>0.45774736229298202</v>
      </c>
      <c r="ACG5" s="15">
        <v>0.60637835449298205</v>
      </c>
      <c r="ACH5" s="15">
        <v>0.62603251760350898</v>
      </c>
      <c r="ACI5" s="15">
        <f t="shared" si="105"/>
        <v>0.61620543604824551</v>
      </c>
      <c r="ACJ5" s="15">
        <v>0.47442558185789502</v>
      </c>
      <c r="ACK5" s="15">
        <v>0.49413142470350901</v>
      </c>
      <c r="ACL5" s="15">
        <v>0.185636318692982</v>
      </c>
      <c r="ACM5" s="15">
        <v>0.19150776417719301</v>
      </c>
      <c r="ACN5" s="15">
        <v>0.62698360532456099</v>
      </c>
      <c r="ACO5" s="15">
        <v>0.62238523354035102</v>
      </c>
      <c r="ACP5" s="15">
        <v>0.56987625937543895</v>
      </c>
      <c r="ACQ5" s="15">
        <v>0.56105966767193005</v>
      </c>
      <c r="ACR5" s="15">
        <v>0.10303385812105301</v>
      </c>
      <c r="ACS5" s="15">
        <v>4.1397059368421002E-2</v>
      </c>
      <c r="ACT5" s="15">
        <v>2.5614856184333301</v>
      </c>
      <c r="ACU5" s="15">
        <v>2.9932670003631601</v>
      </c>
      <c r="ACV5" s="15">
        <v>0.30633733283859599</v>
      </c>
      <c r="ACW5" s="15">
        <v>0.304627024292982</v>
      </c>
      <c r="ACX5" s="15">
        <v>0.41457004668421099</v>
      </c>
      <c r="ACY5" s="15">
        <v>0.41343156973508799</v>
      </c>
      <c r="ACZ5" s="15">
        <v>0.43553892781929798</v>
      </c>
      <c r="ADA5" s="15">
        <v>0.42528623522807002</v>
      </c>
      <c r="ADB5" s="15">
        <v>0.33116584730877202</v>
      </c>
      <c r="ADC5" s="15">
        <v>0.31871348694912299</v>
      </c>
      <c r="ADD5" s="15">
        <v>-0.64283606766666701</v>
      </c>
      <c r="ADE5" s="15">
        <v>-0.66038064429824594</v>
      </c>
      <c r="ADF5" s="15">
        <v>0.71232462631403504</v>
      </c>
      <c r="ADG5" s="15">
        <v>0.73555456633859695</v>
      </c>
      <c r="ADH5" s="15">
        <v>0.102058022907692</v>
      </c>
      <c r="ADI5" s="15">
        <v>5.9311905184615397E-2</v>
      </c>
      <c r="ADJ5" s="15">
        <v>7.9135889646153798E-2</v>
      </c>
      <c r="ADK5" s="15">
        <v>9.1544615384615405E-2</v>
      </c>
      <c r="ADL5" s="15">
        <v>0.46991715979999998</v>
      </c>
      <c r="ADM5" s="15">
        <v>0.29421132786153797</v>
      </c>
      <c r="ADN5" s="15">
        <v>9.6548245046153905E-2</v>
      </c>
      <c r="ADO5" s="15">
        <v>0.45826406343076898</v>
      </c>
      <c r="ADP5" s="15">
        <v>0.30190883196923102</v>
      </c>
      <c r="ADQ5" s="15">
        <v>0.105419686676923</v>
      </c>
      <c r="ADR5" s="15">
        <v>7.6100950876923104E-2</v>
      </c>
      <c r="ADS5" s="15">
        <v>8.5517990138461605E-2</v>
      </c>
      <c r="ADT5" s="25">
        <v>-9999</v>
      </c>
      <c r="ADU5" s="25">
        <v>-9999</v>
      </c>
      <c r="ADV5" s="25">
        <v>-9999</v>
      </c>
      <c r="ADW5" s="25">
        <v>-9999</v>
      </c>
      <c r="ADX5" s="25">
        <v>-9999</v>
      </c>
      <c r="ADY5" s="25">
        <v>-9999</v>
      </c>
      <c r="ADZ5" s="25">
        <v>-9999</v>
      </c>
      <c r="AEA5" s="25">
        <v>-9999</v>
      </c>
      <c r="AEB5" s="25">
        <v>-9999</v>
      </c>
      <c r="AEC5" s="25">
        <v>-9999</v>
      </c>
      <c r="AED5" s="25">
        <v>-9999</v>
      </c>
      <c r="AEE5" s="25">
        <v>-9999</v>
      </c>
      <c r="AEF5" s="25">
        <v>-9999</v>
      </c>
      <c r="AEG5" s="25">
        <v>-9999</v>
      </c>
      <c r="AEH5" s="25">
        <v>-9999</v>
      </c>
      <c r="AEI5" s="25">
        <v>-9999</v>
      </c>
      <c r="AEJ5" s="15">
        <v>0.65139803900000004</v>
      </c>
      <c r="AEK5" s="15">
        <v>0.67229815756923095</v>
      </c>
      <c r="AEL5" s="15">
        <v>0.515040064307692</v>
      </c>
      <c r="AEM5" s="15">
        <v>0.52470275416923096</v>
      </c>
      <c r="AEN5" s="15">
        <v>0.714549336553846</v>
      </c>
      <c r="AEO5" s="15">
        <v>0.77432366735384595</v>
      </c>
      <c r="AEP5" s="15">
        <v>0.59698404616923095</v>
      </c>
      <c r="AEQ5" s="15">
        <v>0.66351129552307697</v>
      </c>
      <c r="AER5" s="15">
        <v>0.205414594015385</v>
      </c>
      <c r="AES5" s="15">
        <v>0.22858131055384601</v>
      </c>
      <c r="AET5" s="15">
        <v>0.68482278795384599</v>
      </c>
      <c r="AEU5" s="15">
        <v>0.70990157467692305</v>
      </c>
      <c r="AEV5" s="15">
        <v>0.62519240375384599</v>
      </c>
      <c r="AEW5" s="15">
        <v>0.64109476106153795</v>
      </c>
      <c r="AEX5" s="15">
        <v>6.0938276692307697E-2</v>
      </c>
      <c r="AEY5" s="15">
        <v>7.2406474046153801E-2</v>
      </c>
      <c r="AEZ5" s="15">
        <v>3.7508765274</v>
      </c>
      <c r="AFA5" s="15">
        <v>4.1500987779384602</v>
      </c>
      <c r="AFB5" s="15">
        <v>0.28744083459999997</v>
      </c>
      <c r="AFC5" s="15">
        <v>0.29437348646153799</v>
      </c>
      <c r="AFD5" s="15">
        <v>0.408523209953846</v>
      </c>
      <c r="AFE5" s="15">
        <v>0.42330525495384602</v>
      </c>
      <c r="AFF5" s="15">
        <v>0.43149810560000001</v>
      </c>
      <c r="AFG5" s="15">
        <v>0.45920571836923102</v>
      </c>
      <c r="AFH5" s="15">
        <v>0.31514572118461498</v>
      </c>
      <c r="AFI5" s="15">
        <v>0.33856961401538499</v>
      </c>
      <c r="AFJ5" s="15">
        <v>-0.74728388458461503</v>
      </c>
      <c r="AFK5" s="15">
        <v>-0.79736833463076895</v>
      </c>
      <c r="AFL5" s="15">
        <v>0.69384367841538497</v>
      </c>
      <c r="AFM5" s="15">
        <v>0.75595891892307698</v>
      </c>
      <c r="AFN5" s="15">
        <v>0.119057101603774</v>
      </c>
      <c r="AFO5" s="15">
        <v>5.9371324283018903E-2</v>
      </c>
      <c r="AFP5" s="15">
        <v>8.9048637566037703E-2</v>
      </c>
      <c r="AFQ5" s="15">
        <v>9.3978095339622703E-2</v>
      </c>
      <c r="AFR5" s="15">
        <v>0.58766429405660403</v>
      </c>
      <c r="AFS5" s="15">
        <v>0.35364289754716999</v>
      </c>
      <c r="AFT5" s="15">
        <v>9.1696951188679196E-2</v>
      </c>
      <c r="AFU5" s="15">
        <v>0.55679460262264102</v>
      </c>
      <c r="AFV5" s="15">
        <v>0.34769140183018898</v>
      </c>
      <c r="AFW5" s="15">
        <v>0.110964453867925</v>
      </c>
      <c r="AFX5" s="15">
        <v>5.8931044698113201E-2</v>
      </c>
      <c r="AFY5" s="15">
        <v>8.8527991396226399E-2</v>
      </c>
      <c r="AFZ5" s="15">
        <v>32.039433962264098</v>
      </c>
      <c r="AGA5" s="15">
        <v>28.764905660377298</v>
      </c>
      <c r="AGB5" s="15">
        <v>20.947169811320801</v>
      </c>
      <c r="AGC5" s="15">
        <v>26.294339622641498</v>
      </c>
      <c r="AGD5" s="15">
        <v>26.173018867924501</v>
      </c>
      <c r="AGE5" s="15">
        <v>32.070377358490603</v>
      </c>
      <c r="AGF5" s="15">
        <v>32.130377358490598</v>
      </c>
      <c r="AGG5" s="15">
        <v>-0.144350741509434</v>
      </c>
      <c r="AGH5" s="15">
        <v>-0.13550693396226399</v>
      </c>
      <c r="AGI5" s="15">
        <v>52.1269811320755</v>
      </c>
      <c r="AGJ5" s="15">
        <v>49.237169811320797</v>
      </c>
      <c r="AGK5" s="15">
        <v>145.1</v>
      </c>
      <c r="AGL5" s="15">
        <f t="shared" si="106"/>
        <v>92.973018867924495</v>
      </c>
      <c r="AGM5" s="15">
        <f t="shared" si="107"/>
        <v>95.862830188679197</v>
      </c>
      <c r="AGN5" s="15">
        <f t="shared" si="108"/>
        <v>94.417924528301853</v>
      </c>
      <c r="AGO5" s="15">
        <v>1728.5846792452801</v>
      </c>
      <c r="AGP5" s="15">
        <v>1662.9928490566001</v>
      </c>
      <c r="AGQ5" s="15">
        <v>0.71712443530188696</v>
      </c>
      <c r="AGR5" s="15">
        <v>0.72357794226981198</v>
      </c>
      <c r="AGS5" s="15">
        <v>0.58268848516981198</v>
      </c>
      <c r="AGT5" s="15">
        <v>0.57945418747924504</v>
      </c>
      <c r="AGU5" s="15">
        <v>0.80831571418301895</v>
      </c>
      <c r="AGV5" s="15">
        <v>0.815372962109434</v>
      </c>
      <c r="AGW5" s="15">
        <f t="shared" si="109"/>
        <v>0.81184433814622647</v>
      </c>
      <c r="AGX5" s="15">
        <v>0.70990258227924496</v>
      </c>
      <c r="AGY5" s="15">
        <v>0.71137397715849104</v>
      </c>
      <c r="AGZ5" s="15">
        <v>0.23115445640943399</v>
      </c>
      <c r="AHA5" s="15">
        <v>0.24802016086415099</v>
      </c>
      <c r="AHB5" s="15">
        <v>0.72515882236415097</v>
      </c>
      <c r="AHC5" s="15">
        <v>0.73566558238490598</v>
      </c>
      <c r="AHD5" s="15">
        <v>0.66706679317735795</v>
      </c>
      <c r="AHE5" s="15">
        <v>0.66168016899245297</v>
      </c>
      <c r="AHF5" s="15">
        <v>1.7691221601886801E-2</v>
      </c>
      <c r="AHG5" s="15">
        <v>2.6970619349056601E-2</v>
      </c>
      <c r="AHH5" s="15">
        <v>5.0866855271490596</v>
      </c>
      <c r="AHI5" s="15">
        <v>5.2591243238830199</v>
      </c>
      <c r="AHJ5" s="15">
        <v>0.28602459703773597</v>
      </c>
      <c r="AHK5" s="15">
        <v>0.30378981166981101</v>
      </c>
      <c r="AHL5" s="15">
        <v>0.41988185280754697</v>
      </c>
      <c r="AHM5" s="15">
        <v>0.440580558781132</v>
      </c>
      <c r="AHN5" s="15">
        <v>0.449298999684906</v>
      </c>
      <c r="AHO5" s="15">
        <v>0.471273606701887</v>
      </c>
      <c r="AHP5" s="15">
        <v>0.32223206173584901</v>
      </c>
      <c r="AHQ5" s="15">
        <v>0.342195289398113</v>
      </c>
      <c r="AHR5" s="15">
        <v>-0.83012056999999995</v>
      </c>
      <c r="AHS5" s="15">
        <v>-0.83111227735849003</v>
      </c>
      <c r="AHT5" s="15">
        <v>0.72561425844716998</v>
      </c>
      <c r="AHU5" s="15">
        <v>0.80296733103396201</v>
      </c>
      <c r="AHV5" s="15">
        <v>0.11464817652459</v>
      </c>
      <c r="AHW5" s="15">
        <v>5.9070222704917998E-2</v>
      </c>
      <c r="AHX5" s="15">
        <v>9.3568726360655705E-2</v>
      </c>
      <c r="AHY5" s="15">
        <v>9.0485749377049202E-2</v>
      </c>
      <c r="AHZ5" s="15">
        <v>0.60701349834426199</v>
      </c>
      <c r="AIA5" s="15">
        <v>0.34365359062295098</v>
      </c>
      <c r="AIB5" s="15">
        <v>8.5085083491803298E-2</v>
      </c>
      <c r="AIC5" s="15">
        <v>0.55188636099999999</v>
      </c>
      <c r="AID5" s="15">
        <v>0.33501904422950801</v>
      </c>
      <c r="AIE5" s="15">
        <v>0.101463934426229</v>
      </c>
      <c r="AIF5" s="15">
        <v>5.3355553196721299E-2</v>
      </c>
      <c r="AIG5" s="15">
        <v>8.1012555278688503E-2</v>
      </c>
      <c r="AIH5" s="15">
        <v>35.1593442622951</v>
      </c>
      <c r="AII5" s="15">
        <v>32.752950819672101</v>
      </c>
      <c r="AIJ5" s="15">
        <v>22.709016393442599</v>
      </c>
      <c r="AIK5" s="15">
        <v>26.486393442623001</v>
      </c>
      <c r="AIL5" s="15">
        <v>25.804262295082001</v>
      </c>
      <c r="AIM5" s="15">
        <v>35.560491803278701</v>
      </c>
      <c r="AIN5" s="15">
        <v>35.471967213114802</v>
      </c>
      <c r="AIO5" s="15">
        <v>-0.22652425409836099</v>
      </c>
      <c r="AIP5" s="15">
        <v>-0.219318378688525</v>
      </c>
      <c r="AIQ5" s="15">
        <v>50.8144262295082</v>
      </c>
      <c r="AIR5" s="15">
        <v>50.818360655737699</v>
      </c>
      <c r="AIS5" s="15">
        <v>157</v>
      </c>
      <c r="AIT5" s="15">
        <f t="shared" si="110"/>
        <v>106.1855737704918</v>
      </c>
      <c r="AIU5" s="15">
        <f t="shared" si="111"/>
        <v>106.18163934426229</v>
      </c>
      <c r="AIV5" s="15">
        <v>1698.7921475409801</v>
      </c>
      <c r="AIW5" s="15">
        <v>1698.88178688525</v>
      </c>
      <c r="AIX5" s="15">
        <v>0.73270600419672105</v>
      </c>
      <c r="AIY5" s="15">
        <v>0.73987076313934397</v>
      </c>
      <c r="AIZ5" s="15">
        <v>0.59492067468852505</v>
      </c>
      <c r="AJA5" s="15">
        <v>0.58250538980163902</v>
      </c>
      <c r="AJB5" s="15">
        <v>0.823320907203279</v>
      </c>
      <c r="AJC5" s="15">
        <v>0.82205358907377102</v>
      </c>
      <c r="AJD5" s="15">
        <v>0.72486035740327903</v>
      </c>
      <c r="AJE5" s="15">
        <v>0.70580093420000001</v>
      </c>
      <c r="AJF5" s="15">
        <v>0.24449130516885201</v>
      </c>
      <c r="AJG5" s="15">
        <v>0.27675881567868799</v>
      </c>
      <c r="AJH5" s="15">
        <v>0.74341929115409799</v>
      </c>
      <c r="AJI5" s="15">
        <v>0.73225351970163899</v>
      </c>
      <c r="AJJ5" s="15">
        <v>0.68890446496885205</v>
      </c>
      <c r="AJK5" s="15">
        <v>0.68148064484590098</v>
      </c>
      <c r="AJL5" s="15">
        <v>2.4971315357377101E-2</v>
      </c>
      <c r="AJM5" s="15">
        <v>-1.6772232677049199E-2</v>
      </c>
      <c r="AJN5" s="15">
        <v>5.4977273116311496</v>
      </c>
      <c r="AJO5" s="15">
        <v>5.7372254825786904</v>
      </c>
      <c r="AJP5" s="15">
        <v>0.29696038030655703</v>
      </c>
      <c r="AJQ5" s="15">
        <v>0.33644822304917998</v>
      </c>
      <c r="AJR5" s="15">
        <v>0.4348589142</v>
      </c>
      <c r="AJS5" s="15">
        <v>0.47894008529016402</v>
      </c>
      <c r="AJT5" s="15">
        <v>0.46425643484590101</v>
      </c>
      <c r="AJU5" s="15">
        <v>0.508002834288524</v>
      </c>
      <c r="AJV5" s="15">
        <v>0.33353738736557398</v>
      </c>
      <c r="AJW5" s="15">
        <v>0.37356164821967203</v>
      </c>
      <c r="AJX5" s="15">
        <v>-0.840307348442623</v>
      </c>
      <c r="AJY5" s="15">
        <v>-0.82728939295081905</v>
      </c>
      <c r="AJZ5" s="15">
        <v>0.77161835364426201</v>
      </c>
      <c r="AKA5" s="15">
        <v>0.93561454108032804</v>
      </c>
      <c r="AZI5" s="6"/>
      <c r="AZJ5" s="7"/>
      <c r="AZK5" s="6"/>
      <c r="AZL5" s="6"/>
      <c r="AZM5" s="6"/>
      <c r="AZN5" s="6"/>
    </row>
    <row r="6" spans="1:963 1361:1366" x14ac:dyDescent="0.25">
      <c r="A6" s="15">
        <v>5</v>
      </c>
      <c r="B6" s="15">
        <v>2</v>
      </c>
      <c r="C6" s="15" t="s">
        <v>9</v>
      </c>
      <c r="D6" s="15">
        <v>100</v>
      </c>
      <c r="E6" s="15">
        <v>3</v>
      </c>
      <c r="F6" s="15">
        <v>1</v>
      </c>
      <c r="G6" s="15" t="s">
        <v>14</v>
      </c>
      <c r="H6" s="15" t="s">
        <v>561</v>
      </c>
      <c r="I6" s="25">
        <v>-9999</v>
      </c>
      <c r="J6" s="25">
        <v>-9999</v>
      </c>
      <c r="K6" s="25">
        <v>-9999</v>
      </c>
      <c r="L6" s="25">
        <v>-9999</v>
      </c>
      <c r="M6" s="16">
        <v>0</v>
      </c>
      <c r="N6" s="16">
        <v>0</v>
      </c>
      <c r="O6" s="15">
        <f t="shared" si="34"/>
        <v>0</v>
      </c>
      <c r="P6" s="15">
        <v>0</v>
      </c>
      <c r="Q6" s="15">
        <v>51.12</v>
      </c>
      <c r="R6" s="15">
        <v>20.72</v>
      </c>
      <c r="S6" s="15">
        <v>28.16</v>
      </c>
      <c r="T6" s="15">
        <v>49.12</v>
      </c>
      <c r="U6" s="15">
        <v>16.72</v>
      </c>
      <c r="V6" s="15">
        <v>34.160000000000004</v>
      </c>
      <c r="W6" s="15">
        <v>46.4</v>
      </c>
      <c r="X6" s="15">
        <v>27.439999999999998</v>
      </c>
      <c r="Y6" s="15">
        <v>26.160000000000004</v>
      </c>
      <c r="Z6" s="15">
        <v>60.4</v>
      </c>
      <c r="AA6" s="15">
        <v>13.439999999999998</v>
      </c>
      <c r="AB6" s="15">
        <v>26.160000000000004</v>
      </c>
      <c r="AC6" s="15" t="s">
        <v>45</v>
      </c>
      <c r="AD6" s="15">
        <v>8.6</v>
      </c>
      <c r="AE6" s="15">
        <v>7.2</v>
      </c>
      <c r="AF6" s="15">
        <v>0.95</v>
      </c>
      <c r="AG6" s="15" t="s">
        <v>41</v>
      </c>
      <c r="AH6" s="15">
        <v>2</v>
      </c>
      <c r="AI6" s="15">
        <v>1.1000000000000001</v>
      </c>
      <c r="AJ6" s="15">
        <v>4.9000000000000004</v>
      </c>
      <c r="AK6" s="15">
        <v>9</v>
      </c>
      <c r="AL6" s="15">
        <v>302</v>
      </c>
      <c r="AM6" s="15">
        <v>44</v>
      </c>
      <c r="AN6" s="15">
        <v>0.67</v>
      </c>
      <c r="AO6" s="15">
        <v>9</v>
      </c>
      <c r="AP6" s="15">
        <v>6.1</v>
      </c>
      <c r="AQ6" s="15">
        <v>1.19</v>
      </c>
      <c r="AR6" s="15">
        <v>5700</v>
      </c>
      <c r="AS6" s="15">
        <v>208</v>
      </c>
      <c r="AT6" s="15">
        <v>369</v>
      </c>
      <c r="AU6" s="25">
        <v>-9999</v>
      </c>
      <c r="AV6" s="15">
        <v>32.6</v>
      </c>
      <c r="AW6" s="15">
        <v>0</v>
      </c>
      <c r="AX6" s="15">
        <v>2</v>
      </c>
      <c r="AY6" s="15">
        <v>87</v>
      </c>
      <c r="AZ6" s="15">
        <v>5</v>
      </c>
      <c r="BA6" s="15">
        <v>5</v>
      </c>
      <c r="BB6" s="15">
        <v>67</v>
      </c>
      <c r="BC6" s="20">
        <v>0.53963067478588056</v>
      </c>
      <c r="BD6" s="20">
        <v>3.957261574990107E-2</v>
      </c>
      <c r="BE6" s="20">
        <v>0</v>
      </c>
      <c r="BF6" s="20">
        <v>6.538577607886531E-2</v>
      </c>
      <c r="BG6" s="20">
        <v>0.37481259370314846</v>
      </c>
      <c r="BH6" s="20">
        <v>0.52878078259555827</v>
      </c>
      <c r="BI6" s="25">
        <v>-9999</v>
      </c>
      <c r="BJ6" s="25">
        <v>-9999</v>
      </c>
      <c r="BK6" s="25">
        <v>-9999</v>
      </c>
      <c r="BL6" s="25">
        <v>-9999</v>
      </c>
      <c r="BM6" s="25">
        <v>-9999</v>
      </c>
      <c r="BN6" s="20">
        <f t="shared" si="0"/>
        <v>2.3168131621431267</v>
      </c>
      <c r="BO6" s="20">
        <f t="shared" si="1"/>
        <v>2.3168131621431267</v>
      </c>
      <c r="BP6" s="20">
        <f t="shared" si="2"/>
        <v>2.578356266458588</v>
      </c>
      <c r="BQ6" s="20">
        <f t="shared" si="3"/>
        <v>4.0776066412711813</v>
      </c>
      <c r="BR6" s="20">
        <f t="shared" si="4"/>
        <v>6.1927297716534149</v>
      </c>
      <c r="BS6" s="20">
        <f t="shared" si="5"/>
        <v>0.26154310431546124</v>
      </c>
      <c r="BT6" s="20">
        <f t="shared" si="6"/>
        <v>1.4992503748125938</v>
      </c>
      <c r="BU6" s="20">
        <f t="shared" si="7"/>
        <v>2.1151231303822331</v>
      </c>
      <c r="BV6" s="20">
        <f t="shared" si="35"/>
        <v>3.8759166095102882</v>
      </c>
      <c r="BW6" s="25">
        <v>-9999</v>
      </c>
      <c r="BX6" s="25">
        <v>-9999</v>
      </c>
      <c r="BY6" s="25">
        <v>-9999</v>
      </c>
      <c r="BZ6" s="25">
        <v>-9999</v>
      </c>
      <c r="CA6" s="25">
        <v>-9999</v>
      </c>
      <c r="CB6" s="25">
        <v>-9999</v>
      </c>
      <c r="CC6" s="25">
        <v>-9999</v>
      </c>
      <c r="CD6" s="20">
        <f t="shared" si="8"/>
        <v>20.843398372716152</v>
      </c>
      <c r="CE6" s="20">
        <f t="shared" si="9"/>
        <v>28.845398872841184</v>
      </c>
      <c r="CF6" s="20">
        <f t="shared" si="10"/>
        <v>37.003755174519959</v>
      </c>
      <c r="CG6" s="20">
        <f t="shared" si="36"/>
        <v>57.427816705021527</v>
      </c>
      <c r="CH6" s="15">
        <f t="shared" si="11"/>
        <v>8.1583563016787775</v>
      </c>
      <c r="CI6" s="15">
        <f t="shared" si="12"/>
        <v>11.019894233190634</v>
      </c>
      <c r="CJ6" s="15">
        <f t="shared" si="13"/>
        <v>9.4041672973109325</v>
      </c>
      <c r="CK6" s="15">
        <f t="shared" ref="CK6:CL6" si="122">SUM(CH6:CJ6)</f>
        <v>28.582417832180347</v>
      </c>
      <c r="CL6" s="15">
        <f t="shared" si="122"/>
        <v>49.006479362681915</v>
      </c>
      <c r="CM6" s="15">
        <v>1.3149999999999999</v>
      </c>
      <c r="CN6" s="15">
        <v>0.52500000000000002</v>
      </c>
      <c r="CO6" s="15">
        <v>0.155</v>
      </c>
      <c r="CP6" s="15">
        <v>0</v>
      </c>
      <c r="CQ6" s="15">
        <v>0.27</v>
      </c>
      <c r="CR6" s="15">
        <v>0.04</v>
      </c>
      <c r="CS6" s="25">
        <v>-9999</v>
      </c>
      <c r="CT6" s="25">
        <v>-9999</v>
      </c>
      <c r="CU6" s="25">
        <v>-9999</v>
      </c>
      <c r="CV6" s="25">
        <v>-9999</v>
      </c>
      <c r="CW6" s="25">
        <v>-9999</v>
      </c>
      <c r="CX6" s="20">
        <f t="shared" si="38"/>
        <v>7.3599999999999994</v>
      </c>
      <c r="CY6" s="20">
        <f t="shared" si="39"/>
        <v>7.9799999999999995</v>
      </c>
      <c r="CZ6" s="20">
        <f t="shared" si="14"/>
        <v>7.9799999999999995</v>
      </c>
      <c r="DA6" s="20">
        <f t="shared" si="15"/>
        <v>9.0599999999999987</v>
      </c>
      <c r="DB6" s="20">
        <f t="shared" si="16"/>
        <v>9.2199999999999989</v>
      </c>
      <c r="DC6" s="15">
        <f t="shared" si="17"/>
        <v>0</v>
      </c>
      <c r="DD6" s="15">
        <f t="shared" si="18"/>
        <v>1.08</v>
      </c>
      <c r="DE6" s="15">
        <f t="shared" si="19"/>
        <v>0.16</v>
      </c>
      <c r="DF6" s="15">
        <f t="shared" si="40"/>
        <v>1.24</v>
      </c>
      <c r="DG6" s="16">
        <v>2.9450261780104712</v>
      </c>
      <c r="DH6" s="16">
        <v>2.2658234151685672</v>
      </c>
      <c r="DI6" s="16">
        <v>2.000500125031258</v>
      </c>
      <c r="DJ6" s="16">
        <v>2.0395890754196944</v>
      </c>
      <c r="DK6" s="16">
        <v>2.7549735582976584</v>
      </c>
      <c r="DL6" s="16">
        <v>2.3510418243277331</v>
      </c>
      <c r="DM6" s="25">
        <v>-9999</v>
      </c>
      <c r="DN6" s="20">
        <f t="shared" si="41"/>
        <v>20.843398372716152</v>
      </c>
      <c r="DO6" s="20">
        <f t="shared" si="42"/>
        <v>28.845398872841184</v>
      </c>
      <c r="DP6" s="20">
        <f t="shared" ref="DP6:DR6" si="123">(DO6+(DJ6*4))</f>
        <v>37.003755174519959</v>
      </c>
      <c r="DQ6" s="20">
        <f t="shared" si="123"/>
        <v>48.023649407710593</v>
      </c>
      <c r="DR6" s="20">
        <f t="shared" si="123"/>
        <v>57.427816705021527</v>
      </c>
      <c r="DS6" s="15">
        <f t="shared" si="44"/>
        <v>8.1583563016787775</v>
      </c>
      <c r="DT6" s="15">
        <f t="shared" si="45"/>
        <v>11.019894233190634</v>
      </c>
      <c r="DU6" s="15">
        <f t="shared" si="46"/>
        <v>9.4041672973109325</v>
      </c>
      <c r="DV6" s="15">
        <f t="shared" si="47"/>
        <v>28.582417832180347</v>
      </c>
      <c r="DW6" s="25">
        <v>-9999</v>
      </c>
      <c r="DX6" s="25">
        <v>-9999</v>
      </c>
      <c r="DY6" s="25">
        <v>-9999</v>
      </c>
      <c r="DZ6" s="25">
        <v>-9999</v>
      </c>
      <c r="EA6" s="25">
        <v>-9999</v>
      </c>
      <c r="EB6" s="25">
        <v>-9999</v>
      </c>
      <c r="EC6" s="25">
        <v>-9999</v>
      </c>
      <c r="ED6" s="25">
        <v>-9999</v>
      </c>
      <c r="EE6" s="25">
        <v>-9999</v>
      </c>
      <c r="EF6" s="25">
        <v>-9999</v>
      </c>
      <c r="EG6" s="25">
        <v>-9999</v>
      </c>
      <c r="EH6" s="25">
        <v>-9999</v>
      </c>
      <c r="EI6" s="25">
        <v>-9999</v>
      </c>
      <c r="EJ6" s="25">
        <v>-9999</v>
      </c>
      <c r="EK6" s="25">
        <v>-9999</v>
      </c>
      <c r="EL6" s="25">
        <v>-9999</v>
      </c>
      <c r="EM6" s="25">
        <v>-9999</v>
      </c>
      <c r="EN6" s="25">
        <v>-9999</v>
      </c>
      <c r="EO6" s="25">
        <v>-9999</v>
      </c>
      <c r="EP6" s="25">
        <v>-9999</v>
      </c>
      <c r="EQ6" s="15">
        <v>8.9</v>
      </c>
      <c r="ER6" s="18">
        <v>24.9</v>
      </c>
      <c r="ES6" s="17">
        <v>7.6</v>
      </c>
      <c r="ET6" s="18">
        <v>24.5</v>
      </c>
      <c r="EU6" s="29">
        <v>11.6</v>
      </c>
      <c r="EV6" s="22">
        <v>4.8</v>
      </c>
      <c r="EW6" s="22">
        <v>10.199999999999999</v>
      </c>
      <c r="EX6" s="18">
        <v>15.2</v>
      </c>
      <c r="EY6" s="18">
        <v>11.8</v>
      </c>
      <c r="EZ6" s="23">
        <v>9.6</v>
      </c>
      <c r="FA6" s="18">
        <v>12.2</v>
      </c>
      <c r="FB6" s="22">
        <v>15.3</v>
      </c>
      <c r="FC6" s="22">
        <v>15.3</v>
      </c>
      <c r="FD6" s="18">
        <v>8.3000000000000007</v>
      </c>
      <c r="FE6" s="18">
        <v>21.2</v>
      </c>
      <c r="FF6" s="18">
        <v>9.5</v>
      </c>
      <c r="FG6" s="18">
        <v>13.8</v>
      </c>
      <c r="FH6" s="18">
        <v>22.5</v>
      </c>
      <c r="FI6" s="18">
        <v>13.7</v>
      </c>
      <c r="FJ6" s="18">
        <v>14.1</v>
      </c>
      <c r="FK6" s="18">
        <v>21.8</v>
      </c>
      <c r="FL6" s="17">
        <v>29.7</v>
      </c>
      <c r="FM6" s="17">
        <v>31.6</v>
      </c>
      <c r="FN6" s="17">
        <v>28.7</v>
      </c>
      <c r="FO6" s="17">
        <v>28.2</v>
      </c>
      <c r="FP6" s="17">
        <v>25.9</v>
      </c>
      <c r="FQ6" s="17">
        <v>23.6</v>
      </c>
      <c r="FR6" s="17">
        <v>23.1</v>
      </c>
      <c r="FS6" s="17">
        <v>19.8</v>
      </c>
      <c r="FT6" s="17">
        <v>19.899999999999999</v>
      </c>
      <c r="FU6" s="17">
        <v>19.8</v>
      </c>
      <c r="FV6" s="17">
        <v>18.5</v>
      </c>
      <c r="FW6" s="17">
        <v>19.5</v>
      </c>
      <c r="FX6" s="22">
        <v>26</v>
      </c>
      <c r="FY6" s="22">
        <v>27.5</v>
      </c>
      <c r="FZ6" s="22">
        <v>32.5</v>
      </c>
      <c r="GA6" s="22">
        <v>33</v>
      </c>
      <c r="GB6" s="22">
        <v>41</v>
      </c>
      <c r="GC6" s="22">
        <v>42.5</v>
      </c>
      <c r="GD6" s="22">
        <v>45</v>
      </c>
      <c r="GE6" s="22">
        <v>39</v>
      </c>
      <c r="GF6" s="22">
        <v>50.5</v>
      </c>
      <c r="GG6" s="22">
        <v>48</v>
      </c>
      <c r="GH6" s="22">
        <v>56.5</v>
      </c>
      <c r="GI6" s="22">
        <v>41</v>
      </c>
      <c r="GJ6" s="22">
        <v>59</v>
      </c>
      <c r="GK6" s="22">
        <v>48</v>
      </c>
      <c r="GL6" s="22">
        <v>60.5</v>
      </c>
      <c r="GM6" s="22">
        <v>41.5</v>
      </c>
      <c r="GN6" s="16">
        <v>147.74774774774775</v>
      </c>
      <c r="GO6" s="16">
        <v>564.09495548961434</v>
      </c>
      <c r="GP6" s="16">
        <v>252.13505461767627</v>
      </c>
      <c r="GQ6" s="16">
        <v>86.766169154228848</v>
      </c>
      <c r="GR6" s="16">
        <v>16.468253968253968</v>
      </c>
      <c r="GS6" s="16">
        <v>12.561819980217606</v>
      </c>
      <c r="GT6" s="16">
        <v>6.3872255489021956</v>
      </c>
      <c r="GU6" s="16">
        <v>6.0276679841897236</v>
      </c>
      <c r="GV6" s="16">
        <v>6.5750736015701667</v>
      </c>
      <c r="GW6" s="16">
        <v>1.2833168805528132</v>
      </c>
      <c r="GX6" s="18">
        <v>3.1029</v>
      </c>
      <c r="GY6" s="18">
        <v>4.3506</v>
      </c>
      <c r="GZ6" s="18">
        <v>4.3257000000000003</v>
      </c>
      <c r="HA6" s="18">
        <v>3.5649999999999999</v>
      </c>
      <c r="HB6" s="18">
        <v>2.8913000000000002</v>
      </c>
      <c r="HC6" s="18">
        <v>2.3715999999999999</v>
      </c>
      <c r="HD6" s="18">
        <v>2.1937000000000002</v>
      </c>
      <c r="HE6" s="18">
        <v>2.1945999999999999</v>
      </c>
      <c r="HF6" s="18">
        <v>2.1995</v>
      </c>
      <c r="HG6" s="15">
        <v>39.4</v>
      </c>
      <c r="HH6" s="15">
        <f t="shared" si="48"/>
        <v>209.99999999999997</v>
      </c>
      <c r="HI6" s="15">
        <v>1.7348267056179729</v>
      </c>
      <c r="HJ6" s="24">
        <f t="shared" si="49"/>
        <v>1.8990798920485346</v>
      </c>
      <c r="HK6" s="15">
        <f t="shared" si="50"/>
        <v>3.9880677733019216</v>
      </c>
      <c r="HL6" s="27">
        <v>0.36784589859786543</v>
      </c>
      <c r="HM6" s="17">
        <v>158.6</v>
      </c>
      <c r="HN6" s="17">
        <v>70.069999999999993</v>
      </c>
      <c r="HO6" s="16">
        <f t="shared" si="51"/>
        <v>88.53</v>
      </c>
      <c r="HP6" s="18">
        <v>15</v>
      </c>
      <c r="HQ6" s="18">
        <v>144.30000000000001</v>
      </c>
      <c r="HR6" s="18">
        <v>31.63</v>
      </c>
      <c r="HS6" s="22">
        <f t="shared" si="52"/>
        <v>112.67000000000002</v>
      </c>
      <c r="HT6" s="21">
        <v>62</v>
      </c>
      <c r="HU6" s="18">
        <v>176.6</v>
      </c>
      <c r="HV6" s="18">
        <v>31</v>
      </c>
      <c r="HW6" s="18">
        <f t="shared" si="53"/>
        <v>145.6</v>
      </c>
      <c r="HX6" s="18">
        <v>96.3</v>
      </c>
      <c r="HY6" s="18">
        <v>31</v>
      </c>
      <c r="HZ6" s="18">
        <f t="shared" si="54"/>
        <v>65.3</v>
      </c>
      <c r="IA6" s="18">
        <v>117.4</v>
      </c>
      <c r="IB6" s="18">
        <v>31.5</v>
      </c>
      <c r="IC6" s="18">
        <f t="shared" si="55"/>
        <v>85.9</v>
      </c>
      <c r="ID6" s="18">
        <v>38.299999999999997</v>
      </c>
      <c r="IE6" s="22">
        <v>6.65</v>
      </c>
      <c r="IF6" s="28">
        <v>119.5</v>
      </c>
      <c r="IG6" s="22">
        <v>70.069999999999993</v>
      </c>
      <c r="IH6" s="22">
        <f>ID6-IE6</f>
        <v>31.65</v>
      </c>
      <c r="II6" s="22">
        <f>IF6-IG6</f>
        <v>49.430000000000007</v>
      </c>
      <c r="IJ6" s="16">
        <f t="shared" si="58"/>
        <v>484.60784313725497</v>
      </c>
      <c r="IK6" s="16">
        <f t="shared" si="59"/>
        <v>432.68557422969189</v>
      </c>
      <c r="IL6" s="25">
        <f t="shared" si="22"/>
        <v>867.94117647058829</v>
      </c>
      <c r="IM6" s="16">
        <f t="shared" si="23"/>
        <v>1104.607843137255</v>
      </c>
      <c r="IN6" s="16">
        <f t="shared" si="24"/>
        <v>640.1960784313726</v>
      </c>
      <c r="IO6" s="16">
        <f t="shared" si="60"/>
        <v>842.15686274509801</v>
      </c>
      <c r="IP6" s="25">
        <f t="shared" si="25"/>
        <v>1427.4509803921569</v>
      </c>
      <c r="IQ6" s="16">
        <f t="shared" si="61"/>
        <v>3454.9019607843138</v>
      </c>
      <c r="IR6" s="16">
        <f t="shared" si="62"/>
        <v>310.29411764705884</v>
      </c>
      <c r="IS6" s="27">
        <v>0.36815388191817205</v>
      </c>
      <c r="IT6" s="24">
        <v>1.7149386433699443</v>
      </c>
      <c r="IU6" s="24">
        <v>1.7149386433699443</v>
      </c>
      <c r="IV6" s="15">
        <v>1.89</v>
      </c>
      <c r="IW6" s="24">
        <f t="shared" si="63"/>
        <v>1.8779508147162289</v>
      </c>
      <c r="IX6" s="15">
        <f t="shared" si="26"/>
        <v>16.404088235294118</v>
      </c>
      <c r="IY6" s="27">
        <v>0.36770451231401269</v>
      </c>
      <c r="IZ6" s="26">
        <v>0.39361357541018227</v>
      </c>
      <c r="JA6" s="15">
        <v>0.45</v>
      </c>
      <c r="JB6" s="24">
        <f t="shared" si="64"/>
        <v>0.47417506251577762</v>
      </c>
      <c r="JC6" s="15">
        <f t="shared" si="27"/>
        <v>4.9707352941176479</v>
      </c>
      <c r="JD6" s="27">
        <v>0.36739207822186082</v>
      </c>
      <c r="JE6" s="24">
        <v>0.78453148066808076</v>
      </c>
      <c r="JF6" s="15">
        <v>0.89</v>
      </c>
      <c r="JG6" s="24">
        <f t="shared" si="65"/>
        <v>0.8894862450617691</v>
      </c>
      <c r="JH6" s="15">
        <f t="shared" si="28"/>
        <v>5.6977450980392161</v>
      </c>
      <c r="JI6" s="27">
        <v>0.36744702838454329</v>
      </c>
      <c r="JJ6" s="24">
        <v>1.8228549962903202</v>
      </c>
      <c r="JK6" s="15">
        <v>2.35</v>
      </c>
      <c r="JL6" s="24">
        <f t="shared" si="66"/>
        <v>1.9926011480588364</v>
      </c>
      <c r="JM6" s="15">
        <f t="shared" si="29"/>
        <v>7.2919117647058824</v>
      </c>
      <c r="JN6" s="27">
        <v>0.36775761493085973</v>
      </c>
      <c r="JO6" s="16">
        <f t="shared" si="67"/>
        <v>34.364480392156864</v>
      </c>
      <c r="JP6" s="16">
        <f t="shared" si="68"/>
        <v>30.682571778711484</v>
      </c>
      <c r="JQ6" s="22">
        <v>13</v>
      </c>
      <c r="JR6" s="22">
        <f t="shared" si="69"/>
        <v>43.29</v>
      </c>
      <c r="JS6" s="22">
        <v>695.4</v>
      </c>
      <c r="JT6" s="26">
        <f t="shared" si="70"/>
        <v>0.69540000000000002</v>
      </c>
      <c r="JU6" s="27">
        <v>7.1599999999999997E-2</v>
      </c>
      <c r="JV6" s="26">
        <f t="shared" si="71"/>
        <v>0.62380000000000002</v>
      </c>
      <c r="JW6" s="15">
        <f t="shared" si="72"/>
        <v>1382.5785120939308</v>
      </c>
      <c r="JX6" s="25">
        <v>-9999</v>
      </c>
      <c r="JY6" s="25">
        <v>-9999</v>
      </c>
      <c r="JZ6" s="25">
        <v>-9999</v>
      </c>
      <c r="KA6" s="25">
        <v>-9999</v>
      </c>
      <c r="KB6" s="25">
        <v>-9999</v>
      </c>
      <c r="KC6" s="15">
        <v>0.46839999999999998</v>
      </c>
      <c r="KD6" s="25">
        <v>-9999</v>
      </c>
      <c r="KE6" s="15">
        <f t="shared" si="30"/>
        <v>647.5997750647972</v>
      </c>
      <c r="KF6" s="15">
        <f t="shared" si="73"/>
        <v>725.31174807257298</v>
      </c>
      <c r="KG6" s="28">
        <v>2</v>
      </c>
      <c r="KH6" s="22">
        <f t="shared" si="74"/>
        <v>19</v>
      </c>
      <c r="KI6" s="22">
        <f t="shared" si="75"/>
        <v>126.73</v>
      </c>
      <c r="KJ6" s="20">
        <v>133.564953</v>
      </c>
      <c r="KK6" s="16">
        <v>1.65</v>
      </c>
      <c r="KL6" s="16">
        <f t="shared" si="76"/>
        <v>1.1399999999999999</v>
      </c>
      <c r="KM6" s="15">
        <f t="shared" si="121"/>
        <v>818.92542336925294</v>
      </c>
      <c r="KN6" s="18">
        <v>0.86</v>
      </c>
      <c r="KO6" s="18">
        <f t="shared" si="77"/>
        <v>0.59</v>
      </c>
      <c r="KP6" s="15">
        <f t="shared" si="78"/>
        <v>0.51754385964912286</v>
      </c>
      <c r="KQ6" s="15">
        <f t="shared" si="79"/>
        <v>423.82982437531518</v>
      </c>
      <c r="KR6" s="15">
        <f t="shared" si="80"/>
        <v>474.68940330035304</v>
      </c>
      <c r="KS6" s="20">
        <f t="shared" si="31"/>
        <v>577.84124923818933</v>
      </c>
      <c r="KT6" s="20">
        <f t="shared" si="81"/>
        <v>647.18219914677206</v>
      </c>
      <c r="KU6" s="30">
        <v>5.29</v>
      </c>
      <c r="KV6" s="30">
        <v>0.94</v>
      </c>
      <c r="KW6" s="30">
        <v>77.7</v>
      </c>
      <c r="KX6" s="30">
        <v>23.8</v>
      </c>
      <c r="KY6" s="30">
        <v>6.1</v>
      </c>
      <c r="KZ6" s="18">
        <v>0.69410000000000005</v>
      </c>
      <c r="LA6" s="18">
        <f t="shared" si="82"/>
        <v>0.62709999999999999</v>
      </c>
      <c r="LB6" s="15">
        <f t="shared" si="32"/>
        <v>0.55008771929824563</v>
      </c>
      <c r="LC6" s="15">
        <f t="shared" si="33"/>
        <v>450.4808184165426</v>
      </c>
      <c r="LD6" s="15">
        <f t="shared" si="83"/>
        <v>504.53851662652778</v>
      </c>
      <c r="LE6" s="15">
        <f t="shared" si="84"/>
        <v>615.29087393479006</v>
      </c>
      <c r="LF6" s="15">
        <v>39.4</v>
      </c>
      <c r="LG6" s="15">
        <f t="shared" si="85"/>
        <v>209.99999999999997</v>
      </c>
      <c r="LH6" s="15">
        <v>0.28163023489473699</v>
      </c>
      <c r="LI6" s="15">
        <v>0.42997842387719298</v>
      </c>
      <c r="LJ6" s="15">
        <v>0.24331415291228101</v>
      </c>
      <c r="LK6" s="15">
        <v>0.35650744768421</v>
      </c>
      <c r="LL6" s="15">
        <v>0.55291731826315804</v>
      </c>
      <c r="LM6" s="15">
        <v>0.50700799110526296</v>
      </c>
      <c r="LN6" s="15">
        <v>0.36087965410526301</v>
      </c>
      <c r="LO6" s="15">
        <v>0.546508064789474</v>
      </c>
      <c r="LP6" s="15">
        <v>0.49199804770175398</v>
      </c>
      <c r="LQ6" s="15">
        <v>0.27258275145614003</v>
      </c>
      <c r="LR6" s="15">
        <v>0.43530210461403501</v>
      </c>
      <c r="LS6" s="15">
        <v>0.27845578401754401</v>
      </c>
      <c r="LT6" s="15">
        <v>33.640350877193001</v>
      </c>
      <c r="LU6" s="15">
        <v>30.282631578947399</v>
      </c>
      <c r="LV6" s="15">
        <v>4.8420701754386002</v>
      </c>
      <c r="LW6" s="15">
        <v>41.913684210526299</v>
      </c>
      <c r="LX6" s="15">
        <v>41.540175438596499</v>
      </c>
      <c r="LY6" s="15">
        <v>34.258245614035097</v>
      </c>
      <c r="LZ6" s="15">
        <v>34.200000000000003</v>
      </c>
      <c r="MA6" s="15">
        <v>0.21099561754386001</v>
      </c>
      <c r="MB6" s="15">
        <v>0.18463675964912299</v>
      </c>
      <c r="MC6" s="15">
        <v>56.532982456140303</v>
      </c>
      <c r="MD6" s="15">
        <v>55.183508771929802</v>
      </c>
      <c r="ME6" s="15">
        <v>60.3</v>
      </c>
      <c r="MF6" s="15">
        <f t="shared" si="86"/>
        <v>3.7670175438596942</v>
      </c>
      <c r="MG6" s="15">
        <f t="shared" si="87"/>
        <v>5.1164912280701955</v>
      </c>
      <c r="MH6" s="15">
        <v>1828.5839824561399</v>
      </c>
      <c r="MI6" s="15">
        <v>1797.97214035088</v>
      </c>
      <c r="MJ6" s="15">
        <v>0.20443720278771901</v>
      </c>
      <c r="MK6" s="15">
        <v>0.214555762873684</v>
      </c>
      <c r="ML6" s="15">
        <v>0.15374860555438599</v>
      </c>
      <c r="MM6" s="15">
        <v>0.17408345943508799</v>
      </c>
      <c r="MN6" s="15">
        <v>0.113172053982456</v>
      </c>
      <c r="MO6" s="15">
        <v>0.123709830889474</v>
      </c>
      <c r="MP6" s="15">
        <v>6.1189180728070197E-2</v>
      </c>
      <c r="MQ6" s="15">
        <v>8.2000326564912296E-2</v>
      </c>
      <c r="MR6" s="15">
        <v>5.2352913043859597E-2</v>
      </c>
      <c r="MS6" s="15">
        <v>4.2213525870175399E-2</v>
      </c>
      <c r="MT6" s="15">
        <v>0.32484817531052601</v>
      </c>
      <c r="MU6" s="15">
        <v>0.38751793007368401</v>
      </c>
      <c r="MV6" s="15">
        <v>0.33433785598070198</v>
      </c>
      <c r="MW6" s="15">
        <v>0.32363982295964899</v>
      </c>
      <c r="MX6" s="15">
        <v>0.128996331480702</v>
      </c>
      <c r="MY6" s="15">
        <v>0.18879072250701801</v>
      </c>
      <c r="MZ6" s="15">
        <v>0.51454515687894797</v>
      </c>
      <c r="NA6" s="15">
        <v>0.55094683109298204</v>
      </c>
      <c r="NB6" s="15">
        <v>0.46054615029298301</v>
      </c>
      <c r="NC6" s="15">
        <v>0.22748608768947401</v>
      </c>
      <c r="ND6" s="15">
        <v>0.48656738328947402</v>
      </c>
      <c r="NE6" s="15">
        <v>0.24106172128421099</v>
      </c>
      <c r="NF6" s="15">
        <v>0.290453235435088</v>
      </c>
      <c r="NG6" s="15">
        <v>0.196571170807018</v>
      </c>
      <c r="NH6" s="15">
        <v>0.253921102210526</v>
      </c>
      <c r="NI6" s="15">
        <v>0.17076031391754401</v>
      </c>
      <c r="NJ6" s="15">
        <v>-0.11511731164912301</v>
      </c>
      <c r="NK6" s="15">
        <v>-0.151150673192982</v>
      </c>
      <c r="NL6" s="15">
        <v>1.0004835068701801</v>
      </c>
      <c r="NM6" s="15">
        <v>0.68379865100350901</v>
      </c>
      <c r="NN6" s="15">
        <v>0.27877465711904797</v>
      </c>
      <c r="NO6" s="15">
        <v>0.43375149173809502</v>
      </c>
      <c r="NP6" s="15">
        <v>0.25144639523809498</v>
      </c>
      <c r="NQ6" s="15">
        <v>0.349572507595238</v>
      </c>
      <c r="NR6" s="15">
        <v>0.52354719469047595</v>
      </c>
      <c r="NS6" s="15">
        <v>0.472755514690476</v>
      </c>
      <c r="NT6" s="15">
        <v>0.35981323995238101</v>
      </c>
      <c r="NU6" s="15">
        <v>0.535297024642857</v>
      </c>
      <c r="NV6" s="15">
        <v>0.48811026935714302</v>
      </c>
      <c r="NW6" s="15">
        <v>0.27811227578571401</v>
      </c>
      <c r="NX6" s="15">
        <v>0.434933409952381</v>
      </c>
      <c r="NY6" s="15">
        <v>0.26781568350000001</v>
      </c>
      <c r="NZ6" s="15">
        <v>30.33</v>
      </c>
      <c r="OA6" s="15">
        <v>27.534761904761901</v>
      </c>
      <c r="OB6" s="15">
        <v>16.1930952380952</v>
      </c>
      <c r="OC6" s="15">
        <v>40.8921428571429</v>
      </c>
      <c r="OD6" s="15">
        <v>40.752619047619</v>
      </c>
      <c r="OE6" s="15">
        <v>30.586666666666702</v>
      </c>
      <c r="OF6" s="15">
        <v>30.3490476190476</v>
      </c>
      <c r="OG6" s="15">
        <v>0.28522975</v>
      </c>
      <c r="OH6" s="15">
        <v>0.26291807857142901</v>
      </c>
      <c r="OI6" s="15">
        <v>55.6645238095238</v>
      </c>
      <c r="OJ6" s="15">
        <v>53.278095238095197</v>
      </c>
      <c r="OK6" s="15">
        <v>60</v>
      </c>
      <c r="OL6" s="15">
        <f t="shared" si="88"/>
        <v>4.3354761904762</v>
      </c>
      <c r="OM6" s="15">
        <f t="shared" si="89"/>
        <v>6.7219047619048027</v>
      </c>
      <c r="ON6" s="15">
        <v>1808.8600952381</v>
      </c>
      <c r="OO6" s="15">
        <v>1754.7062619047599</v>
      </c>
      <c r="OP6" s="15">
        <v>0.19595369529047599</v>
      </c>
      <c r="OQ6" s="15">
        <v>0.19783983260952401</v>
      </c>
      <c r="OR6" s="15">
        <v>0.15127483152380999</v>
      </c>
      <c r="OS6" s="15">
        <v>0.14919920905238099</v>
      </c>
      <c r="OT6" s="15">
        <v>0.103401744888095</v>
      </c>
      <c r="OU6" s="15">
        <v>9.2417403257142899E-2</v>
      </c>
      <c r="OV6" s="15">
        <v>5.7637551178571403E-2</v>
      </c>
      <c r="OW6" s="15">
        <v>4.24142200071429E-2</v>
      </c>
      <c r="OX6" s="15">
        <v>4.6049526607142899E-2</v>
      </c>
      <c r="OY6" s="15">
        <v>5.0226626723809502E-2</v>
      </c>
      <c r="OZ6" s="15">
        <v>0.333011574409524</v>
      </c>
      <c r="PA6" s="15">
        <v>0.34959691405952398</v>
      </c>
      <c r="PB6" s="15">
        <v>0.31609942278333297</v>
      </c>
      <c r="PC6" s="15">
        <v>0.30356108245000002</v>
      </c>
      <c r="PD6" s="15">
        <v>0.14667896587619</v>
      </c>
      <c r="PE6" s="15">
        <v>0.16327425176190499</v>
      </c>
      <c r="PF6" s="15">
        <v>0.48785661467142899</v>
      </c>
      <c r="PG6" s="15">
        <v>0.49779577401666703</v>
      </c>
      <c r="PH6" s="15">
        <v>0.44278114069047603</v>
      </c>
      <c r="PI6" s="15">
        <v>-0.23012151676428599</v>
      </c>
      <c r="PJ6" s="15">
        <v>0.466250509588095</v>
      </c>
      <c r="PK6" s="15">
        <v>-0.25144388726904798</v>
      </c>
      <c r="PL6" s="15">
        <v>0.26586990992380999</v>
      </c>
      <c r="PM6" s="15">
        <v>0.25446850871190502</v>
      </c>
      <c r="PN6" s="15">
        <v>0.23289703356428601</v>
      </c>
      <c r="PO6" s="15">
        <v>0.225920807261905</v>
      </c>
      <c r="PP6" s="15">
        <v>-0.108742449880952</v>
      </c>
      <c r="PQ6" s="15">
        <v>-8.0338272307142897E-2</v>
      </c>
      <c r="PR6" s="15">
        <v>0.93311337675476203</v>
      </c>
      <c r="PS6" s="15">
        <v>1.2502311057595199</v>
      </c>
      <c r="PT6" s="15">
        <v>0.27359409226923098</v>
      </c>
      <c r="PU6" s="15">
        <v>0.42170598749999999</v>
      </c>
      <c r="PV6" s="15">
        <v>0.25177691307692301</v>
      </c>
      <c r="PW6" s="15">
        <v>0.35256410261538501</v>
      </c>
      <c r="PX6" s="15">
        <v>0.50448837082692299</v>
      </c>
      <c r="PY6" s="15">
        <v>0.46694988757692302</v>
      </c>
      <c r="PZ6" s="15">
        <v>0.35753403755769197</v>
      </c>
      <c r="QA6" s="15">
        <v>0.53420656705769198</v>
      </c>
      <c r="QB6" s="15">
        <v>0.50468284875000002</v>
      </c>
      <c r="QC6" s="15">
        <v>0.27556700538461498</v>
      </c>
      <c r="QD6" s="15">
        <v>0.42372933390384598</v>
      </c>
      <c r="QE6" s="15">
        <v>0.26636746886538498</v>
      </c>
      <c r="QF6" s="15">
        <v>26.5305769230769</v>
      </c>
      <c r="QG6" s="15">
        <v>23.795769230769199</v>
      </c>
      <c r="QH6" s="15">
        <v>22.144615384615399</v>
      </c>
      <c r="QI6" s="15">
        <v>32.113269230769198</v>
      </c>
      <c r="QJ6" s="15">
        <v>31.8821153846154</v>
      </c>
      <c r="QK6" s="15">
        <v>25.445192307692299</v>
      </c>
      <c r="QL6" s="15">
        <v>25.320576923076899</v>
      </c>
      <c r="QM6" s="15">
        <v>0.18082201730769201</v>
      </c>
      <c r="QN6" s="15">
        <v>0.162335292307692</v>
      </c>
      <c r="QO6" s="15">
        <v>53.681538461538402</v>
      </c>
      <c r="QP6" s="15">
        <v>52.819038461538497</v>
      </c>
      <c r="QQ6" s="15">
        <v>60.1</v>
      </c>
      <c r="QR6" s="15">
        <f t="shared" si="90"/>
        <v>6.4184615384615995</v>
      </c>
      <c r="QS6" s="15">
        <f t="shared" si="91"/>
        <v>7.2809615384615043</v>
      </c>
      <c r="QT6" s="15">
        <v>1763.8764807692301</v>
      </c>
      <c r="QU6" s="15">
        <v>1744.3029615384601</v>
      </c>
      <c r="QV6" s="15">
        <v>0.19800883791346199</v>
      </c>
      <c r="QW6" s="15">
        <v>0.17618170973076899</v>
      </c>
      <c r="QX6" s="15">
        <v>0.17063677741730801</v>
      </c>
      <c r="QY6" s="15">
        <v>0.139756454928846</v>
      </c>
      <c r="QZ6" s="15">
        <v>0.115301173432692</v>
      </c>
      <c r="RA6" s="15">
        <v>8.7712774915384595E-2</v>
      </c>
      <c r="RB6" s="15">
        <v>8.7241039851923094E-2</v>
      </c>
      <c r="RC6" s="15">
        <v>5.0459416682692299E-2</v>
      </c>
      <c r="RD6" s="15">
        <v>2.8353958598076899E-2</v>
      </c>
      <c r="RE6" s="15">
        <v>3.7487398617307703E-2</v>
      </c>
      <c r="RF6" s="15">
        <v>0.334498045765385</v>
      </c>
      <c r="RG6" s="15">
        <v>0.33301264249423101</v>
      </c>
      <c r="RH6" s="15">
        <v>0.319272087844231</v>
      </c>
      <c r="RI6" s="15">
        <v>0.29509116113461498</v>
      </c>
      <c r="RJ6" s="15">
        <v>0.146183674576923</v>
      </c>
      <c r="RK6" s="15">
        <v>0.16701843052884599</v>
      </c>
      <c r="RL6" s="15">
        <v>0.49445693605192298</v>
      </c>
      <c r="RM6" s="15">
        <v>0.43286429686153799</v>
      </c>
      <c r="RN6" s="15">
        <v>0.24199025937499999</v>
      </c>
      <c r="RO6" s="15">
        <v>0.46905924363461599</v>
      </c>
      <c r="RP6" s="15">
        <v>0.261870043303846</v>
      </c>
      <c r="RQ6" s="15">
        <v>0.48657159406346201</v>
      </c>
      <c r="RR6" s="15">
        <v>0.163374720584615</v>
      </c>
      <c r="RS6" s="15">
        <v>0.18933542106923101</v>
      </c>
      <c r="RT6" s="15">
        <v>0.14034408084615399</v>
      </c>
      <c r="RU6" s="15">
        <v>0.169960159953846</v>
      </c>
      <c r="RV6" s="15">
        <v>-0.16024989330769199</v>
      </c>
      <c r="RW6" s="15">
        <v>-9.4472883092307697E-2</v>
      </c>
      <c r="RX6" s="15">
        <v>0.37687324345192302</v>
      </c>
      <c r="RY6" s="15">
        <v>2.6982693237153899</v>
      </c>
      <c r="RZ6" s="15">
        <v>0.26085203179999999</v>
      </c>
      <c r="SA6" s="15">
        <v>0.38480826870000001</v>
      </c>
      <c r="SB6" s="15">
        <v>0.23445915202000001</v>
      </c>
      <c r="SC6" s="15">
        <v>0.32557103628</v>
      </c>
      <c r="SD6" s="15">
        <v>0.51181315819999995</v>
      </c>
      <c r="SE6" s="15">
        <v>0.44034143139999998</v>
      </c>
      <c r="SF6" s="15">
        <v>0.32510820742000002</v>
      </c>
      <c r="SG6" s="15">
        <v>0.52552401969999996</v>
      </c>
      <c r="SH6" s="15">
        <v>0.46274309976</v>
      </c>
      <c r="SI6" s="15">
        <v>0.25678011550000002</v>
      </c>
      <c r="SJ6" s="15">
        <v>0.38088651754000002</v>
      </c>
      <c r="SK6" s="15">
        <v>0.24324948867999999</v>
      </c>
      <c r="SL6" s="15">
        <v>31.76</v>
      </c>
      <c r="SM6" s="15">
        <v>31.8658</v>
      </c>
      <c r="SN6" s="15">
        <v>11.3668</v>
      </c>
      <c r="SO6" s="15">
        <v>34.201799999999999</v>
      </c>
      <c r="SP6" s="15">
        <v>33.892800000000001</v>
      </c>
      <c r="SQ6" s="15">
        <v>32.950000000000003</v>
      </c>
      <c r="SR6" s="15">
        <v>33</v>
      </c>
      <c r="SS6" s="15">
        <v>3.5547663399999999E-2</v>
      </c>
      <c r="ST6" s="15">
        <v>2.3779740559999998E-2</v>
      </c>
      <c r="SU6" s="15">
        <v>53.8108</v>
      </c>
      <c r="SV6" s="15">
        <v>55.575000000000003</v>
      </c>
      <c r="SW6" s="15">
        <v>63.6</v>
      </c>
      <c r="SX6" s="15">
        <f t="shared" si="92"/>
        <v>9.789200000000001</v>
      </c>
      <c r="SY6" s="15">
        <f t="shared" si="93"/>
        <v>8.0249999999999986</v>
      </c>
      <c r="SZ6" s="15">
        <v>1766.81306</v>
      </c>
      <c r="TA6" s="15">
        <v>1806.85654</v>
      </c>
      <c r="TB6" s="15">
        <v>0.23546410483800001</v>
      </c>
      <c r="TC6" s="15">
        <v>0.22159501609400001</v>
      </c>
      <c r="TD6" s="15">
        <v>0.174739078464</v>
      </c>
      <c r="TE6" s="15">
        <v>0.150147377226</v>
      </c>
      <c r="TF6" s="15">
        <v>0.15955615479800001</v>
      </c>
      <c r="TG6" s="15">
        <v>0.13956627164400001</v>
      </c>
      <c r="TH6" s="15">
        <v>9.7177785456000004E-2</v>
      </c>
      <c r="TI6" s="15">
        <v>6.6263210941999995E-2</v>
      </c>
      <c r="TJ6" s="15">
        <v>6.3371271470000004E-2</v>
      </c>
      <c r="TK6" s="15">
        <v>7.4054127351999996E-2</v>
      </c>
      <c r="TL6" s="15">
        <v>0.36708065024600001</v>
      </c>
      <c r="TM6" s="15">
        <v>0.37049919619600002</v>
      </c>
      <c r="TN6" s="15">
        <v>0.34346329276600002</v>
      </c>
      <c r="TO6" s="15">
        <v>0.32300073114799999</v>
      </c>
      <c r="TP6" s="15">
        <v>0.14404885361</v>
      </c>
      <c r="TQ6" s="15">
        <v>0.162842250716</v>
      </c>
      <c r="TR6" s="15">
        <v>0.61707646687600004</v>
      </c>
      <c r="TS6" s="15">
        <v>0.57633495103200005</v>
      </c>
      <c r="TT6" s="15">
        <v>0.39722686263000001</v>
      </c>
      <c r="TU6" s="15">
        <v>0.47586590660599998</v>
      </c>
      <c r="TV6" s="15">
        <v>0.43231279859799998</v>
      </c>
      <c r="TW6" s="15">
        <v>0.49590064578199999</v>
      </c>
      <c r="TX6" s="15">
        <v>0.31018345297200001</v>
      </c>
      <c r="TY6" s="15">
        <v>0.34111160010399999</v>
      </c>
      <c r="TZ6" s="15">
        <v>0.26710259936000003</v>
      </c>
      <c r="UA6" s="15">
        <v>0.30316497792000002</v>
      </c>
      <c r="UB6" s="15">
        <v>-0.17678604692</v>
      </c>
      <c r="UC6" s="15">
        <v>-0.121844221456</v>
      </c>
      <c r="UD6" s="15">
        <v>0.79337141209600004</v>
      </c>
      <c r="UE6" s="15">
        <v>1.4747699281119999</v>
      </c>
      <c r="UF6" s="15">
        <v>0.231522838918367</v>
      </c>
      <c r="UG6" s="15">
        <v>0.319183262469388</v>
      </c>
      <c r="UH6" s="15">
        <v>0.20758279165306101</v>
      </c>
      <c r="UI6" s="15">
        <v>0.27904408418367299</v>
      </c>
      <c r="UJ6" s="15">
        <v>0.50146166706122497</v>
      </c>
      <c r="UK6" s="15">
        <v>0.43581592004081599</v>
      </c>
      <c r="UL6" s="15">
        <v>0.27121104871428597</v>
      </c>
      <c r="UM6" s="15">
        <v>0.47784006310204102</v>
      </c>
      <c r="UN6" s="15">
        <v>0.41851532279591802</v>
      </c>
      <c r="UO6" s="15">
        <v>0.219247897265306</v>
      </c>
      <c r="UP6" s="15">
        <v>0.31012339181632598</v>
      </c>
      <c r="UQ6" s="15">
        <v>0.20775801573469399</v>
      </c>
      <c r="UR6" s="15">
        <v>30.81</v>
      </c>
      <c r="US6" s="15">
        <v>26.1471428571428</v>
      </c>
      <c r="UT6" s="15">
        <v>14.357959183673501</v>
      </c>
      <c r="UU6" s="15">
        <v>36.778775510204099</v>
      </c>
      <c r="UV6" s="15">
        <v>36.045306122448999</v>
      </c>
      <c r="UW6" s="15">
        <v>29.9497959183674</v>
      </c>
      <c r="UX6" s="15">
        <v>29.7991836734694</v>
      </c>
      <c r="UY6" s="15">
        <v>0.18668142244898001</v>
      </c>
      <c r="UZ6" s="15">
        <v>0.15568304285714299</v>
      </c>
      <c r="VA6" s="15">
        <v>58.21</v>
      </c>
      <c r="VB6" s="15">
        <v>58.387142857142798</v>
      </c>
      <c r="VC6" s="15">
        <v>73.099999999999994</v>
      </c>
      <c r="VD6" s="15">
        <f t="shared" si="94"/>
        <v>14.889999999999993</v>
      </c>
      <c r="VE6" s="15">
        <f t="shared" si="95"/>
        <v>14.712857142857196</v>
      </c>
      <c r="VF6" s="15">
        <f t="shared" si="96"/>
        <v>14.801428571428595</v>
      </c>
      <c r="VG6" s="15">
        <v>1866.6796530612301</v>
      </c>
      <c r="VH6" s="15">
        <v>1870.69840816327</v>
      </c>
      <c r="VI6" s="15">
        <v>0.275677532467347</v>
      </c>
      <c r="VJ6" s="15">
        <v>0.28469692876122399</v>
      </c>
      <c r="VK6" s="15">
        <v>0.21358856284081601</v>
      </c>
      <c r="VL6" s="15">
        <v>0.22047778885918401</v>
      </c>
      <c r="VM6" s="15">
        <v>0.21282998778163301</v>
      </c>
      <c r="VN6" s="15">
        <v>0.21986373176122501</v>
      </c>
      <c r="VO6" s="15">
        <f t="shared" si="97"/>
        <v>0.21634685977142901</v>
      </c>
      <c r="VP6" s="15">
        <v>0.14895750448367301</v>
      </c>
      <c r="VQ6" s="15">
        <v>0.15373559764898001</v>
      </c>
      <c r="VR6" s="15">
        <v>6.6037489946938796E-2</v>
      </c>
      <c r="VS6" s="15">
        <v>6.87692501102041E-2</v>
      </c>
      <c r="VT6" s="15">
        <v>0.39378582725714301</v>
      </c>
      <c r="VU6" s="15">
        <v>0.41311234975102001</v>
      </c>
      <c r="VV6" s="15">
        <v>0.37078421973877501</v>
      </c>
      <c r="VW6" s="15">
        <v>0.36626626869387802</v>
      </c>
      <c r="VX6" s="15">
        <v>0.13255456568979601</v>
      </c>
      <c r="VY6" s="15">
        <v>0.14641347733673499</v>
      </c>
      <c r="VZ6" s="15">
        <v>0.76307513491428602</v>
      </c>
      <c r="WA6" s="15">
        <v>0.80557560415510199</v>
      </c>
      <c r="WB6" s="15">
        <v>0.308308207912245</v>
      </c>
      <c r="WC6" s="15">
        <v>0.29591862586530598</v>
      </c>
      <c r="WD6" s="15">
        <v>0.35045506621632699</v>
      </c>
      <c r="WE6" s="15">
        <v>0.33062603387755102</v>
      </c>
      <c r="WF6" s="15">
        <v>0.28441337274489797</v>
      </c>
      <c r="WG6" s="15">
        <v>0.26547476909795897</v>
      </c>
      <c r="WH6" s="15">
        <v>0.23786334281632701</v>
      </c>
      <c r="WI6" s="15">
        <v>0.224031138959184</v>
      </c>
      <c r="WJ6" s="15">
        <v>-0.258881716979592</v>
      </c>
      <c r="WK6" s="15">
        <v>-0.26384384632653102</v>
      </c>
      <c r="WL6" s="15">
        <v>0.55061871044285704</v>
      </c>
      <c r="WM6" s="15">
        <v>1.12151433653469</v>
      </c>
      <c r="WN6" s="15">
        <v>0.18470419048</v>
      </c>
      <c r="WO6" s="15">
        <v>0.24631076128000001</v>
      </c>
      <c r="WP6" s="15">
        <v>0.16541247479999999</v>
      </c>
      <c r="WQ6" s="15">
        <v>0.21677678476000001</v>
      </c>
      <c r="WR6" s="15">
        <v>0.42562172645333302</v>
      </c>
      <c r="WS6" s="15">
        <v>0.36658960701333299</v>
      </c>
      <c r="WT6" s="15">
        <v>0.21150190493333301</v>
      </c>
      <c r="WU6" s="15">
        <v>0.41646867585333303</v>
      </c>
      <c r="WV6" s="15">
        <v>0.36059523805333299</v>
      </c>
      <c r="WW6" s="15">
        <v>0.184231182786667</v>
      </c>
      <c r="WX6" s="15">
        <v>0.24619505681333301</v>
      </c>
      <c r="WY6" s="15">
        <v>0.16739309426666699</v>
      </c>
      <c r="WZ6" s="15">
        <v>29.771999999999998</v>
      </c>
      <c r="XA6" s="15">
        <v>29.584266666666601</v>
      </c>
      <c r="XB6" s="15">
        <v>15.007999999999999</v>
      </c>
      <c r="XC6" s="15">
        <v>34.407333333333298</v>
      </c>
      <c r="XD6" s="15">
        <v>34.0842666666667</v>
      </c>
      <c r="XE6" s="15">
        <v>30.150400000000001</v>
      </c>
      <c r="XF6" s="15">
        <v>30.001999999999999</v>
      </c>
      <c r="XG6" s="15">
        <v>0.115927326533333</v>
      </c>
      <c r="XH6" s="15">
        <v>0.1017293816</v>
      </c>
      <c r="XI6" s="15">
        <v>64.941999999999993</v>
      </c>
      <c r="XJ6" s="15">
        <v>61.529733333333297</v>
      </c>
      <c r="XK6" s="15">
        <v>84.6</v>
      </c>
      <c r="XL6" s="15">
        <f t="shared" si="98"/>
        <v>19.658000000000001</v>
      </c>
      <c r="XM6" s="15">
        <f t="shared" si="99"/>
        <v>23.070266666666697</v>
      </c>
      <c r="XN6" s="15">
        <v>2019.4983866666701</v>
      </c>
      <c r="XO6" s="15">
        <v>1942.0337733333299</v>
      </c>
      <c r="XP6" s="15">
        <v>0.32609938930666699</v>
      </c>
      <c r="XQ6" s="15">
        <v>0.32352245926533302</v>
      </c>
      <c r="XR6" s="15">
        <v>0.26055301715733298</v>
      </c>
      <c r="XS6" s="15">
        <v>0.25699534119599998</v>
      </c>
      <c r="XT6" s="15">
        <v>0.25680987307466702</v>
      </c>
      <c r="XU6" s="15">
        <v>0.26462681642399999</v>
      </c>
      <c r="XV6" s="15">
        <v>0.18861882389199999</v>
      </c>
      <c r="XW6" s="15">
        <v>0.19569855609466699</v>
      </c>
      <c r="XX6" s="15">
        <v>7.1697236673333303E-2</v>
      </c>
      <c r="XY6" s="15">
        <v>7.3011979736000002E-2</v>
      </c>
      <c r="XZ6" s="15">
        <v>0.42641256537866701</v>
      </c>
      <c r="YA6" s="15">
        <v>0.43875066785200001</v>
      </c>
      <c r="YB6" s="15">
        <v>0.38634740823066699</v>
      </c>
      <c r="YC6" s="15">
        <v>0.39264630413200002</v>
      </c>
      <c r="YD6" s="15">
        <v>0.116590860502667</v>
      </c>
      <c r="YE6" s="15">
        <v>0.13473226131999999</v>
      </c>
      <c r="YF6" s="15">
        <v>0.97018354291333297</v>
      </c>
      <c r="YG6" s="15">
        <v>0.97146910998000002</v>
      </c>
      <c r="YH6" s="15">
        <v>0.278644853898667</v>
      </c>
      <c r="YI6" s="15">
        <v>0.256415167229333</v>
      </c>
      <c r="YJ6" s="15">
        <v>0.32617199854000001</v>
      </c>
      <c r="YK6" s="15">
        <v>0.29851910368666701</v>
      </c>
      <c r="YL6" s="15">
        <v>0.27048648831733302</v>
      </c>
      <c r="YM6" s="15">
        <v>0.25884593136533302</v>
      </c>
      <c r="YN6" s="15">
        <v>0.21884535428933299</v>
      </c>
      <c r="YO6" s="15">
        <v>0.212537588838667</v>
      </c>
      <c r="YP6" s="15">
        <v>-0.31696422946666702</v>
      </c>
      <c r="YQ6" s="15">
        <v>-0.32591216741333301</v>
      </c>
      <c r="YR6" s="15">
        <v>0.49443257347866698</v>
      </c>
      <c r="YS6" s="15">
        <v>0.53265388624933296</v>
      </c>
      <c r="YT6" s="15">
        <v>0.14145928744615399</v>
      </c>
      <c r="YU6" s="15">
        <v>0.176952843430769</v>
      </c>
      <c r="YV6" s="15">
        <v>0.122126468030769</v>
      </c>
      <c r="YW6" s="15">
        <v>0.15940980699999999</v>
      </c>
      <c r="YX6" s="15">
        <v>0.30097053203076901</v>
      </c>
      <c r="YY6" s="15">
        <v>0.266631467753846</v>
      </c>
      <c r="YZ6" s="15">
        <v>0.15755282590769201</v>
      </c>
      <c r="ZA6" s="15">
        <v>0.33373562352307701</v>
      </c>
      <c r="ZB6" s="15">
        <v>0.28303930466153798</v>
      </c>
      <c r="ZC6" s="15">
        <v>0.14015487243076899</v>
      </c>
      <c r="ZD6" s="15">
        <v>0.180366887630769</v>
      </c>
      <c r="ZE6" s="15">
        <v>0.125472287861538</v>
      </c>
      <c r="ZF6" s="15">
        <v>35.630000000000102</v>
      </c>
      <c r="ZG6" s="15">
        <v>31.583384615384599</v>
      </c>
      <c r="ZH6" s="15">
        <v>19.658307692307702</v>
      </c>
      <c r="ZI6" s="15">
        <v>41.830461538461499</v>
      </c>
      <c r="ZJ6" s="15">
        <v>41.451999999999998</v>
      </c>
      <c r="ZK6" s="15">
        <v>36.445076923076897</v>
      </c>
      <c r="ZL6" s="15">
        <v>36.450000000000003</v>
      </c>
      <c r="ZM6" s="15">
        <v>0.147976603230769</v>
      </c>
      <c r="ZN6" s="15">
        <v>0.12614868553846101</v>
      </c>
      <c r="ZO6" s="15">
        <v>76.905230769230798</v>
      </c>
      <c r="ZP6" s="15">
        <v>74.339846153846096</v>
      </c>
      <c r="ZQ6" s="15">
        <v>103.6</v>
      </c>
      <c r="ZR6" s="15">
        <f t="shared" si="100"/>
        <v>26.694769230769197</v>
      </c>
      <c r="ZS6" s="15">
        <f t="shared" si="101"/>
        <v>29.260153846153898</v>
      </c>
      <c r="ZT6" s="15">
        <v>2291.009</v>
      </c>
      <c r="ZU6" s="15">
        <v>2232.8141384615401</v>
      </c>
      <c r="ZV6" s="15">
        <v>0.35838711891846198</v>
      </c>
      <c r="ZW6" s="15">
        <v>0.29795327069538502</v>
      </c>
      <c r="ZX6" s="15">
        <v>0.28474593007384602</v>
      </c>
      <c r="ZY6" s="15">
        <v>0.249850185873846</v>
      </c>
      <c r="ZZ6" s="15">
        <v>0.29819366402923098</v>
      </c>
      <c r="AAA6" s="15">
        <v>0.25017505706615401</v>
      </c>
      <c r="AAB6" s="15">
        <v>0.22161818990615401</v>
      </c>
      <c r="AAC6" s="15">
        <v>0.20024117786769199</v>
      </c>
      <c r="AAD6" s="15">
        <v>8.2058915846153893E-2</v>
      </c>
      <c r="AAE6" s="15">
        <v>5.37393019076923E-2</v>
      </c>
      <c r="AAF6" s="15">
        <v>0.45340204192769201</v>
      </c>
      <c r="AAG6" s="15">
        <v>0.41386170595076899</v>
      </c>
      <c r="AAH6" s="15">
        <v>0.408286876916923</v>
      </c>
      <c r="AAI6" s="15">
        <v>0.35113701477999998</v>
      </c>
      <c r="AAJ6" s="15">
        <v>0.113525272181538</v>
      </c>
      <c r="AAK6" s="15">
        <v>0.132817704692308</v>
      </c>
      <c r="AAL6" s="15">
        <v>1.1197389260369199</v>
      </c>
      <c r="AAM6" s="15">
        <v>0.89289733702769203</v>
      </c>
      <c r="AAN6" s="15">
        <v>0.27361831856615398</v>
      </c>
      <c r="AAO6" s="15">
        <v>0.14860671624153801</v>
      </c>
      <c r="AAP6" s="15">
        <v>0.32765205463692298</v>
      </c>
      <c r="AAQ6" s="15">
        <v>0.16836697603384601</v>
      </c>
      <c r="AAR6" s="15">
        <v>0.28530033120461501</v>
      </c>
      <c r="AAS6" s="15">
        <v>0.39617844261384599</v>
      </c>
      <c r="AAT6" s="15">
        <v>0.22771357217692301</v>
      </c>
      <c r="AAU6" s="15">
        <v>0.302830514101538</v>
      </c>
      <c r="AAV6" s="15">
        <v>-0.36246346930769202</v>
      </c>
      <c r="AAW6" s="15">
        <v>-0.33149289018461497</v>
      </c>
      <c r="AAX6" s="15">
        <v>0.49989250859692302</v>
      </c>
      <c r="AAY6" s="15">
        <v>0.47716813074307701</v>
      </c>
      <c r="AAZ6" s="15">
        <v>0.1164492605</v>
      </c>
      <c r="ABA6" s="15">
        <v>0.136434734712121</v>
      </c>
      <c r="ABB6" s="15">
        <v>0.102387828030303</v>
      </c>
      <c r="ABC6" s="15">
        <v>0.122492768257576</v>
      </c>
      <c r="ABD6" s="15">
        <v>0.27769072498484798</v>
      </c>
      <c r="ABE6" s="15">
        <v>0.22425654580303001</v>
      </c>
      <c r="ABF6" s="15">
        <v>0.134532890166667</v>
      </c>
      <c r="ABG6" s="15">
        <v>0.28676764766666701</v>
      </c>
      <c r="ABH6" s="15">
        <v>0.22801752172727299</v>
      </c>
      <c r="ABI6" s="15">
        <v>0.11060863869697</v>
      </c>
      <c r="ABJ6" s="15">
        <v>0.13794906836363599</v>
      </c>
      <c r="ABK6" s="15">
        <v>9.5338900000000004E-2</v>
      </c>
      <c r="ABL6" s="15">
        <v>33.47</v>
      </c>
      <c r="ABM6" s="15">
        <v>33.1472727272727</v>
      </c>
      <c r="ABN6" s="15">
        <v>13.1987878787879</v>
      </c>
      <c r="ABO6" s="15">
        <v>34.788484848484899</v>
      </c>
      <c r="ABP6" s="15">
        <v>33.196060606060598</v>
      </c>
      <c r="ABQ6" s="15">
        <v>34.551212121212103</v>
      </c>
      <c r="ABR6" s="15">
        <v>34.258484848484898</v>
      </c>
      <c r="ABS6" s="15">
        <v>8.6099099545454503E-3</v>
      </c>
      <c r="ABT6" s="15">
        <v>-2.30027463636364E-2</v>
      </c>
      <c r="ABU6" s="15">
        <v>87.812121212121198</v>
      </c>
      <c r="ABV6" s="15">
        <v>87.671212121212093</v>
      </c>
      <c r="ABW6" s="15">
        <v>122.5</v>
      </c>
      <c r="ABX6" s="15">
        <f t="shared" si="102"/>
        <v>34.687878787878802</v>
      </c>
      <c r="ABY6" s="15">
        <f t="shared" si="103"/>
        <v>34.828787878787907</v>
      </c>
      <c r="ABZ6" s="15">
        <f t="shared" si="104"/>
        <v>34.758333333333354</v>
      </c>
      <c r="ACA6" s="15">
        <v>2538.5118484848499</v>
      </c>
      <c r="ACB6" s="15">
        <v>2535.4038484848502</v>
      </c>
      <c r="ACC6" s="15">
        <v>0.36074815191363602</v>
      </c>
      <c r="ACD6" s="15">
        <v>0.38107482199697001</v>
      </c>
      <c r="ACE6" s="15">
        <v>0.25769573447272698</v>
      </c>
      <c r="ACF6" s="15">
        <v>0.29194210728030301</v>
      </c>
      <c r="ACG6" s="15">
        <v>0.34990374136969699</v>
      </c>
      <c r="ACH6" s="15">
        <v>0.33396734123636401</v>
      </c>
      <c r="ACI6" s="15">
        <f t="shared" si="105"/>
        <v>0.3419355413030305</v>
      </c>
      <c r="ACJ6" s="15">
        <v>0.24608896320909099</v>
      </c>
      <c r="ACK6" s="15">
        <v>0.24164074961212101</v>
      </c>
      <c r="ACL6" s="15">
        <v>0.113717639384848</v>
      </c>
      <c r="ACM6" s="15">
        <v>0.101454466084849</v>
      </c>
      <c r="ACN6" s="15">
        <v>0.50060495031515195</v>
      </c>
      <c r="ACO6" s="15">
        <v>0.454848406686364</v>
      </c>
      <c r="ACP6" s="15">
        <v>0.44277032982424203</v>
      </c>
      <c r="ACQ6" s="15">
        <v>0.40201503274242401</v>
      </c>
      <c r="ACR6" s="15">
        <v>0.17093036812272699</v>
      </c>
      <c r="ACS6" s="15">
        <v>9.0116460975757595E-2</v>
      </c>
      <c r="ACT6" s="15">
        <v>1.13285172771061</v>
      </c>
      <c r="ACU6" s="15">
        <v>1.2707879956257599</v>
      </c>
      <c r="ACV6" s="15">
        <v>0.32287564395757601</v>
      </c>
      <c r="ACW6" s="15">
        <v>0.26299464569090902</v>
      </c>
      <c r="ACX6" s="15">
        <v>0.39050395896363599</v>
      </c>
      <c r="ACY6" s="15">
        <v>0.311342280556061</v>
      </c>
      <c r="ACZ6" s="15">
        <v>0.38148143475909102</v>
      </c>
      <c r="ADA6" s="15">
        <v>0.29186015921969699</v>
      </c>
      <c r="ADB6" s="15">
        <v>0.31281415665000001</v>
      </c>
      <c r="ADC6" s="15">
        <v>0.23899465727878799</v>
      </c>
      <c r="ADD6" s="15">
        <v>-0.39450979140909098</v>
      </c>
      <c r="ADE6" s="15">
        <v>-0.386972553287879</v>
      </c>
      <c r="ADF6" s="15">
        <v>0.66142356875909103</v>
      </c>
      <c r="ADG6" s="15">
        <v>0.67577528053787905</v>
      </c>
      <c r="ADH6" s="15">
        <v>9.0569177604166703E-2</v>
      </c>
      <c r="ADI6" s="15">
        <v>9.9946120645833206E-2</v>
      </c>
      <c r="ADJ6" s="15">
        <v>7.4524294968750002E-2</v>
      </c>
      <c r="ADK6" s="15">
        <v>0.103170833333333</v>
      </c>
      <c r="ADL6" s="15">
        <v>0.22644017094791699</v>
      </c>
      <c r="ADM6" s="15">
        <v>0.18568015478125</v>
      </c>
      <c r="ADN6" s="15">
        <v>0.110078828802083</v>
      </c>
      <c r="ADO6" s="15">
        <v>0.23385950290624999</v>
      </c>
      <c r="ADP6" s="15">
        <v>0.19774091219791701</v>
      </c>
      <c r="ADQ6" s="15">
        <v>9.1987504250000102E-2</v>
      </c>
      <c r="ADR6" s="15">
        <v>0.11430500943749999</v>
      </c>
      <c r="ADS6" s="15">
        <v>7.9543640791666703E-2</v>
      </c>
      <c r="ADT6" s="25">
        <v>-9999</v>
      </c>
      <c r="ADU6" s="25">
        <v>-9999</v>
      </c>
      <c r="ADV6" s="25">
        <v>-9999</v>
      </c>
      <c r="ADW6" s="25">
        <v>-9999</v>
      </c>
      <c r="ADX6" s="25">
        <v>-9999</v>
      </c>
      <c r="ADY6" s="25">
        <v>-9999</v>
      </c>
      <c r="ADZ6" s="25">
        <v>-9999</v>
      </c>
      <c r="AEA6" s="25">
        <v>-9999</v>
      </c>
      <c r="AEB6" s="25">
        <v>-9999</v>
      </c>
      <c r="AEC6" s="25">
        <v>-9999</v>
      </c>
      <c r="AED6" s="25">
        <v>-9999</v>
      </c>
      <c r="AEE6" s="25">
        <v>-9999</v>
      </c>
      <c r="AEF6" s="25">
        <v>-9999</v>
      </c>
      <c r="AEG6" s="25">
        <v>-9999</v>
      </c>
      <c r="AEH6" s="25">
        <v>-9999</v>
      </c>
      <c r="AEI6" s="25">
        <v>-9999</v>
      </c>
      <c r="AEJ6" s="15">
        <v>0.35903402649999999</v>
      </c>
      <c r="AEK6" s="15">
        <v>0.36125008552083299</v>
      </c>
      <c r="AEL6" s="15">
        <v>0.28457667726041702</v>
      </c>
      <c r="AEM6" s="15">
        <v>0.28285977095833298</v>
      </c>
      <c r="AEN6" s="15">
        <v>0.34256315912500002</v>
      </c>
      <c r="AEO6" s="15">
        <v>0.37446642945833303</v>
      </c>
      <c r="AEP6" s="15">
        <v>0.267217910625</v>
      </c>
      <c r="AEQ6" s="15">
        <v>0.29714009329166702</v>
      </c>
      <c r="AER6" s="15">
        <v>8.3106734864583295E-2</v>
      </c>
      <c r="AES6" s="15">
        <v>8.9291490343750002E-2</v>
      </c>
      <c r="AET6" s="15">
        <v>0.49169853424999999</v>
      </c>
      <c r="AEU6" s="15">
        <v>0.49260876057291703</v>
      </c>
      <c r="AEV6" s="15">
        <v>0.43461719070833299</v>
      </c>
      <c r="AEW6" s="15">
        <v>0.41598351456249999</v>
      </c>
      <c r="AEX6" s="15">
        <v>0.16149430325</v>
      </c>
      <c r="AEY6" s="15">
        <v>0.16228906902083301</v>
      </c>
      <c r="AEZ6" s="15">
        <v>1.1262504881770801</v>
      </c>
      <c r="AFA6" s="15">
        <v>1.19688938692708</v>
      </c>
      <c r="AFB6" s="15">
        <v>0.23904358316666699</v>
      </c>
      <c r="AFC6" s="15">
        <v>0.14085602754166701</v>
      </c>
      <c r="AFD6" s="15">
        <v>0.29533282265624999</v>
      </c>
      <c r="AFE6" s="15">
        <v>0.15353794402083301</v>
      </c>
      <c r="AFF6" s="15">
        <v>0.28539125262499998</v>
      </c>
      <c r="AFG6" s="15">
        <v>0.16915953411458301</v>
      </c>
      <c r="AFH6" s="15">
        <v>0.2282061641875</v>
      </c>
      <c r="AFI6" s="15">
        <v>0.15586726121875</v>
      </c>
      <c r="AFJ6" s="15">
        <v>-0.421295530354167</v>
      </c>
      <c r="AFK6" s="15">
        <v>-0.45516042881250002</v>
      </c>
      <c r="AFL6" s="15">
        <v>0.438504071010417</v>
      </c>
      <c r="AFM6" s="15">
        <v>0.57770611302083297</v>
      </c>
      <c r="AFN6" s="15">
        <v>8.8016287708333293E-2</v>
      </c>
      <c r="AFO6" s="15">
        <v>9.4942135499999997E-2</v>
      </c>
      <c r="AFP6" s="15">
        <v>7.2156534395833305E-2</v>
      </c>
      <c r="AFQ6" s="15">
        <v>9.4542070083333304E-2</v>
      </c>
      <c r="AFR6" s="15">
        <v>0.20555555558333299</v>
      </c>
      <c r="AFS6" s="15">
        <v>0.17810262529166701</v>
      </c>
      <c r="AFT6" s="15">
        <v>9.6424787229166697E-2</v>
      </c>
      <c r="AFU6" s="15">
        <v>0.22800945070833301</v>
      </c>
      <c r="AFV6" s="15">
        <v>0.18710956877083301</v>
      </c>
      <c r="AFW6" s="15">
        <v>8.1829592916666694E-2</v>
      </c>
      <c r="AFX6" s="15">
        <v>9.51685553125E-2</v>
      </c>
      <c r="AFY6" s="15">
        <v>7.11890906458333E-2</v>
      </c>
      <c r="AFZ6" s="15">
        <v>32.178333333333399</v>
      </c>
      <c r="AGA6" s="15">
        <v>28.9508333333333</v>
      </c>
      <c r="AGB6" s="15">
        <v>27.3020833333333</v>
      </c>
      <c r="AGC6" s="15">
        <v>33.136458333333302</v>
      </c>
      <c r="AGD6" s="15">
        <v>31.0966666666667</v>
      </c>
      <c r="AGE6" s="15">
        <v>32.147916666666703</v>
      </c>
      <c r="AGF6" s="15">
        <v>32.168333333333401</v>
      </c>
      <c r="AGG6" s="15">
        <v>2.8568496770833299E-2</v>
      </c>
      <c r="AGH6" s="15">
        <v>-2.2796940375000001E-2</v>
      </c>
      <c r="AGI6" s="15">
        <v>97.5104166666667</v>
      </c>
      <c r="AGJ6" s="15">
        <v>97.945833333333297</v>
      </c>
      <c r="AGK6" s="15">
        <v>145.1</v>
      </c>
      <c r="AGL6" s="15">
        <f t="shared" si="106"/>
        <v>47.589583333333294</v>
      </c>
      <c r="AGM6" s="15">
        <f t="shared" si="107"/>
        <v>47.154166666666697</v>
      </c>
      <c r="AGN6" s="15">
        <f t="shared" si="108"/>
        <v>47.371874999999996</v>
      </c>
      <c r="AGO6" s="15">
        <v>2758.9538750000002</v>
      </c>
      <c r="AGP6" s="15">
        <v>2768.8687083333298</v>
      </c>
      <c r="AGQ6" s="15">
        <v>0.40450060873749999</v>
      </c>
      <c r="AGR6" s="15">
        <v>0.36008407971875001</v>
      </c>
      <c r="AGS6" s="15">
        <v>0.319576524316667</v>
      </c>
      <c r="AGT6" s="15">
        <v>0.303158291364583</v>
      </c>
      <c r="AGU6" s="15">
        <v>0.41005726843750001</v>
      </c>
      <c r="AGV6" s="15">
        <v>0.35743843131666703</v>
      </c>
      <c r="AGW6" s="15">
        <f t="shared" si="109"/>
        <v>0.38374784987708355</v>
      </c>
      <c r="AGX6" s="15">
        <v>0.32554966757708298</v>
      </c>
      <c r="AGY6" s="15">
        <v>0.30081344162916701</v>
      </c>
      <c r="AGZ6" s="15">
        <v>9.77789854458333E-2</v>
      </c>
      <c r="AHA6" s="15">
        <v>6.5250707285416598E-2</v>
      </c>
      <c r="AHB6" s="15">
        <v>0.52333802286041697</v>
      </c>
      <c r="AHC6" s="15">
        <v>0.47007389853124998</v>
      </c>
      <c r="AHD6" s="15">
        <v>0.47079858213958298</v>
      </c>
      <c r="AHE6" s="15">
        <v>0.389640685170833</v>
      </c>
      <c r="AHF6" s="15">
        <v>0.15134309308541699</v>
      </c>
      <c r="AHG6" s="15">
        <v>0.13558694164583299</v>
      </c>
      <c r="AHH6" s="15">
        <v>1.3666217797812501</v>
      </c>
      <c r="AHI6" s="15">
        <v>1.17484256209583</v>
      </c>
      <c r="AHJ6" s="15">
        <v>0.236075930772917</v>
      </c>
      <c r="AHK6" s="15">
        <v>0.84111066837708304</v>
      </c>
      <c r="AHL6" s="15">
        <v>0.30221586232499997</v>
      </c>
      <c r="AHM6" s="15">
        <v>1.0948004872666699</v>
      </c>
      <c r="AHN6" s="15">
        <v>0.30480898816250002</v>
      </c>
      <c r="AHO6" s="15">
        <v>0.116518300216667</v>
      </c>
      <c r="AHP6" s="15">
        <v>0.23893447030833301</v>
      </c>
      <c r="AHQ6" s="15">
        <v>0.11300635414375</v>
      </c>
      <c r="AHR6" s="15">
        <v>-0.49071220993749998</v>
      </c>
      <c r="AHS6" s="15">
        <v>-0.45923589170833301</v>
      </c>
      <c r="AHT6" s="15">
        <v>0.44879121250416698</v>
      </c>
      <c r="AHU6" s="15">
        <v>0.40449620763333299</v>
      </c>
      <c r="AHV6" s="15">
        <v>8.3759940357142806E-2</v>
      </c>
      <c r="AHW6" s="15">
        <v>9.4571783874999996E-2</v>
      </c>
      <c r="AHX6" s="15">
        <v>7.4345297553571402E-2</v>
      </c>
      <c r="AHY6" s="15">
        <v>9.1850401607142904E-2</v>
      </c>
      <c r="AHZ6" s="15">
        <v>0.20926377017857101</v>
      </c>
      <c r="AIA6" s="15">
        <v>0.15964361799999999</v>
      </c>
      <c r="AIB6" s="15">
        <v>9.1514119714285705E-2</v>
      </c>
      <c r="AIC6" s="15">
        <v>0.21047553791071399</v>
      </c>
      <c r="AID6" s="15">
        <v>0.17306097942857099</v>
      </c>
      <c r="AIE6" s="15">
        <v>7.6564285714285696E-2</v>
      </c>
      <c r="AIF6" s="15">
        <v>9.2882439267857095E-2</v>
      </c>
      <c r="AIG6" s="15">
        <v>6.6485969357142904E-2</v>
      </c>
      <c r="AIH6" s="15">
        <v>35.277857142857101</v>
      </c>
      <c r="AII6" s="15">
        <v>32.925892857142898</v>
      </c>
      <c r="AIJ6" s="15">
        <v>22.342500000000001</v>
      </c>
      <c r="AIK6" s="15">
        <v>38.094999999999999</v>
      </c>
      <c r="AIL6" s="15">
        <v>35.418571428571397</v>
      </c>
      <c r="AIM6" s="15">
        <v>35.625714285714302</v>
      </c>
      <c r="AIN6" s="15">
        <v>35.533571428571399</v>
      </c>
      <c r="AIO6" s="15">
        <v>6.8176362678571398E-2</v>
      </c>
      <c r="AIP6" s="15">
        <v>-3.7492794642857402E-4</v>
      </c>
      <c r="AIQ6" s="15">
        <v>103.421428571429</v>
      </c>
      <c r="AIR6" s="15">
        <v>108.9875</v>
      </c>
      <c r="AIS6" s="15">
        <v>157</v>
      </c>
      <c r="AIT6" s="15">
        <f t="shared" si="110"/>
        <v>53.578571428570996</v>
      </c>
      <c r="AIU6" s="15">
        <f t="shared" si="111"/>
        <v>48.012500000000003</v>
      </c>
      <c r="AIV6" s="15">
        <v>2893.0199464285702</v>
      </c>
      <c r="AIW6" s="15">
        <v>3019.2809642857101</v>
      </c>
      <c r="AIX6" s="15">
        <v>0.39313442651964298</v>
      </c>
      <c r="AIY6" s="15">
        <v>0.37616844654821402</v>
      </c>
      <c r="AIZ6" s="15">
        <v>0.30812473320892902</v>
      </c>
      <c r="AJA6" s="15">
        <v>0.26496871044107101</v>
      </c>
      <c r="AJB6" s="15">
        <v>0.38689149153928598</v>
      </c>
      <c r="AJC6" s="15">
        <v>0.36303888001428603</v>
      </c>
      <c r="AJD6" s="15">
        <v>0.30143462508750002</v>
      </c>
      <c r="AJE6" s="15">
        <v>0.25080317851964301</v>
      </c>
      <c r="AJF6" s="15">
        <v>9.68828391035714E-2</v>
      </c>
      <c r="AJG6" s="15">
        <v>0.12489283121785701</v>
      </c>
      <c r="AJH6" s="15">
        <v>0.51912599263750003</v>
      </c>
      <c r="AJI6" s="15">
        <v>0.46312105756607103</v>
      </c>
      <c r="AJJ6" s="15">
        <v>0.46570544308392903</v>
      </c>
      <c r="AJK6" s="15">
        <v>0.414690097578572</v>
      </c>
      <c r="AJL6" s="15">
        <v>0.15892891222321401</v>
      </c>
      <c r="AJM6" s="15">
        <v>0.105778828055357</v>
      </c>
      <c r="AJN6" s="15">
        <v>1.3015374536428601</v>
      </c>
      <c r="AJO6" s="15">
        <v>1.2825947225071399</v>
      </c>
      <c r="AJP6" s="15">
        <v>0.247818737732143</v>
      </c>
      <c r="AJQ6" s="15">
        <v>0.270097988085714</v>
      </c>
      <c r="AJR6" s="15">
        <v>0.312139716060714</v>
      </c>
      <c r="AJS6" s="15">
        <v>0.30539913067142899</v>
      </c>
      <c r="AJT6" s="15">
        <v>0.30838305247499997</v>
      </c>
      <c r="AJU6" s="15">
        <v>0.30725783334464302</v>
      </c>
      <c r="AJV6" s="15">
        <v>0.24365381311428599</v>
      </c>
      <c r="AJW6" s="15">
        <v>0.26829702296785701</v>
      </c>
      <c r="AJX6" s="15">
        <v>-0.46280925510714299</v>
      </c>
      <c r="AJY6" s="15">
        <v>-0.39575450035714299</v>
      </c>
      <c r="AJZ6" s="15">
        <v>0.47240563508214301</v>
      </c>
      <c r="AKA6" s="15">
        <v>1.6165466929964301</v>
      </c>
      <c r="AZI6" s="6"/>
      <c r="AZJ6" s="7"/>
      <c r="AZK6" s="6"/>
      <c r="AZL6" s="6"/>
      <c r="AZM6" s="6"/>
      <c r="AZN6" s="6"/>
    </row>
    <row r="7" spans="1:963 1361:1366" x14ac:dyDescent="0.25">
      <c r="A7" s="15">
        <v>6</v>
      </c>
      <c r="B7" s="15">
        <v>2</v>
      </c>
      <c r="C7" s="15" t="s">
        <v>9</v>
      </c>
      <c r="D7" s="15">
        <v>100</v>
      </c>
      <c r="E7" s="15">
        <v>3</v>
      </c>
      <c r="F7" s="15">
        <v>1</v>
      </c>
      <c r="G7" s="25">
        <v>-9999</v>
      </c>
      <c r="H7" s="25">
        <v>-9999</v>
      </c>
      <c r="I7" s="25">
        <v>-9999</v>
      </c>
      <c r="J7" s="25">
        <v>-9999</v>
      </c>
      <c r="K7" s="25">
        <v>-9999</v>
      </c>
      <c r="L7" s="25">
        <v>-9999</v>
      </c>
      <c r="M7" s="16">
        <v>0</v>
      </c>
      <c r="N7" s="16">
        <v>0</v>
      </c>
      <c r="O7" s="15">
        <f t="shared" si="34"/>
        <v>0</v>
      </c>
      <c r="P7" s="15">
        <v>0</v>
      </c>
      <c r="Q7" s="15">
        <v>55.120000000000005</v>
      </c>
      <c r="R7" s="15">
        <v>26.72</v>
      </c>
      <c r="S7" s="15">
        <v>18.160000000000004</v>
      </c>
      <c r="T7" s="15">
        <v>51.12</v>
      </c>
      <c r="U7" s="15">
        <v>20.72</v>
      </c>
      <c r="V7" s="15">
        <v>28.16</v>
      </c>
      <c r="W7" s="15">
        <v>57.11999999999999</v>
      </c>
      <c r="X7" s="15">
        <v>22.72</v>
      </c>
      <c r="Y7" s="15">
        <v>20.160000000000004</v>
      </c>
      <c r="Z7" s="15">
        <v>57.11999999999999</v>
      </c>
      <c r="AA7" s="15">
        <v>16.72</v>
      </c>
      <c r="AB7" s="15">
        <v>26.160000000000004</v>
      </c>
      <c r="AC7" s="15" t="s">
        <v>46</v>
      </c>
      <c r="AD7" s="15">
        <v>8.8000000000000007</v>
      </c>
      <c r="AE7" s="15">
        <v>7.2</v>
      </c>
      <c r="AF7" s="15">
        <v>0.95</v>
      </c>
      <c r="AG7" s="15" t="s">
        <v>41</v>
      </c>
      <c r="AH7" s="15">
        <v>2</v>
      </c>
      <c r="AI7" s="15">
        <v>1.1000000000000001</v>
      </c>
      <c r="AJ7" s="15">
        <v>7.6</v>
      </c>
      <c r="AK7" s="15">
        <v>14</v>
      </c>
      <c r="AL7" s="15">
        <v>363</v>
      </c>
      <c r="AM7" s="15">
        <v>57</v>
      </c>
      <c r="AN7" s="15">
        <v>0.67</v>
      </c>
      <c r="AO7" s="15">
        <v>11.5</v>
      </c>
      <c r="AP7" s="15">
        <v>7.1</v>
      </c>
      <c r="AQ7" s="15">
        <v>1.26</v>
      </c>
      <c r="AR7" s="15">
        <v>5691</v>
      </c>
      <c r="AS7" s="15">
        <v>215</v>
      </c>
      <c r="AT7" s="15">
        <v>364</v>
      </c>
      <c r="AU7" s="25">
        <v>-9999</v>
      </c>
      <c r="AV7" s="15">
        <v>32.799999999999997</v>
      </c>
      <c r="AW7" s="15">
        <v>0</v>
      </c>
      <c r="AX7" s="15">
        <v>3</v>
      </c>
      <c r="AY7" s="15">
        <v>87</v>
      </c>
      <c r="AZ7" s="15">
        <v>5</v>
      </c>
      <c r="BA7" s="15">
        <v>5</v>
      </c>
      <c r="BB7" s="15">
        <v>66</v>
      </c>
      <c r="BC7" s="20">
        <v>0.46543870073281834</v>
      </c>
      <c r="BD7" s="20">
        <v>1.0083186286866649E-2</v>
      </c>
      <c r="BE7" s="20">
        <v>0</v>
      </c>
      <c r="BF7" s="20">
        <v>0.12034901213519207</v>
      </c>
      <c r="BG7" s="20">
        <v>0.54958906872384405</v>
      </c>
      <c r="BH7" s="20">
        <v>0.5187610173759758</v>
      </c>
      <c r="BI7" s="25">
        <v>-9999</v>
      </c>
      <c r="BJ7" s="25">
        <v>-9999</v>
      </c>
      <c r="BK7" s="25">
        <v>-9999</v>
      </c>
      <c r="BL7" s="25">
        <v>-9999</v>
      </c>
      <c r="BM7" s="25">
        <v>-9999</v>
      </c>
      <c r="BN7" s="20">
        <f t="shared" si="0"/>
        <v>1.90208754807874</v>
      </c>
      <c r="BO7" s="20">
        <f t="shared" si="1"/>
        <v>1.90208754807874</v>
      </c>
      <c r="BP7" s="20">
        <f t="shared" si="2"/>
        <v>2.3834835966195085</v>
      </c>
      <c r="BQ7" s="20">
        <f t="shared" si="3"/>
        <v>4.5818398715148847</v>
      </c>
      <c r="BR7" s="20">
        <f t="shared" si="4"/>
        <v>6.6568839410187879</v>
      </c>
      <c r="BS7" s="20">
        <f t="shared" si="5"/>
        <v>0.48139604854076828</v>
      </c>
      <c r="BT7" s="20">
        <f t="shared" si="6"/>
        <v>2.1983562748953762</v>
      </c>
      <c r="BU7" s="20">
        <f t="shared" si="7"/>
        <v>2.0750440695039032</v>
      </c>
      <c r="BV7" s="20">
        <f t="shared" si="35"/>
        <v>4.7547963929400474</v>
      </c>
      <c r="BW7" s="25">
        <v>-9999</v>
      </c>
      <c r="BX7" s="25">
        <v>-9999</v>
      </c>
      <c r="BY7" s="25">
        <v>-9999</v>
      </c>
      <c r="BZ7" s="25">
        <v>-9999</v>
      </c>
      <c r="CA7" s="25">
        <v>-9999</v>
      </c>
      <c r="CB7" s="25">
        <v>-9999</v>
      </c>
      <c r="CC7" s="25">
        <v>-9999</v>
      </c>
      <c r="CD7" s="20">
        <f t="shared" si="8"/>
        <v>19.206480600081932</v>
      </c>
      <c r="CE7" s="20">
        <f t="shared" si="9"/>
        <v>25.529476975434328</v>
      </c>
      <c r="CF7" s="20">
        <f t="shared" si="10"/>
        <v>33.29646726669646</v>
      </c>
      <c r="CG7" s="20">
        <f t="shared" si="36"/>
        <v>54.521482603639726</v>
      </c>
      <c r="CH7" s="15">
        <f t="shared" si="11"/>
        <v>7.7669902912621351</v>
      </c>
      <c r="CI7" s="15">
        <f t="shared" si="12"/>
        <v>9.5338240448650531</v>
      </c>
      <c r="CJ7" s="15">
        <f t="shared" si="13"/>
        <v>11.691191292078209</v>
      </c>
      <c r="CK7" s="15">
        <f t="shared" ref="CK7:CL7" si="124">SUM(CH7:CJ7)</f>
        <v>28.992005628205398</v>
      </c>
      <c r="CL7" s="15">
        <f t="shared" si="124"/>
        <v>50.217020965148663</v>
      </c>
      <c r="CM7" s="15">
        <v>1.5649999999999999</v>
      </c>
      <c r="CN7" s="15">
        <v>4.4999999999999998E-2</v>
      </c>
      <c r="CO7" s="15">
        <v>0</v>
      </c>
      <c r="CP7" s="15">
        <v>0.11499999999999999</v>
      </c>
      <c r="CQ7" s="15">
        <v>0.56500000000000006</v>
      </c>
      <c r="CR7" s="15">
        <v>0.03</v>
      </c>
      <c r="CS7" s="25">
        <v>-9999</v>
      </c>
      <c r="CT7" s="25">
        <v>-9999</v>
      </c>
      <c r="CU7" s="25">
        <v>-9999</v>
      </c>
      <c r="CV7" s="25">
        <v>-9999</v>
      </c>
      <c r="CW7" s="25">
        <v>-9999</v>
      </c>
      <c r="CX7" s="20">
        <f t="shared" si="38"/>
        <v>6.4399999999999995</v>
      </c>
      <c r="CY7" s="20">
        <f>CX7+(4*CO7)</f>
        <v>6.4399999999999995</v>
      </c>
      <c r="CZ7" s="20">
        <f t="shared" si="14"/>
        <v>6.8999999999999995</v>
      </c>
      <c r="DA7" s="20">
        <f t="shared" si="15"/>
        <v>9.16</v>
      </c>
      <c r="DB7" s="20">
        <f t="shared" si="16"/>
        <v>9.2799999999999994</v>
      </c>
      <c r="DC7" s="15">
        <f t="shared" si="17"/>
        <v>0.45999999999999996</v>
      </c>
      <c r="DD7" s="15">
        <f t="shared" si="18"/>
        <v>2.2600000000000002</v>
      </c>
      <c r="DE7" s="15">
        <f t="shared" si="19"/>
        <v>0.12</v>
      </c>
      <c r="DF7" s="15">
        <f t="shared" si="40"/>
        <v>2.8400000000000003</v>
      </c>
      <c r="DG7" s="16">
        <v>2.8525350267110166</v>
      </c>
      <c r="DH7" s="16">
        <v>1.9490851233094668</v>
      </c>
      <c r="DI7" s="16">
        <v>1.580749093838099</v>
      </c>
      <c r="DJ7" s="16">
        <v>1.9417475728155338</v>
      </c>
      <c r="DK7" s="16">
        <v>2.3834560112162633</v>
      </c>
      <c r="DL7" s="16">
        <v>2.9227978230195522</v>
      </c>
      <c r="DM7" s="25">
        <v>-9999</v>
      </c>
      <c r="DN7" s="20">
        <f t="shared" si="41"/>
        <v>19.206480600081932</v>
      </c>
      <c r="DO7" s="20">
        <f t="shared" si="42"/>
        <v>25.529476975434328</v>
      </c>
      <c r="DP7" s="20">
        <f t="shared" ref="DP7:DR7" si="125">(DO7+(DJ7*4))</f>
        <v>33.29646726669646</v>
      </c>
      <c r="DQ7" s="20">
        <f t="shared" si="125"/>
        <v>42.83029131156151</v>
      </c>
      <c r="DR7" s="20">
        <f t="shared" si="125"/>
        <v>54.521482603639718</v>
      </c>
      <c r="DS7" s="15">
        <f t="shared" si="44"/>
        <v>7.7669902912621351</v>
      </c>
      <c r="DT7" s="15">
        <f t="shared" si="45"/>
        <v>9.5338240448650531</v>
      </c>
      <c r="DU7" s="15">
        <f t="shared" si="46"/>
        <v>11.691191292078209</v>
      </c>
      <c r="DV7" s="15">
        <f t="shared" si="47"/>
        <v>28.992005628205398</v>
      </c>
      <c r="DW7" s="25">
        <v>-9999</v>
      </c>
      <c r="DX7" s="25">
        <v>-9999</v>
      </c>
      <c r="DY7" s="25">
        <v>-9999</v>
      </c>
      <c r="DZ7" s="25">
        <v>-9999</v>
      </c>
      <c r="EA7" s="25">
        <v>-9999</v>
      </c>
      <c r="EB7" s="25">
        <v>-9999</v>
      </c>
      <c r="EC7" s="25">
        <v>-9999</v>
      </c>
      <c r="ED7" s="25">
        <v>-9999</v>
      </c>
      <c r="EE7" s="25">
        <v>-9999</v>
      </c>
      <c r="EF7" s="25">
        <v>-9999</v>
      </c>
      <c r="EG7" s="25">
        <v>-9999</v>
      </c>
      <c r="EH7" s="25">
        <v>-9999</v>
      </c>
      <c r="EI7" s="25">
        <v>-9999</v>
      </c>
      <c r="EJ7" s="25">
        <v>-9999</v>
      </c>
      <c r="EK7" s="25">
        <v>-9999</v>
      </c>
      <c r="EL7" s="25">
        <v>-9999</v>
      </c>
      <c r="EM7" s="25">
        <v>-9999</v>
      </c>
      <c r="EN7" s="25">
        <v>-9999</v>
      </c>
      <c r="EO7" s="25">
        <v>-9999</v>
      </c>
      <c r="EP7" s="25">
        <v>-9999</v>
      </c>
      <c r="EQ7" s="25">
        <v>-9999</v>
      </c>
      <c r="ER7" s="21">
        <v>-9999</v>
      </c>
      <c r="ES7" s="32">
        <v>-9999</v>
      </c>
      <c r="ET7" s="21">
        <v>-9999</v>
      </c>
      <c r="EU7" s="33">
        <v>-9999</v>
      </c>
      <c r="EV7" s="21">
        <v>-9999</v>
      </c>
      <c r="EW7" s="21">
        <v>-9999</v>
      </c>
      <c r="EX7" s="21">
        <v>-9999</v>
      </c>
      <c r="EY7" s="21">
        <v>-9999</v>
      </c>
      <c r="EZ7" s="21">
        <v>-9999</v>
      </c>
      <c r="FA7" s="21">
        <v>-9999</v>
      </c>
      <c r="FB7" s="21">
        <v>-9999</v>
      </c>
      <c r="FC7" s="21">
        <v>-9999</v>
      </c>
      <c r="FD7" s="21">
        <v>-9999</v>
      </c>
      <c r="FE7" s="21">
        <v>-9999</v>
      </c>
      <c r="FF7" s="21">
        <v>-9999</v>
      </c>
      <c r="FG7" s="21">
        <v>-9999</v>
      </c>
      <c r="FH7" s="21">
        <v>-9999</v>
      </c>
      <c r="FI7" s="21">
        <v>-9999</v>
      </c>
      <c r="FJ7" s="21">
        <v>-9999</v>
      </c>
      <c r="FK7" s="21">
        <v>-9999</v>
      </c>
      <c r="FL7" s="32">
        <v>-9999</v>
      </c>
      <c r="FM7" s="32">
        <v>-9999</v>
      </c>
      <c r="FN7" s="32">
        <v>-9999</v>
      </c>
      <c r="FO7" s="32">
        <v>-9999</v>
      </c>
      <c r="FP7" s="32">
        <v>-9999</v>
      </c>
      <c r="FQ7" s="32">
        <v>-9999</v>
      </c>
      <c r="FR7" s="32">
        <v>-9999</v>
      </c>
      <c r="FS7" s="32">
        <v>-9999</v>
      </c>
      <c r="FT7" s="32">
        <v>-9999</v>
      </c>
      <c r="FU7" s="32">
        <v>-9999</v>
      </c>
      <c r="FV7" s="32">
        <v>-9999</v>
      </c>
      <c r="FW7" s="32">
        <v>-9999</v>
      </c>
      <c r="FX7" s="21">
        <v>-9999</v>
      </c>
      <c r="FY7" s="21">
        <v>-9999</v>
      </c>
      <c r="FZ7" s="21">
        <v>-9999</v>
      </c>
      <c r="GA7" s="21">
        <v>-9999</v>
      </c>
      <c r="GB7" s="21">
        <v>-9999</v>
      </c>
      <c r="GC7" s="21">
        <v>-9999</v>
      </c>
      <c r="GD7" s="21">
        <v>-9999</v>
      </c>
      <c r="GE7" s="21">
        <v>-9999</v>
      </c>
      <c r="GF7" s="21">
        <v>-9999</v>
      </c>
      <c r="GG7" s="21">
        <v>-9999</v>
      </c>
      <c r="GH7" s="21">
        <v>-9999</v>
      </c>
      <c r="GI7" s="21">
        <v>-9999</v>
      </c>
      <c r="GJ7" s="21">
        <v>-9999</v>
      </c>
      <c r="GK7" s="21">
        <v>-9999</v>
      </c>
      <c r="GL7" s="21">
        <v>-9999</v>
      </c>
      <c r="GM7" s="21">
        <v>-9999</v>
      </c>
      <c r="GN7" s="25">
        <v>-9999</v>
      </c>
      <c r="GO7" s="25">
        <v>-9999</v>
      </c>
      <c r="GP7" s="25">
        <v>-9999</v>
      </c>
      <c r="GQ7" s="25">
        <v>-9999</v>
      </c>
      <c r="GR7" s="25">
        <v>-9999</v>
      </c>
      <c r="GS7" s="25">
        <v>-9999</v>
      </c>
      <c r="GT7" s="25">
        <v>-9999</v>
      </c>
      <c r="GU7" s="25">
        <v>-9999</v>
      </c>
      <c r="GV7" s="25">
        <v>-9999</v>
      </c>
      <c r="GW7" s="25">
        <v>-9999</v>
      </c>
      <c r="GX7" s="25">
        <v>-9999</v>
      </c>
      <c r="GY7" s="25">
        <v>-9999</v>
      </c>
      <c r="GZ7" s="25">
        <v>-9999</v>
      </c>
      <c r="HA7" s="25">
        <v>-9999</v>
      </c>
      <c r="HB7" s="21">
        <v>-9999</v>
      </c>
      <c r="HC7" s="21">
        <v>-9999</v>
      </c>
      <c r="HD7" s="21">
        <v>-9999</v>
      </c>
      <c r="HE7" s="21">
        <v>-9999</v>
      </c>
      <c r="HF7" s="21">
        <v>-9999</v>
      </c>
      <c r="HG7" s="15">
        <v>42.5</v>
      </c>
      <c r="HH7" s="15">
        <f t="shared" si="48"/>
        <v>287.5</v>
      </c>
      <c r="HI7" s="15">
        <v>1.8230371520308399</v>
      </c>
      <c r="HJ7" s="24">
        <f t="shared" si="49"/>
        <v>1.9927946703175645</v>
      </c>
      <c r="HK7" s="15">
        <f t="shared" si="50"/>
        <v>5.7292846771629975</v>
      </c>
      <c r="HL7" s="27">
        <v>0.3674882426854077</v>
      </c>
      <c r="HM7" s="17">
        <v>158.69999999999999</v>
      </c>
      <c r="HN7" s="17">
        <v>70.069999999999993</v>
      </c>
      <c r="HO7" s="16">
        <f t="shared" si="51"/>
        <v>88.63</v>
      </c>
      <c r="HP7" s="18">
        <v>15</v>
      </c>
      <c r="HQ7" s="18">
        <v>147.69999999999999</v>
      </c>
      <c r="HR7" s="18">
        <v>31.63</v>
      </c>
      <c r="HS7" s="22">
        <f t="shared" si="52"/>
        <v>116.07</v>
      </c>
      <c r="HT7" s="21">
        <v>66</v>
      </c>
      <c r="HU7" s="18">
        <v>166.3</v>
      </c>
      <c r="HV7" s="18">
        <v>31</v>
      </c>
      <c r="HW7" s="18">
        <f t="shared" si="53"/>
        <v>135.30000000000001</v>
      </c>
      <c r="HX7" s="18">
        <v>100.1</v>
      </c>
      <c r="HY7" s="18">
        <v>31</v>
      </c>
      <c r="HZ7" s="18">
        <f t="shared" si="54"/>
        <v>69.099999999999994</v>
      </c>
      <c r="IA7" s="18">
        <v>101.3</v>
      </c>
      <c r="IB7" s="18">
        <v>31.5</v>
      </c>
      <c r="IC7" s="18">
        <f t="shared" si="55"/>
        <v>69.8</v>
      </c>
      <c r="ID7" s="18">
        <v>40</v>
      </c>
      <c r="IE7" s="22">
        <v>6.65</v>
      </c>
      <c r="IF7" s="28">
        <v>104.8</v>
      </c>
      <c r="IG7" s="22">
        <v>70.069999999999993</v>
      </c>
      <c r="IH7" s="22">
        <f t="shared" ref="IH7:IH13" si="126">ID7-IE7</f>
        <v>33.35</v>
      </c>
      <c r="II7" s="22">
        <f t="shared" ref="II7:II13" si="127">IF7-IG7</f>
        <v>34.730000000000004</v>
      </c>
      <c r="IJ7" s="16">
        <f t="shared" si="58"/>
        <v>340.49019607843144</v>
      </c>
      <c r="IK7" s="16">
        <f t="shared" si="59"/>
        <v>304.00910364145659</v>
      </c>
      <c r="IL7" s="25">
        <f t="shared" si="22"/>
        <v>868.92156862745094</v>
      </c>
      <c r="IM7" s="16">
        <f t="shared" si="23"/>
        <v>1137.9411764705883</v>
      </c>
      <c r="IN7" s="16">
        <f t="shared" si="24"/>
        <v>677.45098039215691</v>
      </c>
      <c r="IO7" s="16">
        <f t="shared" si="60"/>
        <v>684.31372549019613</v>
      </c>
      <c r="IP7" s="25">
        <f t="shared" si="25"/>
        <v>1326.4705882352941</v>
      </c>
      <c r="IQ7" s="16">
        <f t="shared" si="61"/>
        <v>3368.6274509803925</v>
      </c>
      <c r="IR7" s="16">
        <f t="shared" si="62"/>
        <v>326.96078431372547</v>
      </c>
      <c r="IS7" s="27">
        <v>0.36716732082837178</v>
      </c>
      <c r="IT7" s="24">
        <v>1.6665299424713726</v>
      </c>
      <c r="IU7" s="24">
        <v>1.6665299424713726</v>
      </c>
      <c r="IV7" s="15">
        <v>1.84</v>
      </c>
      <c r="IW7" s="24">
        <f t="shared" si="63"/>
        <v>1.8265214108815864</v>
      </c>
      <c r="IX7" s="15">
        <f t="shared" si="26"/>
        <v>15.988156862745097</v>
      </c>
      <c r="IY7" s="27">
        <v>0.36728682396101164</v>
      </c>
      <c r="IZ7" s="26">
        <v>0.4019022269881708</v>
      </c>
      <c r="JA7" s="15">
        <v>0.45</v>
      </c>
      <c r="JB7" s="24">
        <f t="shared" si="64"/>
        <v>0.48298092595223263</v>
      </c>
      <c r="JC7" s="15">
        <f t="shared" si="27"/>
        <v>5.1207352941176483</v>
      </c>
      <c r="JD7" s="27">
        <v>0.36681833232906852</v>
      </c>
      <c r="JE7" s="24">
        <v>0.82917956986287988</v>
      </c>
      <c r="JF7" s="15">
        <v>0.93</v>
      </c>
      <c r="JG7" s="24">
        <f t="shared" si="65"/>
        <v>0.93692037502232361</v>
      </c>
      <c r="JH7" s="15">
        <f t="shared" si="28"/>
        <v>6.3002941176470602</v>
      </c>
      <c r="JI7" s="27">
        <v>0.36708671010100624</v>
      </c>
      <c r="JJ7" s="24">
        <v>1.9663242423767717</v>
      </c>
      <c r="JK7" s="15">
        <v>2.23</v>
      </c>
      <c r="JL7" s="24">
        <f t="shared" si="66"/>
        <v>2.1450228751010822</v>
      </c>
      <c r="JM7" s="15">
        <f t="shared" si="29"/>
        <v>7.2912254901960782</v>
      </c>
      <c r="JN7" s="27">
        <v>0.36749608198322337</v>
      </c>
      <c r="JO7" s="16">
        <f t="shared" si="67"/>
        <v>34.700411764705883</v>
      </c>
      <c r="JP7" s="16">
        <f t="shared" si="68"/>
        <v>30.982510504201677</v>
      </c>
      <c r="JQ7" s="22">
        <v>13</v>
      </c>
      <c r="JR7" s="22">
        <f t="shared" si="69"/>
        <v>43.29</v>
      </c>
      <c r="JS7" s="22">
        <v>677.5</v>
      </c>
      <c r="JT7" s="26">
        <f t="shared" si="70"/>
        <v>0.67749999999999999</v>
      </c>
      <c r="JU7" s="27">
        <v>7.1599999999999997E-2</v>
      </c>
      <c r="JV7" s="26">
        <f t="shared" si="71"/>
        <v>0.60589999999999999</v>
      </c>
      <c r="JW7" s="15">
        <f t="shared" si="72"/>
        <v>1342.9052909229122</v>
      </c>
      <c r="JX7" s="25">
        <v>-9999</v>
      </c>
      <c r="JY7" s="25">
        <v>-9999</v>
      </c>
      <c r="JZ7" s="25">
        <v>-9999</v>
      </c>
      <c r="KA7" s="25">
        <v>-9999</v>
      </c>
      <c r="KB7" s="25">
        <v>-9999</v>
      </c>
      <c r="KC7" s="15">
        <v>0.46839999999999998</v>
      </c>
      <c r="KD7" s="25">
        <v>-9999</v>
      </c>
      <c r="KE7" s="15">
        <f t="shared" si="30"/>
        <v>629.01683826829208</v>
      </c>
      <c r="KF7" s="15">
        <f t="shared" si="73"/>
        <v>704.49885886048719</v>
      </c>
      <c r="KG7" s="28">
        <v>2</v>
      </c>
      <c r="KH7" s="22">
        <f t="shared" si="74"/>
        <v>19</v>
      </c>
      <c r="KI7" s="22">
        <f t="shared" si="75"/>
        <v>126.73</v>
      </c>
      <c r="KJ7" s="20">
        <v>125.54078</v>
      </c>
      <c r="KK7" s="16">
        <v>1.6</v>
      </c>
      <c r="KL7" s="16">
        <f t="shared" si="76"/>
        <v>1.0900000000000001</v>
      </c>
      <c r="KM7" s="15">
        <f t="shared" si="121"/>
        <v>833.05503482315112</v>
      </c>
      <c r="KN7" s="18">
        <v>0.86</v>
      </c>
      <c r="KO7" s="18">
        <f t="shared" si="77"/>
        <v>0.59</v>
      </c>
      <c r="KP7" s="15">
        <f t="shared" si="78"/>
        <v>0.54128440366972475</v>
      </c>
      <c r="KQ7" s="15">
        <f t="shared" si="79"/>
        <v>450.91969774831108</v>
      </c>
      <c r="KR7" s="15">
        <f t="shared" si="80"/>
        <v>505.03006147810845</v>
      </c>
      <c r="KS7" s="20">
        <f t="shared" si="31"/>
        <v>610.87768018086717</v>
      </c>
      <c r="KT7" s="20">
        <f t="shared" si="81"/>
        <v>684.18300180257131</v>
      </c>
      <c r="KU7" s="30">
        <v>5.39</v>
      </c>
      <c r="KV7" s="30">
        <v>0.94</v>
      </c>
      <c r="KW7" s="30">
        <v>77.3</v>
      </c>
      <c r="KX7" s="30">
        <v>22.9</v>
      </c>
      <c r="KY7" s="30">
        <v>5.8</v>
      </c>
      <c r="KZ7" s="18">
        <v>0.65939999999999999</v>
      </c>
      <c r="LA7" s="18">
        <f t="shared" si="82"/>
        <v>0.59240000000000004</v>
      </c>
      <c r="LB7" s="15">
        <f t="shared" si="32"/>
        <v>0.54348623853211009</v>
      </c>
      <c r="LC7" s="15">
        <f t="shared" si="33"/>
        <v>452.75394736627038</v>
      </c>
      <c r="LD7" s="15">
        <f t="shared" si="83"/>
        <v>507.08442105022289</v>
      </c>
      <c r="LE7" s="15">
        <f t="shared" si="84"/>
        <v>618.39563542710107</v>
      </c>
      <c r="LF7" s="15">
        <v>42.5</v>
      </c>
      <c r="LG7" s="15">
        <f t="shared" si="85"/>
        <v>287.5</v>
      </c>
      <c r="LH7" s="15">
        <v>0.27014217184482803</v>
      </c>
      <c r="LI7" s="15">
        <v>0.41465864853448298</v>
      </c>
      <c r="LJ7" s="15">
        <v>0.232481928517241</v>
      </c>
      <c r="LK7" s="15">
        <v>0.34485321862069002</v>
      </c>
      <c r="LL7" s="15">
        <v>0.51821633241379295</v>
      </c>
      <c r="LM7" s="15">
        <v>0.494926877603448</v>
      </c>
      <c r="LN7" s="15">
        <v>0.35334116505172403</v>
      </c>
      <c r="LO7" s="15">
        <v>0.54549606193103495</v>
      </c>
      <c r="LP7" s="15">
        <v>0.48989274565517199</v>
      </c>
      <c r="LQ7" s="15">
        <v>0.26673571589655198</v>
      </c>
      <c r="LR7" s="15">
        <v>0.42808659318965497</v>
      </c>
      <c r="LS7" s="15">
        <v>0.27377209882758602</v>
      </c>
      <c r="LT7" s="15">
        <v>33.6531034482759</v>
      </c>
      <c r="LU7" s="15">
        <v>30.3762068965517</v>
      </c>
      <c r="LV7" s="15">
        <v>5.2624827586206804</v>
      </c>
      <c r="LW7" s="15">
        <v>43.328620689655203</v>
      </c>
      <c r="LX7" s="15">
        <v>42.176724137930997</v>
      </c>
      <c r="LY7" s="15">
        <v>34.273103448275798</v>
      </c>
      <c r="LZ7" s="15">
        <v>34.22</v>
      </c>
      <c r="MA7" s="15">
        <v>0.25089373448275898</v>
      </c>
      <c r="MB7" s="15">
        <v>0.20055033965517199</v>
      </c>
      <c r="MC7" s="15">
        <v>57.342931034482802</v>
      </c>
      <c r="MD7" s="15">
        <v>54.810172413793097</v>
      </c>
      <c r="ME7" s="15">
        <v>60.3</v>
      </c>
      <c r="MF7" s="15">
        <f t="shared" si="86"/>
        <v>2.9570689655171947</v>
      </c>
      <c r="MG7" s="15">
        <f t="shared" si="87"/>
        <v>5.4898275862068999</v>
      </c>
      <c r="MH7" s="15">
        <v>1846.99263793103</v>
      </c>
      <c r="MI7" s="15">
        <v>1789.4885172413799</v>
      </c>
      <c r="MJ7" s="15">
        <v>0.213662176362069</v>
      </c>
      <c r="MK7" s="15">
        <v>0.19968319412930999</v>
      </c>
      <c r="ML7" s="15">
        <v>0.16190814419482799</v>
      </c>
      <c r="MM7" s="15">
        <v>0.17828493232931</v>
      </c>
      <c r="MN7" s="15">
        <v>0.12044246612069</v>
      </c>
      <c r="MO7" s="15">
        <v>0.109904511831034</v>
      </c>
      <c r="MP7" s="15">
        <v>6.7257964665517297E-2</v>
      </c>
      <c r="MQ7" s="15">
        <v>8.78779372103448E-2</v>
      </c>
      <c r="MR7" s="15">
        <v>5.3630707753448303E-2</v>
      </c>
      <c r="MS7" s="15">
        <v>2.2290810162068998E-2</v>
      </c>
      <c r="MT7" s="15">
        <v>0.331539061665517</v>
      </c>
      <c r="MU7" s="15">
        <v>0.37945170343965501</v>
      </c>
      <c r="MV7" s="15">
        <v>0.34305094147586201</v>
      </c>
      <c r="MW7" s="15">
        <v>0.31346067405</v>
      </c>
      <c r="MX7" s="15">
        <v>0.12692521627931</v>
      </c>
      <c r="MY7" s="15">
        <v>0.194748225784483</v>
      </c>
      <c r="MZ7" s="15">
        <v>0.54407512831034499</v>
      </c>
      <c r="NA7" s="15">
        <v>0.50268914309137902</v>
      </c>
      <c r="NB7" s="15">
        <v>0.44252306197931002</v>
      </c>
      <c r="NC7" s="15">
        <v>4.2758152224137903E-2</v>
      </c>
      <c r="ND7" s="15">
        <v>0.46998255956206902</v>
      </c>
      <c r="NE7" s="15">
        <v>4.1055458417241397E-2</v>
      </c>
      <c r="NF7" s="15">
        <v>0.286082274813793</v>
      </c>
      <c r="NG7" s="15">
        <v>9.9474137091379297E-2</v>
      </c>
      <c r="NH7" s="15">
        <v>0.24852318651206901</v>
      </c>
      <c r="NI7" s="15">
        <v>8.7192876022413796E-2</v>
      </c>
      <c r="NJ7" s="15">
        <v>-0.12583813672413799</v>
      </c>
      <c r="NK7" s="15">
        <v>-0.16088229563793099</v>
      </c>
      <c r="NL7" s="15">
        <v>0.933918972746552</v>
      </c>
      <c r="NM7" s="15">
        <v>0.36510905567586199</v>
      </c>
      <c r="NN7" s="15">
        <v>0.26665396623255799</v>
      </c>
      <c r="NO7" s="15">
        <v>0.42061391962790701</v>
      </c>
      <c r="NP7" s="15">
        <v>0.24061109351162799</v>
      </c>
      <c r="NQ7" s="15">
        <v>0.338982385162791</v>
      </c>
      <c r="NR7" s="15">
        <v>0.49890805732558102</v>
      </c>
      <c r="NS7" s="15">
        <v>0.45578125179069801</v>
      </c>
      <c r="NT7" s="15">
        <v>0.34716893332558202</v>
      </c>
      <c r="NU7" s="15">
        <v>0.524198432627907</v>
      </c>
      <c r="NV7" s="15">
        <v>0.473521552744186</v>
      </c>
      <c r="NW7" s="15">
        <v>0.26839381165116299</v>
      </c>
      <c r="NX7" s="15">
        <v>0.42101211920930198</v>
      </c>
      <c r="NY7" s="15">
        <v>0.257924331906977</v>
      </c>
      <c r="NZ7" s="15">
        <v>30.3572093023256</v>
      </c>
      <c r="OA7" s="15">
        <v>27.778139534883699</v>
      </c>
      <c r="OB7" s="15">
        <v>16.238604651162799</v>
      </c>
      <c r="OC7" s="15">
        <v>42.286046511627902</v>
      </c>
      <c r="OD7" s="15">
        <v>41.256976744185998</v>
      </c>
      <c r="OE7" s="15">
        <v>30.63</v>
      </c>
      <c r="OF7" s="15">
        <v>30.381162790697701</v>
      </c>
      <c r="OG7" s="15">
        <v>0.32452913255813898</v>
      </c>
      <c r="OH7" s="15">
        <v>0.27547762558139499</v>
      </c>
      <c r="OI7" s="15">
        <v>57.388604651162801</v>
      </c>
      <c r="OJ7" s="15">
        <v>53.838372093023303</v>
      </c>
      <c r="OK7" s="15">
        <v>60</v>
      </c>
      <c r="OL7" s="15">
        <f t="shared" si="88"/>
        <v>2.611395348837199</v>
      </c>
      <c r="OM7" s="15">
        <f t="shared" si="89"/>
        <v>6.1616279069766975</v>
      </c>
      <c r="ON7" s="15">
        <v>1848.0276744186001</v>
      </c>
      <c r="OO7" s="15">
        <v>1767.4297906976699</v>
      </c>
      <c r="OP7" s="15">
        <v>0.20305992211162799</v>
      </c>
      <c r="OQ7" s="15">
        <v>0.18896777986511601</v>
      </c>
      <c r="OR7" s="15">
        <v>0.153927702390698</v>
      </c>
      <c r="OS7" s="15">
        <v>0.146592539162791</v>
      </c>
      <c r="OT7" s="15">
        <v>0.109031094093023</v>
      </c>
      <c r="OU7" s="15">
        <v>8.3363083362790705E-2</v>
      </c>
      <c r="OV7" s="15">
        <v>5.8625549602325598E-2</v>
      </c>
      <c r="OW7" s="15">
        <v>3.9775497239534899E-2</v>
      </c>
      <c r="OX7" s="15">
        <v>5.0733819411627898E-2</v>
      </c>
      <c r="OY7" s="15">
        <v>4.37748829651163E-2</v>
      </c>
      <c r="OZ7" s="15">
        <v>0.34034367703023299</v>
      </c>
      <c r="PA7" s="15">
        <v>0.34725204984185998</v>
      </c>
      <c r="PB7" s="15">
        <v>0.32262128722558098</v>
      </c>
      <c r="PC7" s="15">
        <v>0.30141462128604701</v>
      </c>
      <c r="PD7" s="15">
        <v>0.14750676698837201</v>
      </c>
      <c r="PE7" s="15">
        <v>0.16973329765813999</v>
      </c>
      <c r="PF7" s="15">
        <v>0.51014502153255803</v>
      </c>
      <c r="PG7" s="15">
        <v>0.471865067011628</v>
      </c>
      <c r="PH7" s="15">
        <v>0.46294222963023302</v>
      </c>
      <c r="PI7" s="15">
        <v>-0.63725973877441799</v>
      </c>
      <c r="PJ7" s="15">
        <v>0.48796727437209297</v>
      </c>
      <c r="PK7" s="15">
        <v>-0.668031314430232</v>
      </c>
      <c r="PL7" s="15">
        <v>0.2833753926</v>
      </c>
      <c r="PM7" s="15">
        <v>0.214329357234884</v>
      </c>
      <c r="PN7" s="15">
        <v>0.247675165158139</v>
      </c>
      <c r="PO7" s="15">
        <v>0.19105625449534899</v>
      </c>
      <c r="PP7" s="15">
        <v>-0.110573148255814</v>
      </c>
      <c r="PQ7" s="15">
        <v>-7.5812223516279101E-2</v>
      </c>
      <c r="PR7" s="15">
        <v>1.0164726736906999</v>
      </c>
      <c r="PS7" s="15">
        <v>1.7841230292069801</v>
      </c>
      <c r="PT7" s="15">
        <v>0.26582760301923097</v>
      </c>
      <c r="PU7" s="15">
        <v>0.41714406653846198</v>
      </c>
      <c r="PV7" s="15">
        <v>0.24126647138461499</v>
      </c>
      <c r="PW7" s="15">
        <v>0.34447569842307701</v>
      </c>
      <c r="PX7" s="15">
        <v>0.50076750019230798</v>
      </c>
      <c r="PY7" s="15">
        <v>0.46318456021153798</v>
      </c>
      <c r="PZ7" s="15">
        <v>0.34840395099999999</v>
      </c>
      <c r="QA7" s="15">
        <v>0.532604205923077</v>
      </c>
      <c r="QB7" s="15">
        <v>0.49846690142307698</v>
      </c>
      <c r="QC7" s="15">
        <v>0.269634481057692</v>
      </c>
      <c r="QD7" s="15">
        <v>0.41774634259615401</v>
      </c>
      <c r="QE7" s="15">
        <v>0.26131092263461497</v>
      </c>
      <c r="QF7" s="15">
        <v>26.5403846153846</v>
      </c>
      <c r="QG7" s="15">
        <v>23.837499999999999</v>
      </c>
      <c r="QH7" s="15">
        <v>22.454615384615401</v>
      </c>
      <c r="QI7" s="15">
        <v>32.784999999999997</v>
      </c>
      <c r="QJ7" s="15">
        <v>32.338846153846198</v>
      </c>
      <c r="QK7" s="15">
        <v>25.477499999999999</v>
      </c>
      <c r="QL7" s="15">
        <v>25.347307692307702</v>
      </c>
      <c r="QM7" s="15">
        <v>0.19842294423076901</v>
      </c>
      <c r="QN7" s="15">
        <v>0.17309651538461501</v>
      </c>
      <c r="QO7" s="15">
        <v>54.687115384615403</v>
      </c>
      <c r="QP7" s="15">
        <v>53.662692307692303</v>
      </c>
      <c r="QQ7" s="15">
        <v>60.1</v>
      </c>
      <c r="QR7" s="15">
        <f t="shared" si="90"/>
        <v>5.4128846153845984</v>
      </c>
      <c r="QS7" s="15">
        <f t="shared" si="91"/>
        <v>6.4373076923076979</v>
      </c>
      <c r="QT7" s="15">
        <v>1786.70632692308</v>
      </c>
      <c r="QU7" s="15">
        <v>1763.44996153846</v>
      </c>
      <c r="QV7" s="15">
        <v>0.208744090713462</v>
      </c>
      <c r="QW7" s="15">
        <v>0.18314115004423101</v>
      </c>
      <c r="QX7" s="15">
        <v>0.17716187830192301</v>
      </c>
      <c r="QY7" s="15">
        <v>0.146578522075</v>
      </c>
      <c r="QZ7" s="15">
        <v>0.120518310690385</v>
      </c>
      <c r="RA7" s="15">
        <v>8.9467184107692305E-2</v>
      </c>
      <c r="RB7" s="15">
        <v>8.8065504803846104E-2</v>
      </c>
      <c r="RC7" s="15">
        <v>5.19635820865385E-2</v>
      </c>
      <c r="RD7" s="15">
        <v>3.2830767171153803E-2</v>
      </c>
      <c r="RE7" s="15">
        <v>3.7742604907692302E-2</v>
      </c>
      <c r="RF7" s="15">
        <v>0.34137064652692301</v>
      </c>
      <c r="RG7" s="15">
        <v>0.34793593916153798</v>
      </c>
      <c r="RH7" s="15">
        <v>0.32741003595769202</v>
      </c>
      <c r="RI7" s="15">
        <v>0.30464655705961502</v>
      </c>
      <c r="RJ7" s="15">
        <v>0.14288485783653801</v>
      </c>
      <c r="RK7" s="15">
        <v>0.176309236159615</v>
      </c>
      <c r="RL7" s="15">
        <v>0.52846976792115397</v>
      </c>
      <c r="RM7" s="15">
        <v>0.453972703361538</v>
      </c>
      <c r="RN7" s="15">
        <v>0.26190445938076901</v>
      </c>
      <c r="RO7" s="15">
        <v>0.30516938027115398</v>
      </c>
      <c r="RP7" s="15">
        <v>0.28392894955384601</v>
      </c>
      <c r="RQ7" s="15">
        <v>0.31508549714423101</v>
      </c>
      <c r="RR7" s="15">
        <v>0.179218646305769</v>
      </c>
      <c r="RS7" s="15">
        <v>0.16994191386538501</v>
      </c>
      <c r="RT7" s="15">
        <v>0.153328318226923</v>
      </c>
      <c r="RU7" s="15">
        <v>0.15221304991538501</v>
      </c>
      <c r="RV7" s="15">
        <v>-0.16169010423076899</v>
      </c>
      <c r="RW7" s="15">
        <v>-9.78008426769231E-2</v>
      </c>
      <c r="RX7" s="15">
        <v>0.425297167553846</v>
      </c>
      <c r="RY7" s="15">
        <v>1.0151570023576899</v>
      </c>
      <c r="RZ7" s="15">
        <v>0.25276393336000003</v>
      </c>
      <c r="SA7" s="15">
        <v>0.38279896646</v>
      </c>
      <c r="SB7" s="15">
        <v>0.22633505692</v>
      </c>
      <c r="SC7" s="15">
        <v>0.31696532086000001</v>
      </c>
      <c r="SD7" s="15">
        <v>0.49075591691999998</v>
      </c>
      <c r="SE7" s="15">
        <v>0.42899321518</v>
      </c>
      <c r="SF7" s="15">
        <v>0.3201388322</v>
      </c>
      <c r="SG7" s="15">
        <v>0.51705746661999996</v>
      </c>
      <c r="SH7" s="15">
        <v>0.45885562639999999</v>
      </c>
      <c r="SI7" s="15">
        <v>0.25259075910000001</v>
      </c>
      <c r="SJ7" s="15">
        <v>0.38052329165999998</v>
      </c>
      <c r="SK7" s="15">
        <v>0.23940286304</v>
      </c>
      <c r="SL7" s="15">
        <v>31.79</v>
      </c>
      <c r="SM7" s="15">
        <v>31.994</v>
      </c>
      <c r="SN7" s="15">
        <v>11.731400000000001</v>
      </c>
      <c r="SO7" s="15">
        <v>35.007800000000003</v>
      </c>
      <c r="SP7" s="15">
        <v>34.383600000000001</v>
      </c>
      <c r="SQ7" s="15">
        <v>32.9788</v>
      </c>
      <c r="SR7" s="15">
        <v>33.022399999999998</v>
      </c>
      <c r="SS7" s="15">
        <v>5.5994175200000003E-2</v>
      </c>
      <c r="ST7" s="15">
        <v>3.5141172599999999E-2</v>
      </c>
      <c r="SU7" s="15">
        <v>54.2896</v>
      </c>
      <c r="SV7" s="15">
        <v>55.121000000000002</v>
      </c>
      <c r="SW7" s="15">
        <v>63.6</v>
      </c>
      <c r="SX7" s="15">
        <f t="shared" si="92"/>
        <v>9.3104000000000013</v>
      </c>
      <c r="SY7" s="15">
        <f t="shared" si="93"/>
        <v>8.4789999999999992</v>
      </c>
      <c r="SZ7" s="15">
        <v>1777.67192</v>
      </c>
      <c r="TA7" s="15">
        <v>1796.54486</v>
      </c>
      <c r="TB7" s="15">
        <v>0.235002937982</v>
      </c>
      <c r="TC7" s="15">
        <v>0.21324876394200001</v>
      </c>
      <c r="TD7" s="15">
        <v>0.17801845389000001</v>
      </c>
      <c r="TE7" s="15">
        <v>0.14947828820199999</v>
      </c>
      <c r="TF7" s="15">
        <v>0.15193407154399999</v>
      </c>
      <c r="TG7" s="15">
        <v>0.12188065402000001</v>
      </c>
      <c r="TH7" s="15">
        <v>9.3286189258000002E-2</v>
      </c>
      <c r="TI7" s="15">
        <v>5.6316400938E-2</v>
      </c>
      <c r="TJ7" s="15">
        <v>5.9512259509999998E-2</v>
      </c>
      <c r="TK7" s="15">
        <v>6.6066444101999994E-2</v>
      </c>
      <c r="TL7" s="15">
        <v>0.36688831251800003</v>
      </c>
      <c r="TM7" s="15">
        <v>0.36680040043000001</v>
      </c>
      <c r="TN7" s="15">
        <v>0.343428897964</v>
      </c>
      <c r="TO7" s="15">
        <v>0.31813769296200001</v>
      </c>
      <c r="TP7" s="15">
        <v>0.144430558598</v>
      </c>
      <c r="TQ7" s="15">
        <v>0.16689098470200001</v>
      </c>
      <c r="TR7" s="15">
        <v>0.61552258846800001</v>
      </c>
      <c r="TS7" s="15">
        <v>0.55024081278199999</v>
      </c>
      <c r="TT7" s="15">
        <v>0.38993785809199999</v>
      </c>
      <c r="TU7" s="15">
        <v>0.57715875856800003</v>
      </c>
      <c r="TV7" s="15">
        <v>0.42352654634600001</v>
      </c>
      <c r="TW7" s="15">
        <v>0.60144068501600001</v>
      </c>
      <c r="TX7" s="15">
        <v>0.29283895426000001</v>
      </c>
      <c r="TY7" s="15">
        <v>0.30887647000000001</v>
      </c>
      <c r="TZ7" s="15">
        <v>0.25134617543799997</v>
      </c>
      <c r="UA7" s="15">
        <v>0.27539598432000001</v>
      </c>
      <c r="UB7" s="15">
        <v>-0.17042394852000001</v>
      </c>
      <c r="UC7" s="15">
        <v>-0.105238300496</v>
      </c>
      <c r="UD7" s="15">
        <v>0.75655414847400004</v>
      </c>
      <c r="UE7" s="15">
        <v>2.6614816992020001</v>
      </c>
      <c r="UF7" s="15">
        <v>0.22402092634693899</v>
      </c>
      <c r="UG7" s="15">
        <v>0.31835090534693899</v>
      </c>
      <c r="UH7" s="15">
        <v>0.19969132310204099</v>
      </c>
      <c r="UI7" s="15">
        <v>0.26868598414285699</v>
      </c>
      <c r="UJ7" s="15">
        <v>0.49929404489795898</v>
      </c>
      <c r="UK7" s="15">
        <v>0.42498780387755097</v>
      </c>
      <c r="UL7" s="15">
        <v>0.271198954428571</v>
      </c>
      <c r="UM7" s="15">
        <v>0.48279678630612299</v>
      </c>
      <c r="UN7" s="15">
        <v>0.41597680736734699</v>
      </c>
      <c r="UO7" s="15">
        <v>0.220439561387755</v>
      </c>
      <c r="UP7" s="15">
        <v>0.31489605381632702</v>
      </c>
      <c r="UQ7" s="15">
        <v>0.207764069081633</v>
      </c>
      <c r="UR7" s="15">
        <v>30.81</v>
      </c>
      <c r="US7" s="15">
        <v>26.16</v>
      </c>
      <c r="UT7" s="15">
        <v>16.5424489795918</v>
      </c>
      <c r="UU7" s="15">
        <v>37.290204081632702</v>
      </c>
      <c r="UV7" s="15">
        <v>37.524285714285703</v>
      </c>
      <c r="UW7" s="15">
        <v>30</v>
      </c>
      <c r="UX7" s="15">
        <v>29.825510204081599</v>
      </c>
      <c r="UY7" s="15">
        <v>0.19947473877551</v>
      </c>
      <c r="UZ7" s="15">
        <v>0.19266683877551</v>
      </c>
      <c r="VA7" s="15">
        <v>60.4583673469388</v>
      </c>
      <c r="VB7" s="15">
        <v>55.919387755102001</v>
      </c>
      <c r="VC7" s="15">
        <v>73.099999999999994</v>
      </c>
      <c r="VD7" s="15">
        <f t="shared" si="94"/>
        <v>12.641632653061194</v>
      </c>
      <c r="VE7" s="15">
        <f t="shared" si="95"/>
        <v>17.180612244897993</v>
      </c>
      <c r="VF7" s="15">
        <f t="shared" si="96"/>
        <v>14.911122448979594</v>
      </c>
      <c r="VG7" s="15">
        <v>1917.69687755102</v>
      </c>
      <c r="VH7" s="15">
        <v>1814.6576530612299</v>
      </c>
      <c r="VI7" s="15">
        <v>0.28016461097142897</v>
      </c>
      <c r="VJ7" s="15">
        <v>0.29863937706122501</v>
      </c>
      <c r="VK7" s="15">
        <v>0.210602895783673</v>
      </c>
      <c r="VL7" s="15">
        <v>0.22490441698163299</v>
      </c>
      <c r="VM7" s="15">
        <v>0.21009142864285699</v>
      </c>
      <c r="VN7" s="15">
        <v>0.21971836086122401</v>
      </c>
      <c r="VO7" s="15">
        <f t="shared" si="97"/>
        <v>0.2149048947520405</v>
      </c>
      <c r="VP7" s="15">
        <v>0.138274342436735</v>
      </c>
      <c r="VQ7" s="15">
        <v>0.14319806246122399</v>
      </c>
      <c r="VR7" s="15">
        <v>7.40343541285714E-2</v>
      </c>
      <c r="VS7" s="15">
        <v>7.9191557920408107E-2</v>
      </c>
      <c r="VT7" s="15">
        <v>0.397814041085714</v>
      </c>
      <c r="VU7" s="15">
        <v>0.42693468463265299</v>
      </c>
      <c r="VV7" s="15">
        <v>0.372577337208163</v>
      </c>
      <c r="VW7" s="15">
        <v>0.37882334236938803</v>
      </c>
      <c r="VX7" s="15">
        <v>0.132465832610204</v>
      </c>
      <c r="VY7" s="15">
        <v>0.147336434091837</v>
      </c>
      <c r="VZ7" s="15">
        <v>0.78120735649999995</v>
      </c>
      <c r="WA7" s="15">
        <v>0.85918919199795896</v>
      </c>
      <c r="WB7" s="15">
        <v>0.34993182333061201</v>
      </c>
      <c r="WC7" s="15">
        <v>0.33706509969387699</v>
      </c>
      <c r="WD7" s="15">
        <v>0.393762025765306</v>
      </c>
      <c r="WE7" s="15">
        <v>0.37798034492857202</v>
      </c>
      <c r="WF7" s="15">
        <v>0.31169463388979601</v>
      </c>
      <c r="WG7" s="15">
        <v>0.30141218452448998</v>
      </c>
      <c r="WH7" s="15">
        <v>0.26164254472040799</v>
      </c>
      <c r="WI7" s="15">
        <v>0.25315157390612197</v>
      </c>
      <c r="WJ7" s="15">
        <v>-0.24258475279591801</v>
      </c>
      <c r="WK7" s="15">
        <v>-0.249878399204082</v>
      </c>
      <c r="WL7" s="15">
        <v>0.66877432441428597</v>
      </c>
      <c r="WM7" s="15">
        <v>0.74244485118367298</v>
      </c>
      <c r="WN7" s="15">
        <v>0.18432255010000001</v>
      </c>
      <c r="WO7" s="15">
        <v>0.25239392755714302</v>
      </c>
      <c r="WP7" s="15">
        <v>0.16245329119999999</v>
      </c>
      <c r="WQ7" s="15">
        <v>0.217910576214286</v>
      </c>
      <c r="WR7" s="15">
        <v>0.41464320357142798</v>
      </c>
      <c r="WS7" s="15">
        <v>0.36502878960000001</v>
      </c>
      <c r="WT7" s="15">
        <v>0.21248961585714299</v>
      </c>
      <c r="WU7" s="15">
        <v>0.40948154549999999</v>
      </c>
      <c r="WV7" s="15">
        <v>0.35683057705714299</v>
      </c>
      <c r="WW7" s="15">
        <v>0.183325172857143</v>
      </c>
      <c r="WX7" s="15">
        <v>0.25050815920000002</v>
      </c>
      <c r="WY7" s="15">
        <v>0.16730364265714301</v>
      </c>
      <c r="WZ7" s="15">
        <v>29.8114285714286</v>
      </c>
      <c r="XA7" s="15">
        <v>29.613</v>
      </c>
      <c r="XB7" s="15">
        <v>15.002000000000001</v>
      </c>
      <c r="XC7" s="15">
        <v>35.5111428571429</v>
      </c>
      <c r="XD7" s="15">
        <v>34.8174285714286</v>
      </c>
      <c r="XE7" s="15">
        <v>30.2624285714286</v>
      </c>
      <c r="XF7" s="15">
        <v>30.1091428571428</v>
      </c>
      <c r="XG7" s="15">
        <v>0.14323502285714301</v>
      </c>
      <c r="XH7" s="15">
        <v>0.117223075571429</v>
      </c>
      <c r="XI7" s="15">
        <v>66.447285714285698</v>
      </c>
      <c r="XJ7" s="15">
        <v>64.372285714285695</v>
      </c>
      <c r="XK7" s="15">
        <v>84.6</v>
      </c>
      <c r="XL7" s="15">
        <f t="shared" si="98"/>
        <v>18.152714285714296</v>
      </c>
      <c r="XM7" s="15">
        <f t="shared" si="99"/>
        <v>20.227714285714299</v>
      </c>
      <c r="XN7" s="15">
        <v>2053.6447142857101</v>
      </c>
      <c r="XO7" s="15">
        <v>2006.5468428571401</v>
      </c>
      <c r="XP7" s="15">
        <v>0.31638834343</v>
      </c>
      <c r="XQ7" s="15">
        <v>0.30759540894285697</v>
      </c>
      <c r="XR7" s="15">
        <v>0.25347940548428599</v>
      </c>
      <c r="XS7" s="15">
        <v>0.25190194105428598</v>
      </c>
      <c r="XT7" s="15">
        <v>0.24060758754714301</v>
      </c>
      <c r="XU7" s="15">
        <v>0.23999826673142899</v>
      </c>
      <c r="XV7" s="15">
        <v>0.17508129250285701</v>
      </c>
      <c r="XW7" s="15">
        <v>0.18205849748428601</v>
      </c>
      <c r="XX7" s="15">
        <v>6.8469598638571397E-2</v>
      </c>
      <c r="XY7" s="15">
        <v>6.1073472160000003E-2</v>
      </c>
      <c r="XZ7" s="15">
        <v>0.41958910403857202</v>
      </c>
      <c r="YA7" s="15">
        <v>0.43375240022571399</v>
      </c>
      <c r="YB7" s="15">
        <v>0.38114248053285699</v>
      </c>
      <c r="YC7" s="15">
        <v>0.38109472015714302</v>
      </c>
      <c r="YD7" s="15">
        <v>0.119060095687143</v>
      </c>
      <c r="YE7" s="15">
        <v>0.145782860232857</v>
      </c>
      <c r="YF7" s="15">
        <v>0.92800054240857199</v>
      </c>
      <c r="YG7" s="15">
        <v>0.90589682866999999</v>
      </c>
      <c r="YH7" s="15">
        <v>0.283550392995714</v>
      </c>
      <c r="YI7" s="15">
        <v>0.19220656704428599</v>
      </c>
      <c r="YJ7" s="15">
        <v>0.328558317491429</v>
      </c>
      <c r="YK7" s="15">
        <v>0.22097046373714299</v>
      </c>
      <c r="YL7" s="15">
        <v>0.26437685600999999</v>
      </c>
      <c r="YM7" s="15">
        <v>0.20318159014857101</v>
      </c>
      <c r="YN7" s="15">
        <v>0.21483898852428601</v>
      </c>
      <c r="YO7" s="15">
        <v>0.16784938687857101</v>
      </c>
      <c r="YP7" s="15">
        <v>-0.29749679592857098</v>
      </c>
      <c r="YQ7" s="15">
        <v>-0.307376123042857</v>
      </c>
      <c r="YR7" s="15">
        <v>0.502775168832857</v>
      </c>
      <c r="YS7" s="15">
        <v>0.46174377381714299</v>
      </c>
      <c r="YT7" s="15">
        <v>0.141180973568966</v>
      </c>
      <c r="YU7" s="15">
        <v>0.182742818965517</v>
      </c>
      <c r="YV7" s="15">
        <v>0.122577664637931</v>
      </c>
      <c r="YW7" s="15">
        <v>0.162403345896552</v>
      </c>
      <c r="YX7" s="15">
        <v>0.313062274793103</v>
      </c>
      <c r="YY7" s="15">
        <v>0.27669409756896601</v>
      </c>
      <c r="YZ7" s="15">
        <v>0.15851636386206899</v>
      </c>
      <c r="ZA7" s="15">
        <v>0.33687479077586202</v>
      </c>
      <c r="ZB7" s="15">
        <v>0.28270010760344799</v>
      </c>
      <c r="ZC7" s="15">
        <v>0.13972592237931</v>
      </c>
      <c r="ZD7" s="15">
        <v>0.18321643287931</v>
      </c>
      <c r="ZE7" s="15">
        <v>0.12587573899999999</v>
      </c>
      <c r="ZF7" s="15">
        <v>35.68</v>
      </c>
      <c r="ZG7" s="15">
        <v>31.832758620689599</v>
      </c>
      <c r="ZH7" s="15">
        <v>18.701724137930999</v>
      </c>
      <c r="ZI7" s="15">
        <v>41.487241379310298</v>
      </c>
      <c r="ZJ7" s="15">
        <v>40.251896551724101</v>
      </c>
      <c r="ZK7" s="15">
        <v>36.450000000000003</v>
      </c>
      <c r="ZL7" s="15">
        <v>36.47</v>
      </c>
      <c r="ZM7" s="15">
        <v>0.13815230051724101</v>
      </c>
      <c r="ZN7" s="15">
        <v>9.4995401379310299E-2</v>
      </c>
      <c r="ZO7" s="15">
        <v>77.999137931034497</v>
      </c>
      <c r="ZP7" s="15">
        <v>74.1836206896552</v>
      </c>
      <c r="ZQ7" s="15">
        <v>103.6</v>
      </c>
      <c r="ZR7" s="15">
        <f t="shared" si="100"/>
        <v>25.600862068965498</v>
      </c>
      <c r="ZS7" s="15">
        <f t="shared" si="101"/>
        <v>29.416379310344794</v>
      </c>
      <c r="ZT7" s="15">
        <v>2315.8493448275899</v>
      </c>
      <c r="ZU7" s="15">
        <v>2229.2530172413799</v>
      </c>
      <c r="ZV7" s="15">
        <v>0.35958070309310303</v>
      </c>
      <c r="ZW7" s="15">
        <v>0.31144000452241399</v>
      </c>
      <c r="ZX7" s="15">
        <v>0.28140065263793101</v>
      </c>
      <c r="ZY7" s="15">
        <v>0.258969624382759</v>
      </c>
      <c r="ZZ7" s="15">
        <v>0.295078180418965</v>
      </c>
      <c r="AAA7" s="15">
        <v>0.25758905477069</v>
      </c>
      <c r="AAB7" s="15">
        <v>0.21356779033275899</v>
      </c>
      <c r="AAC7" s="15">
        <v>0.203285070481035</v>
      </c>
      <c r="AAD7" s="15">
        <v>8.7072756974137897E-2</v>
      </c>
      <c r="AAE7" s="15">
        <v>5.7878889394827597E-2</v>
      </c>
      <c r="AAF7" s="15">
        <v>0.45560261016206899</v>
      </c>
      <c r="AAG7" s="15">
        <v>0.43168830048275902</v>
      </c>
      <c r="AAH7" s="15">
        <v>0.41326721744827599</v>
      </c>
      <c r="AAI7" s="15">
        <v>0.37287386290344798</v>
      </c>
      <c r="AAJ7" s="15">
        <v>0.114906165181034</v>
      </c>
      <c r="AAK7" s="15">
        <v>0.13987380780344799</v>
      </c>
      <c r="AAL7" s="15">
        <v>1.1261622447844799</v>
      </c>
      <c r="AAM7" s="15">
        <v>0.92874205817931099</v>
      </c>
      <c r="AAN7" s="15">
        <v>0.29312090024482801</v>
      </c>
      <c r="AAO7" s="15">
        <v>0.15267015499827599</v>
      </c>
      <c r="AAP7" s="15">
        <v>0.34853625001034499</v>
      </c>
      <c r="AAQ7" s="15">
        <v>0.168174151527586</v>
      </c>
      <c r="AAR7" s="15">
        <v>0.30018058883448301</v>
      </c>
      <c r="AAS7" s="15">
        <v>0.15945392861896501</v>
      </c>
      <c r="AAT7" s="15">
        <v>0.24043277847758601</v>
      </c>
      <c r="AAU7" s="15">
        <v>0.13800319012069001</v>
      </c>
      <c r="AAV7" s="15">
        <v>-0.35157823737930999</v>
      </c>
      <c r="AAW7" s="15">
        <v>-0.336353289344828</v>
      </c>
      <c r="AAX7" s="15">
        <v>0.55024627848448304</v>
      </c>
      <c r="AAY7" s="15">
        <v>0.47307949946724098</v>
      </c>
      <c r="AAZ7" s="15">
        <v>0.11411108241071399</v>
      </c>
      <c r="ABA7" s="15">
        <v>0.13799706183928601</v>
      </c>
      <c r="ABB7" s="15">
        <v>9.9500170571428598E-2</v>
      </c>
      <c r="ABC7" s="15">
        <v>0.120894015660714</v>
      </c>
      <c r="ABD7" s="15">
        <v>0.24418082630357099</v>
      </c>
      <c r="ABE7" s="15">
        <v>0.219550052821429</v>
      </c>
      <c r="ABF7" s="15">
        <v>0.13572954030357101</v>
      </c>
      <c r="ABG7" s="15">
        <v>0.29472803864285702</v>
      </c>
      <c r="ABH7" s="15">
        <v>0.23211500223214299</v>
      </c>
      <c r="ABI7" s="15">
        <v>0.11248337792857099</v>
      </c>
      <c r="ABJ7" s="15">
        <v>0.142491027125</v>
      </c>
      <c r="ABK7" s="15">
        <v>9.8327125642857102E-2</v>
      </c>
      <c r="ABL7" s="15">
        <v>33.517142857142801</v>
      </c>
      <c r="ABM7" s="15">
        <v>32.957500000000003</v>
      </c>
      <c r="ABN7" s="15">
        <v>14.62875</v>
      </c>
      <c r="ABO7" s="15">
        <v>34.717142857142903</v>
      </c>
      <c r="ABP7" s="15">
        <v>34.578392857142902</v>
      </c>
      <c r="ABQ7" s="15">
        <v>34.581785714285701</v>
      </c>
      <c r="ABR7" s="15">
        <v>34.299285714285702</v>
      </c>
      <c r="ABS7" s="15">
        <v>5.9202783214285697E-3</v>
      </c>
      <c r="ABT7" s="15">
        <v>9.0467173214285705E-3</v>
      </c>
      <c r="ABU7" s="15">
        <v>92.080357142857096</v>
      </c>
      <c r="ABV7" s="15">
        <v>86.312678571428606</v>
      </c>
      <c r="ABW7" s="15">
        <v>122.5</v>
      </c>
      <c r="ABX7" s="15">
        <f t="shared" si="102"/>
        <v>30.419642857142904</v>
      </c>
      <c r="ABY7" s="15">
        <f t="shared" si="103"/>
        <v>36.187321428571394</v>
      </c>
      <c r="ABZ7" s="15">
        <f t="shared" si="104"/>
        <v>33.303482142857149</v>
      </c>
      <c r="ACA7" s="15">
        <v>2635.5716607142799</v>
      </c>
      <c r="ACB7" s="15">
        <v>2504.7284464285699</v>
      </c>
      <c r="ACC7" s="15">
        <v>0.36896944597499998</v>
      </c>
      <c r="ACD7" s="15">
        <v>0.32657027466785699</v>
      </c>
      <c r="ACE7" s="15">
        <v>0.26195747196785701</v>
      </c>
      <c r="ACF7" s="15">
        <v>0.288356901767857</v>
      </c>
      <c r="ACG7" s="15">
        <v>0.34783685823392901</v>
      </c>
      <c r="ACH7" s="15">
        <v>0.26710149797499999</v>
      </c>
      <c r="ACI7" s="15">
        <f t="shared" si="105"/>
        <v>0.3074691781044645</v>
      </c>
      <c r="ACJ7" s="15">
        <v>0.23921791000714299</v>
      </c>
      <c r="ACK7" s="15">
        <v>0.22673839016964301</v>
      </c>
      <c r="ACL7" s="15">
        <v>0.118551462760714</v>
      </c>
      <c r="ACM7" s="15">
        <v>4.4702722232142902E-2</v>
      </c>
      <c r="ACN7" s="15">
        <v>0.49941899913035698</v>
      </c>
      <c r="ACO7" s="15">
        <v>0.410526266164286</v>
      </c>
      <c r="ACP7" s="15">
        <v>0.44714957700535701</v>
      </c>
      <c r="ACQ7" s="15">
        <v>0.35196169371250002</v>
      </c>
      <c r="ACR7" s="15">
        <v>0.16009710269821401</v>
      </c>
      <c r="ACS7" s="15">
        <v>9.7228983698214297E-2</v>
      </c>
      <c r="ACT7" s="15">
        <v>1.17259609128214</v>
      </c>
      <c r="ACU7" s="15">
        <v>1.0241789234607099</v>
      </c>
      <c r="ACV7" s="15">
        <v>0.33993895981607097</v>
      </c>
      <c r="ACW7" s="15">
        <v>0.13868851781071401</v>
      </c>
      <c r="ACX7" s="15">
        <v>0.408990311092857</v>
      </c>
      <c r="ACY7" s="15">
        <v>0.15775057548749999</v>
      </c>
      <c r="ACZ7" s="15">
        <v>0.391166651726786</v>
      </c>
      <c r="ADA7" s="15">
        <v>0.18127893026071401</v>
      </c>
      <c r="ADB7" s="15">
        <v>0.31994478874464299</v>
      </c>
      <c r="ADC7" s="15">
        <v>0.14988281322499999</v>
      </c>
      <c r="ADD7" s="15">
        <v>-0.38567597749999999</v>
      </c>
      <c r="ADE7" s="15">
        <v>-0.36826979982142899</v>
      </c>
      <c r="ADF7" s="15">
        <v>0.70581112394285705</v>
      </c>
      <c r="ADG7" s="15">
        <v>0.35148829905714302</v>
      </c>
      <c r="ADH7" s="15">
        <v>9.0057296962962899E-2</v>
      </c>
      <c r="ADI7" s="15">
        <v>0.103521523574074</v>
      </c>
      <c r="ADJ7" s="15">
        <v>7.4000452999999994E-2</v>
      </c>
      <c r="ADK7" s="15">
        <v>0.10406111111111099</v>
      </c>
      <c r="ADL7" s="15">
        <v>0.22211585942592599</v>
      </c>
      <c r="ADM7" s="15">
        <v>0.183275999185185</v>
      </c>
      <c r="ADN7" s="15">
        <v>0.111771698166667</v>
      </c>
      <c r="ADO7" s="15">
        <v>0.237262924962963</v>
      </c>
      <c r="ADP7" s="15">
        <v>0.20132030177777799</v>
      </c>
      <c r="ADQ7" s="15">
        <v>9.3095425685185196E-2</v>
      </c>
      <c r="ADR7" s="15">
        <v>0.1185685585</v>
      </c>
      <c r="ADS7" s="15">
        <v>8.1561753296296294E-2</v>
      </c>
      <c r="ADT7" s="25">
        <v>-9999</v>
      </c>
      <c r="ADU7" s="25">
        <v>-9999</v>
      </c>
      <c r="ADV7" s="25">
        <v>-9999</v>
      </c>
      <c r="ADW7" s="25">
        <v>-9999</v>
      </c>
      <c r="ADX7" s="25">
        <v>-9999</v>
      </c>
      <c r="ADY7" s="25">
        <v>-9999</v>
      </c>
      <c r="ADZ7" s="25">
        <v>-9999</v>
      </c>
      <c r="AEA7" s="25">
        <v>-9999</v>
      </c>
      <c r="AEB7" s="25">
        <v>-9999</v>
      </c>
      <c r="AEC7" s="25">
        <v>-9999</v>
      </c>
      <c r="AED7" s="25">
        <v>-9999</v>
      </c>
      <c r="AEE7" s="25">
        <v>-9999</v>
      </c>
      <c r="AEF7" s="25">
        <v>-9999</v>
      </c>
      <c r="AEG7" s="25">
        <v>-9999</v>
      </c>
      <c r="AEH7" s="25">
        <v>-9999</v>
      </c>
      <c r="AEI7" s="25">
        <v>-9999</v>
      </c>
      <c r="AEJ7" s="15">
        <v>0.35881128094444398</v>
      </c>
      <c r="AEK7" s="15">
        <v>0.35147178390740702</v>
      </c>
      <c r="AEL7" s="15">
        <v>0.285826557222222</v>
      </c>
      <c r="AEM7" s="15">
        <v>0.27114400679629602</v>
      </c>
      <c r="AEN7" s="15">
        <v>0.33284480437037001</v>
      </c>
      <c r="AEO7" s="15">
        <v>0.35375308905555503</v>
      </c>
      <c r="AEP7" s="15">
        <v>0.25852130581481497</v>
      </c>
      <c r="AEQ7" s="15">
        <v>0.27353630151851899</v>
      </c>
      <c r="AER7" s="15">
        <v>8.1443404666666705E-2</v>
      </c>
      <c r="AES7" s="15">
        <v>8.9672616370370398E-2</v>
      </c>
      <c r="AET7" s="15">
        <v>0.48775057053703702</v>
      </c>
      <c r="AEU7" s="15">
        <v>0.490465146703704</v>
      </c>
      <c r="AEV7" s="15">
        <v>0.43564968772222201</v>
      </c>
      <c r="AEW7" s="15">
        <v>0.41274054925925902</v>
      </c>
      <c r="AEX7" s="15">
        <v>0.15650547842592599</v>
      </c>
      <c r="AEY7" s="15">
        <v>0.16916328307407399</v>
      </c>
      <c r="AEZ7" s="15">
        <v>1.1241855762037001</v>
      </c>
      <c r="AFA7" s="15">
        <v>1.1363215181111099</v>
      </c>
      <c r="AFB7" s="15">
        <v>0.241354576777778</v>
      </c>
      <c r="AFC7" s="15">
        <v>1.95402318518524E-3</v>
      </c>
      <c r="AFD7" s="15">
        <v>0.29663059220370402</v>
      </c>
      <c r="AFE7" s="15">
        <v>-6.06227336481482E-2</v>
      </c>
      <c r="AFF7" s="15">
        <v>0.28093740483333302</v>
      </c>
      <c r="AFG7" s="15">
        <v>9.8967645944444405E-2</v>
      </c>
      <c r="AFH7" s="15">
        <v>0.22433019744444399</v>
      </c>
      <c r="AFI7" s="15">
        <v>0.11713590594444399</v>
      </c>
      <c r="AFJ7" s="15">
        <v>-0.41050886148148202</v>
      </c>
      <c r="AFK7" s="15">
        <v>-0.42567822577777797</v>
      </c>
      <c r="AFL7" s="15">
        <v>0.44030173977777798</v>
      </c>
      <c r="AFM7" s="15">
        <v>0.70651701964814795</v>
      </c>
      <c r="AFN7" s="15">
        <v>8.6805660468085105E-2</v>
      </c>
      <c r="AFO7" s="15">
        <v>9.8620741787234095E-2</v>
      </c>
      <c r="AFP7" s="15">
        <v>7.0359821276595694E-2</v>
      </c>
      <c r="AFQ7" s="15">
        <v>9.3453091127659593E-2</v>
      </c>
      <c r="AFR7" s="15">
        <v>0.20368624444680899</v>
      </c>
      <c r="AFS7" s="15">
        <v>0.173294858787234</v>
      </c>
      <c r="AFT7" s="15">
        <v>9.7685929829787299E-2</v>
      </c>
      <c r="AFU7" s="15">
        <v>0.233380318425532</v>
      </c>
      <c r="AFV7" s="15">
        <v>0.19104753991489401</v>
      </c>
      <c r="AFW7" s="15">
        <v>8.3172733617021294E-2</v>
      </c>
      <c r="AFX7" s="15">
        <v>9.9378259063829799E-2</v>
      </c>
      <c r="AFY7" s="15">
        <v>7.4016595148936104E-2</v>
      </c>
      <c r="AFZ7" s="15">
        <v>32.19</v>
      </c>
      <c r="AGA7" s="15">
        <v>28.776595744680801</v>
      </c>
      <c r="AGB7" s="15">
        <v>29.205319148936201</v>
      </c>
      <c r="AGC7" s="15">
        <v>33.649574468085099</v>
      </c>
      <c r="AGD7" s="15">
        <v>33.017021276595699</v>
      </c>
      <c r="AGE7" s="15">
        <v>32.168297872340403</v>
      </c>
      <c r="AGF7" s="15">
        <v>32.170212765957501</v>
      </c>
      <c r="AGG7" s="15">
        <v>4.1635187446808497E-2</v>
      </c>
      <c r="AGH7" s="15">
        <v>2.29144860638298E-2</v>
      </c>
      <c r="AGI7" s="15">
        <v>101.393617021277</v>
      </c>
      <c r="AGJ7" s="15">
        <v>96.157446808510599</v>
      </c>
      <c r="AGK7" s="15">
        <v>145.1</v>
      </c>
      <c r="AGL7" s="15">
        <f t="shared" si="106"/>
        <v>43.706382978722999</v>
      </c>
      <c r="AGM7" s="15">
        <f t="shared" si="107"/>
        <v>48.942553191489395</v>
      </c>
      <c r="AGN7" s="15">
        <f t="shared" si="108"/>
        <v>46.324468085106197</v>
      </c>
      <c r="AGO7" s="15">
        <v>2847.1301914893602</v>
      </c>
      <c r="AGP7" s="15">
        <v>2728.0076170212801</v>
      </c>
      <c r="AGQ7" s="15">
        <v>0.40906049545106399</v>
      </c>
      <c r="AGR7" s="15">
        <v>0.35934645290638301</v>
      </c>
      <c r="AGS7" s="15">
        <v>0.32305538214255303</v>
      </c>
      <c r="AGT7" s="15">
        <v>0.29600884663829802</v>
      </c>
      <c r="AGU7" s="15">
        <v>0.40198340676808503</v>
      </c>
      <c r="AGV7" s="15">
        <v>0.335870298138298</v>
      </c>
      <c r="AGW7" s="15">
        <f t="shared" si="109"/>
        <v>0.36892685245319151</v>
      </c>
      <c r="AGX7" s="15">
        <v>0.31540928467233997</v>
      </c>
      <c r="AGY7" s="15">
        <v>0.271453083182979</v>
      </c>
      <c r="AGZ7" s="15">
        <v>9.9210718480851098E-2</v>
      </c>
      <c r="AHA7" s="15">
        <v>7.2648283995744703E-2</v>
      </c>
      <c r="AHB7" s="15">
        <v>0.51789448354893597</v>
      </c>
      <c r="AHC7" s="15">
        <v>0.47537243510212801</v>
      </c>
      <c r="AHD7" s="15">
        <v>0.473858881546808</v>
      </c>
      <c r="AHE7" s="15">
        <v>0.39100540108723397</v>
      </c>
      <c r="AHF7" s="15">
        <v>0.13832916765106401</v>
      </c>
      <c r="AHG7" s="15">
        <v>0.14147529985319099</v>
      </c>
      <c r="AHH7" s="15">
        <v>1.3912456241468101</v>
      </c>
      <c r="AHI7" s="15">
        <v>1.18114409975532</v>
      </c>
      <c r="AHJ7" s="15">
        <v>0.244485002961702</v>
      </c>
      <c r="AHK7" s="15">
        <v>9.9650263938297901E-2</v>
      </c>
      <c r="AHL7" s="15">
        <v>0.31061815482340399</v>
      </c>
      <c r="AHM7" s="15">
        <v>0.107589670585106</v>
      </c>
      <c r="AHN7" s="15">
        <v>0.30693306166383</v>
      </c>
      <c r="AHO7" s="15">
        <v>0.127580338587234</v>
      </c>
      <c r="AHP7" s="15">
        <v>0.24040738540638301</v>
      </c>
      <c r="AHQ7" s="15">
        <v>0.11413223095106401</v>
      </c>
      <c r="AHR7" s="15">
        <v>-0.47927004459574502</v>
      </c>
      <c r="AHS7" s="15">
        <v>-0.42399223393617003</v>
      </c>
      <c r="AHT7" s="15">
        <v>0.46909446581063802</v>
      </c>
      <c r="AHU7" s="15">
        <v>0.52868890377872302</v>
      </c>
      <c r="AHV7" s="15">
        <v>8.3381194333333394E-2</v>
      </c>
      <c r="AHW7" s="15">
        <v>9.89017873518519E-2</v>
      </c>
      <c r="AHX7" s="15">
        <v>7.4882524851851803E-2</v>
      </c>
      <c r="AHY7" s="15">
        <v>9.1931792222222197E-2</v>
      </c>
      <c r="AHZ7" s="15">
        <v>0.206716473962963</v>
      </c>
      <c r="AIA7" s="15">
        <v>0.15815419761111099</v>
      </c>
      <c r="AIB7" s="15">
        <v>9.3117888907407395E-2</v>
      </c>
      <c r="AIC7" s="15">
        <v>0.207783686592593</v>
      </c>
      <c r="AID7" s="15">
        <v>0.17394696074074101</v>
      </c>
      <c r="AIE7" s="15">
        <v>7.6872222222222203E-2</v>
      </c>
      <c r="AIF7" s="15">
        <v>9.5517055277777804E-2</v>
      </c>
      <c r="AIG7" s="15">
        <v>6.6378233370370396E-2</v>
      </c>
      <c r="AIH7" s="15">
        <v>35.305925925925898</v>
      </c>
      <c r="AII7" s="15">
        <v>32.935555555555602</v>
      </c>
      <c r="AIJ7" s="15">
        <v>22.687962962962999</v>
      </c>
      <c r="AIK7" s="15">
        <v>39.704259259259302</v>
      </c>
      <c r="AIL7" s="15">
        <v>37.586851851851797</v>
      </c>
      <c r="AIM7" s="15">
        <v>35.631111111111203</v>
      </c>
      <c r="AIN7" s="15">
        <v>35.549999999999997</v>
      </c>
      <c r="AIO7" s="15">
        <v>0.111432802037037</v>
      </c>
      <c r="AIP7" s="15">
        <v>5.1668347037037099E-2</v>
      </c>
      <c r="AIQ7" s="15">
        <v>106.624074074074</v>
      </c>
      <c r="AIR7" s="15">
        <v>108.181481481481</v>
      </c>
      <c r="AIS7" s="15">
        <v>157</v>
      </c>
      <c r="AIT7" s="15">
        <f t="shared" si="110"/>
        <v>50.375925925925998</v>
      </c>
      <c r="AIU7" s="15">
        <f t="shared" si="111"/>
        <v>48.818518518518999</v>
      </c>
      <c r="AIV7" s="15">
        <v>2965.5863518518499</v>
      </c>
      <c r="AIW7" s="15">
        <v>3001.05483333333</v>
      </c>
      <c r="AIX7" s="15">
        <v>0.37984270848333301</v>
      </c>
      <c r="AIY7" s="15">
        <v>0.36024514765555599</v>
      </c>
      <c r="AIZ7" s="15">
        <v>0.30248300882036999</v>
      </c>
      <c r="AJA7" s="15">
        <v>0.26120432755185202</v>
      </c>
      <c r="AJB7" s="15">
        <v>0.36896714518333301</v>
      </c>
      <c r="AJC7" s="15">
        <v>0.32898929668703703</v>
      </c>
      <c r="AJD7" s="15">
        <v>0.29089292475370399</v>
      </c>
      <c r="AJE7" s="15">
        <v>0.226971898316667</v>
      </c>
      <c r="AJF7" s="15">
        <v>8.7683068351851898E-2</v>
      </c>
      <c r="AJG7" s="15">
        <v>0.114254111098148</v>
      </c>
      <c r="AJH7" s="15">
        <v>0.51528486402407403</v>
      </c>
      <c r="AJI7" s="15">
        <v>0.44500379112407401</v>
      </c>
      <c r="AJJ7" s="15">
        <v>0.45868131189629602</v>
      </c>
      <c r="AJK7" s="15">
        <v>0.40131936489444398</v>
      </c>
      <c r="AJL7" s="15">
        <v>0.168705369794444</v>
      </c>
      <c r="AJM7" s="15">
        <v>0.102293818335185</v>
      </c>
      <c r="AJN7" s="15">
        <v>1.23246687819074</v>
      </c>
      <c r="AJO7" s="15">
        <v>1.25614906816481</v>
      </c>
      <c r="AJP7" s="15">
        <v>0.232722965040741</v>
      </c>
      <c r="AJQ7" s="15">
        <v>0.33224117277222198</v>
      </c>
      <c r="AJR7" s="15">
        <v>0.291577835825926</v>
      </c>
      <c r="AJS7" s="15">
        <v>0.37710518860740799</v>
      </c>
      <c r="AJT7" s="15">
        <v>0.28527395011851803</v>
      </c>
      <c r="AJU7" s="15">
        <v>0.38461548404259299</v>
      </c>
      <c r="AJV7" s="15">
        <v>0.225772557827778</v>
      </c>
      <c r="AJW7" s="15">
        <v>0.32578065648703702</v>
      </c>
      <c r="AJX7" s="15">
        <v>-0.45034826570370401</v>
      </c>
      <c r="AJY7" s="15">
        <v>-0.36676363711111098</v>
      </c>
      <c r="AJZ7" s="15">
        <v>0.43681960772963002</v>
      </c>
      <c r="AKA7" s="15">
        <v>0.96941396946851799</v>
      </c>
      <c r="AZI7" s="6"/>
      <c r="AZJ7" s="7"/>
      <c r="AZK7" s="6"/>
      <c r="AZL7" s="6"/>
      <c r="AZM7" s="6"/>
      <c r="AZN7" s="6"/>
    </row>
    <row r="8" spans="1:963 1361:1366" x14ac:dyDescent="0.25">
      <c r="A8" s="15">
        <v>7</v>
      </c>
      <c r="B8" s="15">
        <v>2</v>
      </c>
      <c r="C8" s="15" t="s">
        <v>9</v>
      </c>
      <c r="D8" s="15">
        <v>100</v>
      </c>
      <c r="E8" s="15">
        <v>3</v>
      </c>
      <c r="F8" s="15">
        <v>1</v>
      </c>
      <c r="G8" s="15" t="s">
        <v>14</v>
      </c>
      <c r="H8" s="15" t="s">
        <v>560</v>
      </c>
      <c r="I8" s="25">
        <v>-9999</v>
      </c>
      <c r="J8" s="25">
        <v>-9999</v>
      </c>
      <c r="K8" s="25">
        <v>-9999</v>
      </c>
      <c r="L8" s="25">
        <v>-9999</v>
      </c>
      <c r="M8" s="16">
        <v>0</v>
      </c>
      <c r="N8" s="16">
        <v>0</v>
      </c>
      <c r="O8" s="15">
        <f t="shared" si="34"/>
        <v>0</v>
      </c>
      <c r="P8" s="15">
        <v>0</v>
      </c>
      <c r="Q8" s="15">
        <v>53.12</v>
      </c>
      <c r="R8" s="15">
        <v>26.72</v>
      </c>
      <c r="S8" s="15">
        <v>20.160000000000004</v>
      </c>
      <c r="T8" s="15">
        <v>47.12</v>
      </c>
      <c r="U8" s="15">
        <v>24.72</v>
      </c>
      <c r="V8" s="15">
        <v>28.16</v>
      </c>
      <c r="W8" s="15">
        <v>57.839999999999989</v>
      </c>
      <c r="X8" s="15">
        <v>24</v>
      </c>
      <c r="Y8" s="15">
        <v>18.160000000000004</v>
      </c>
      <c r="Z8" s="15">
        <v>63.839999999999996</v>
      </c>
      <c r="AA8" s="15">
        <v>16</v>
      </c>
      <c r="AB8" s="15">
        <v>20.160000000000004</v>
      </c>
      <c r="AC8" s="15" t="s">
        <v>47</v>
      </c>
      <c r="AD8" s="15">
        <v>8.6</v>
      </c>
      <c r="AE8" s="15">
        <v>7.2</v>
      </c>
      <c r="AF8" s="15">
        <v>0.85</v>
      </c>
      <c r="AG8" s="15" t="s">
        <v>41</v>
      </c>
      <c r="AH8" s="15">
        <v>2</v>
      </c>
      <c r="AI8" s="15">
        <v>0.9</v>
      </c>
      <c r="AJ8" s="15">
        <v>1.4</v>
      </c>
      <c r="AK8" s="15">
        <v>3</v>
      </c>
      <c r="AL8" s="15">
        <v>272</v>
      </c>
      <c r="AM8" s="15">
        <v>32</v>
      </c>
      <c r="AN8" s="15">
        <v>0.5</v>
      </c>
      <c r="AO8" s="15">
        <v>10.9</v>
      </c>
      <c r="AP8" s="15">
        <v>5.5</v>
      </c>
      <c r="AQ8" s="15">
        <v>1.1299999999999999</v>
      </c>
      <c r="AR8" s="15">
        <v>5799</v>
      </c>
      <c r="AS8" s="15">
        <v>188</v>
      </c>
      <c r="AT8" s="15">
        <v>322</v>
      </c>
      <c r="AU8" s="25">
        <v>-9999</v>
      </c>
      <c r="AV8" s="15">
        <v>32.700000000000003</v>
      </c>
      <c r="AW8" s="15">
        <v>0</v>
      </c>
      <c r="AX8" s="15">
        <v>2</v>
      </c>
      <c r="AY8" s="15">
        <v>89</v>
      </c>
      <c r="AZ8" s="15">
        <v>5</v>
      </c>
      <c r="BA8" s="15">
        <v>4</v>
      </c>
      <c r="BB8" s="15">
        <v>49</v>
      </c>
      <c r="BC8" s="20">
        <v>0.13935201313890411</v>
      </c>
      <c r="BD8" s="20">
        <v>0</v>
      </c>
      <c r="BE8" s="20">
        <v>0</v>
      </c>
      <c r="BF8" s="20">
        <v>1.9773592367393348E-2</v>
      </c>
      <c r="BG8" s="20">
        <v>0.21619990949771228</v>
      </c>
      <c r="BH8" s="20">
        <v>0.33186388627470409</v>
      </c>
      <c r="BI8" s="25">
        <v>-9999</v>
      </c>
      <c r="BJ8" s="25">
        <v>-9999</v>
      </c>
      <c r="BK8" s="25">
        <v>-9999</v>
      </c>
      <c r="BL8" s="25">
        <v>-9999</v>
      </c>
      <c r="BM8" s="25">
        <v>-9999</v>
      </c>
      <c r="BN8" s="20">
        <f t="shared" si="0"/>
        <v>0.55740805255561643</v>
      </c>
      <c r="BO8" s="20">
        <f t="shared" si="1"/>
        <v>0.55740805255561643</v>
      </c>
      <c r="BP8" s="20">
        <f t="shared" si="2"/>
        <v>0.63650242202518981</v>
      </c>
      <c r="BQ8" s="20">
        <f t="shared" si="3"/>
        <v>1.5013020600160389</v>
      </c>
      <c r="BR8" s="20">
        <f t="shared" si="4"/>
        <v>2.8287576051148555</v>
      </c>
      <c r="BS8" s="20">
        <f t="shared" si="5"/>
        <v>7.9094369469573392E-2</v>
      </c>
      <c r="BT8" s="20">
        <f t="shared" si="6"/>
        <v>0.86479963799084913</v>
      </c>
      <c r="BU8" s="20">
        <f t="shared" si="7"/>
        <v>1.3274555450988164</v>
      </c>
      <c r="BV8" s="20">
        <f t="shared" si="35"/>
        <v>2.2713495525592391</v>
      </c>
      <c r="BW8" s="25">
        <v>-9999</v>
      </c>
      <c r="BX8" s="25">
        <v>-9999</v>
      </c>
      <c r="BY8" s="25">
        <v>-9999</v>
      </c>
      <c r="BZ8" s="25">
        <v>-9999</v>
      </c>
      <c r="CA8" s="25">
        <v>-9999</v>
      </c>
      <c r="CB8" s="25">
        <v>-9999</v>
      </c>
      <c r="CC8" s="25">
        <v>-9999</v>
      </c>
      <c r="CD8" s="20">
        <f t="shared" si="8"/>
        <v>20.158661578797819</v>
      </c>
      <c r="CE8" s="20">
        <f t="shared" si="9"/>
        <v>27.952173680836587</v>
      </c>
      <c r="CF8" s="20">
        <f t="shared" si="10"/>
        <v>35.0450153512814</v>
      </c>
      <c r="CG8" s="20">
        <f t="shared" si="36"/>
        <v>58.950939787981078</v>
      </c>
      <c r="CH8" s="15">
        <f t="shared" si="11"/>
        <v>7.0928416704448134</v>
      </c>
      <c r="CI8" s="15">
        <f t="shared" si="12"/>
        <v>10.801586106510063</v>
      </c>
      <c r="CJ8" s="15">
        <f t="shared" si="13"/>
        <v>13.104338330189615</v>
      </c>
      <c r="CK8" s="15">
        <f t="shared" ref="CK8:CL8" si="128">SUM(CH8:CJ8)</f>
        <v>30.99876610714449</v>
      </c>
      <c r="CL8" s="15">
        <f t="shared" si="128"/>
        <v>54.904690543844168</v>
      </c>
      <c r="CM8" s="15">
        <v>1.7449999999999999</v>
      </c>
      <c r="CN8" s="15">
        <v>3.5000000000000003E-2</v>
      </c>
      <c r="CO8" s="15">
        <v>0.04</v>
      </c>
      <c r="CP8" s="15">
        <v>0</v>
      </c>
      <c r="CQ8" s="15">
        <v>1.03</v>
      </c>
      <c r="CR8" s="15">
        <v>1.115</v>
      </c>
      <c r="CS8" s="25">
        <v>-9999</v>
      </c>
      <c r="CT8" s="25">
        <v>-9999</v>
      </c>
      <c r="CU8" s="25">
        <v>-9999</v>
      </c>
      <c r="CV8" s="25">
        <v>-9999</v>
      </c>
      <c r="CW8" s="25">
        <v>-9999</v>
      </c>
      <c r="CX8" s="20">
        <f t="shared" si="38"/>
        <v>7.1199999999999992</v>
      </c>
      <c r="CY8" s="20">
        <f t="shared" si="39"/>
        <v>7.2799999999999994</v>
      </c>
      <c r="CZ8" s="20">
        <f t="shared" si="14"/>
        <v>7.2799999999999994</v>
      </c>
      <c r="DA8" s="20">
        <f t="shared" si="15"/>
        <v>11.399999999999999</v>
      </c>
      <c r="DB8" s="20">
        <f t="shared" si="16"/>
        <v>15.86</v>
      </c>
      <c r="DC8" s="15">
        <f t="shared" si="17"/>
        <v>0</v>
      </c>
      <c r="DD8" s="15">
        <f t="shared" si="18"/>
        <v>4.12</v>
      </c>
      <c r="DE8" s="15">
        <f t="shared" si="19"/>
        <v>4.46</v>
      </c>
      <c r="DF8" s="15">
        <f t="shared" si="40"/>
        <v>8.58</v>
      </c>
      <c r="DG8" s="16">
        <v>2.6601383070011613</v>
      </c>
      <c r="DH8" s="16">
        <v>2.3795270876982939</v>
      </c>
      <c r="DI8" s="16">
        <v>1.9483780255096919</v>
      </c>
      <c r="DJ8" s="16">
        <v>1.7732104176112033</v>
      </c>
      <c r="DK8" s="16">
        <v>2.7003965266275158</v>
      </c>
      <c r="DL8" s="16">
        <v>3.2760845825474036</v>
      </c>
      <c r="DM8" s="25">
        <v>-9999</v>
      </c>
      <c r="DN8" s="20">
        <f t="shared" si="41"/>
        <v>20.158661578797819</v>
      </c>
      <c r="DO8" s="20">
        <f t="shared" si="42"/>
        <v>27.952173680836587</v>
      </c>
      <c r="DP8" s="20">
        <f t="shared" ref="DP8:DR8" si="129">(DO8+(DJ8*4))</f>
        <v>35.0450153512814</v>
      </c>
      <c r="DQ8" s="20">
        <f t="shared" si="129"/>
        <v>45.846601457791465</v>
      </c>
      <c r="DR8" s="20">
        <f t="shared" si="129"/>
        <v>58.950939787981078</v>
      </c>
      <c r="DS8" s="15">
        <f t="shared" si="44"/>
        <v>7.0928416704448134</v>
      </c>
      <c r="DT8" s="15">
        <f t="shared" si="45"/>
        <v>10.801586106510063</v>
      </c>
      <c r="DU8" s="15">
        <f t="shared" si="46"/>
        <v>13.104338330189615</v>
      </c>
      <c r="DV8" s="15">
        <f t="shared" si="47"/>
        <v>30.99876610714449</v>
      </c>
      <c r="DW8" s="25">
        <v>-9999</v>
      </c>
      <c r="DX8" s="25">
        <v>-9999</v>
      </c>
      <c r="DY8" s="25">
        <v>-9999</v>
      </c>
      <c r="DZ8" s="25">
        <v>-9999</v>
      </c>
      <c r="EA8" s="25">
        <v>-9999</v>
      </c>
      <c r="EB8" s="25">
        <v>-9999</v>
      </c>
      <c r="EC8" s="25">
        <v>-9999</v>
      </c>
      <c r="ED8" s="25">
        <v>-9999</v>
      </c>
      <c r="EE8" s="25">
        <v>-9999</v>
      </c>
      <c r="EF8" s="25">
        <v>-9999</v>
      </c>
      <c r="EG8" s="25">
        <v>-9999</v>
      </c>
      <c r="EH8" s="25">
        <v>-9999</v>
      </c>
      <c r="EI8" s="25">
        <v>-9999</v>
      </c>
      <c r="EJ8" s="25">
        <v>-9999</v>
      </c>
      <c r="EK8" s="25">
        <v>-9999</v>
      </c>
      <c r="EL8" s="25">
        <v>-9999</v>
      </c>
      <c r="EM8" s="25">
        <v>-9999</v>
      </c>
      <c r="EN8" s="25">
        <v>-9999</v>
      </c>
      <c r="EO8" s="25">
        <v>-9999</v>
      </c>
      <c r="EP8" s="25">
        <v>-9999</v>
      </c>
      <c r="EQ8" s="15">
        <v>6.6</v>
      </c>
      <c r="ER8" s="18">
        <v>4.3</v>
      </c>
      <c r="ES8" s="17">
        <v>8.4</v>
      </c>
      <c r="ET8" s="18">
        <v>4.8</v>
      </c>
      <c r="EU8" s="29">
        <v>4.5</v>
      </c>
      <c r="EV8" s="22">
        <v>5.4</v>
      </c>
      <c r="EW8" s="22">
        <v>4.2</v>
      </c>
      <c r="EX8" s="18">
        <v>4.7</v>
      </c>
      <c r="EY8" s="18">
        <v>7.9</v>
      </c>
      <c r="EZ8" s="23">
        <v>4.0999999999999996</v>
      </c>
      <c r="FA8" s="18">
        <v>6.1</v>
      </c>
      <c r="FB8" s="22">
        <v>11.1</v>
      </c>
      <c r="FC8" s="22">
        <v>7.1</v>
      </c>
      <c r="FD8" s="18">
        <v>5.9</v>
      </c>
      <c r="FE8" s="18">
        <v>7.3</v>
      </c>
      <c r="FF8" s="18">
        <v>6.8</v>
      </c>
      <c r="FG8" s="18">
        <v>13.9</v>
      </c>
      <c r="FH8" s="18">
        <v>7.7</v>
      </c>
      <c r="FI8" s="18">
        <v>8.6999999999999993</v>
      </c>
      <c r="FJ8" s="18">
        <v>17</v>
      </c>
      <c r="FK8" s="18">
        <v>11.4</v>
      </c>
      <c r="FL8" s="17">
        <v>32</v>
      </c>
      <c r="FM8" s="17">
        <v>33.700000000000003</v>
      </c>
      <c r="FN8" s="17">
        <v>31</v>
      </c>
      <c r="FO8" s="17">
        <v>26.3</v>
      </c>
      <c r="FP8" s="17">
        <v>26.2</v>
      </c>
      <c r="FQ8" s="17">
        <v>24.7</v>
      </c>
      <c r="FR8" s="17">
        <v>22.6</v>
      </c>
      <c r="FS8" s="17">
        <v>21.2</v>
      </c>
      <c r="FT8" s="17">
        <v>19.899999999999999</v>
      </c>
      <c r="FU8" s="17">
        <v>19</v>
      </c>
      <c r="FV8" s="17">
        <v>20</v>
      </c>
      <c r="FW8" s="17">
        <v>18.5</v>
      </c>
      <c r="FX8" s="22">
        <v>27.5</v>
      </c>
      <c r="FY8" s="22">
        <v>25.5</v>
      </c>
      <c r="FZ8" s="22">
        <v>33</v>
      </c>
      <c r="GA8" s="22">
        <v>33.5</v>
      </c>
      <c r="GB8" s="22">
        <v>37.5</v>
      </c>
      <c r="GC8" s="22">
        <v>33</v>
      </c>
      <c r="GD8" s="22">
        <v>48</v>
      </c>
      <c r="GE8" s="22">
        <v>36.5</v>
      </c>
      <c r="GF8" s="22">
        <v>47.5</v>
      </c>
      <c r="GG8" s="22">
        <v>39</v>
      </c>
      <c r="GH8" s="22">
        <v>54.5</v>
      </c>
      <c r="GI8" s="22">
        <v>38.5</v>
      </c>
      <c r="GJ8" s="22">
        <v>54</v>
      </c>
      <c r="GK8" s="22">
        <v>40</v>
      </c>
      <c r="GL8" s="22">
        <v>52</v>
      </c>
      <c r="GM8" s="22">
        <v>41.5</v>
      </c>
      <c r="GN8" s="16">
        <v>105.06566604127582</v>
      </c>
      <c r="GO8" s="16">
        <v>589.59365708622397</v>
      </c>
      <c r="GP8" s="16">
        <v>108.1</v>
      </c>
      <c r="GQ8" s="16">
        <v>19.841269841269842</v>
      </c>
      <c r="GR8" s="16">
        <v>4.9309664694280082</v>
      </c>
      <c r="GS8" s="16">
        <v>12.574257425742573</v>
      </c>
      <c r="GT8" s="16">
        <v>2.1084337349397595</v>
      </c>
      <c r="GU8" s="16">
        <v>0</v>
      </c>
      <c r="GV8" s="16">
        <v>6.7932067932067941</v>
      </c>
      <c r="GW8" s="16">
        <v>9.9206349206349201E-2</v>
      </c>
      <c r="GX8" s="18">
        <v>3.2161</v>
      </c>
      <c r="GY8" s="18">
        <v>3.7362000000000002</v>
      </c>
      <c r="GZ8" s="18">
        <v>3.9051999999999998</v>
      </c>
      <c r="HA8" s="18">
        <v>3.0541999999999998</v>
      </c>
      <c r="HB8" s="18">
        <v>2.4561999999999999</v>
      </c>
      <c r="HC8" s="18">
        <v>2.2845</v>
      </c>
      <c r="HD8" s="18">
        <v>2.0398999999999998</v>
      </c>
      <c r="HE8" s="18">
        <v>2.0981999999999998</v>
      </c>
      <c r="HF8" s="18">
        <v>2.0636999999999999</v>
      </c>
      <c r="HG8" s="15">
        <v>42.8</v>
      </c>
      <c r="HH8" s="15">
        <f t="shared" si="48"/>
        <v>294.99999999999994</v>
      </c>
      <c r="HI8" s="15">
        <v>1.6994053681303645</v>
      </c>
      <c r="HJ8" s="24">
        <f t="shared" si="49"/>
        <v>1.8614482631016993</v>
      </c>
      <c r="HK8" s="15">
        <f t="shared" si="50"/>
        <v>5.491272376150012</v>
      </c>
      <c r="HL8" s="27">
        <v>0.36781025393600503</v>
      </c>
      <c r="HM8" s="17">
        <v>154.30000000000001</v>
      </c>
      <c r="HN8" s="17">
        <v>70.069999999999993</v>
      </c>
      <c r="HO8" s="16">
        <f t="shared" si="51"/>
        <v>84.230000000000018</v>
      </c>
      <c r="HP8" s="18">
        <v>16</v>
      </c>
      <c r="HQ8" s="18">
        <v>141</v>
      </c>
      <c r="HR8" s="18">
        <v>31.63</v>
      </c>
      <c r="HS8" s="22">
        <f t="shared" si="52"/>
        <v>109.37</v>
      </c>
      <c r="HT8" s="21">
        <v>56</v>
      </c>
      <c r="HU8" s="18">
        <v>176.6</v>
      </c>
      <c r="HV8" s="18">
        <v>31</v>
      </c>
      <c r="HW8" s="18">
        <f t="shared" si="53"/>
        <v>145.6</v>
      </c>
      <c r="HX8" s="18">
        <v>92.7</v>
      </c>
      <c r="HY8" s="18">
        <v>31</v>
      </c>
      <c r="HZ8" s="18">
        <f t="shared" si="54"/>
        <v>61.7</v>
      </c>
      <c r="IA8" s="18">
        <v>119.7</v>
      </c>
      <c r="IB8" s="18">
        <v>31.5</v>
      </c>
      <c r="IC8" s="18">
        <f t="shared" si="55"/>
        <v>88.2</v>
      </c>
      <c r="ID8" s="18">
        <v>49.8</v>
      </c>
      <c r="IE8" s="22">
        <v>6.65</v>
      </c>
      <c r="IF8" s="28">
        <v>117.8</v>
      </c>
      <c r="IG8" s="22">
        <v>70.069999999999993</v>
      </c>
      <c r="IH8" s="22">
        <f t="shared" si="126"/>
        <v>43.15</v>
      </c>
      <c r="II8" s="22">
        <f t="shared" si="127"/>
        <v>47.730000000000004</v>
      </c>
      <c r="IJ8" s="16">
        <f t="shared" si="58"/>
        <v>467.94117647058829</v>
      </c>
      <c r="IK8" s="16">
        <f t="shared" si="59"/>
        <v>417.80462184873949</v>
      </c>
      <c r="IL8" s="25">
        <f t="shared" si="22"/>
        <v>825.78431372549039</v>
      </c>
      <c r="IM8" s="16">
        <f t="shared" si="23"/>
        <v>1072.2549019607843</v>
      </c>
      <c r="IN8" s="16">
        <f t="shared" si="24"/>
        <v>604.9019607843137</v>
      </c>
      <c r="IO8" s="16">
        <f t="shared" si="60"/>
        <v>864.70588235294122</v>
      </c>
      <c r="IP8" s="25">
        <f t="shared" si="25"/>
        <v>1427.4509803921569</v>
      </c>
      <c r="IQ8" s="16">
        <f t="shared" si="61"/>
        <v>3367.6470588235297</v>
      </c>
      <c r="IR8" s="16">
        <f t="shared" si="62"/>
        <v>423.03921568627453</v>
      </c>
      <c r="IS8" s="27">
        <v>0.36735433263775402</v>
      </c>
      <c r="IT8" s="24">
        <v>1.5810614079835719</v>
      </c>
      <c r="IU8" s="24">
        <v>1.5810614079835719</v>
      </c>
      <c r="IV8" s="15">
        <v>1.72</v>
      </c>
      <c r="IW8" s="24">
        <f t="shared" si="63"/>
        <v>1.7357196398417467</v>
      </c>
      <c r="IX8" s="15">
        <f t="shared" si="26"/>
        <v>14.203490196078434</v>
      </c>
      <c r="IY8" s="27">
        <v>0.36754698505099975</v>
      </c>
      <c r="IZ8" s="26">
        <v>0.4012196963584031</v>
      </c>
      <c r="JA8" s="15">
        <v>0.46</v>
      </c>
      <c r="JB8" s="24">
        <f t="shared" si="64"/>
        <v>0.48225580541116747</v>
      </c>
      <c r="JC8" s="15">
        <f t="shared" si="27"/>
        <v>4.9323725490196075</v>
      </c>
      <c r="JD8" s="27">
        <v>0.36726514748019612</v>
      </c>
      <c r="JE8" s="24">
        <v>0.76070368436995428</v>
      </c>
      <c r="JF8" s="15">
        <v>0.79</v>
      </c>
      <c r="JG8" s="24">
        <f t="shared" si="65"/>
        <v>0.86417159427463952</v>
      </c>
      <c r="JH8" s="15">
        <f t="shared" si="28"/>
        <v>4.778725490196079</v>
      </c>
      <c r="JI8" s="27">
        <v>0.36726241717730823</v>
      </c>
      <c r="JJ8" s="24">
        <v>2.0858283276763925</v>
      </c>
      <c r="JK8" s="15">
        <v>2.48</v>
      </c>
      <c r="JL8" s="24">
        <f t="shared" si="66"/>
        <v>2.2719840153233997</v>
      </c>
      <c r="JM8" s="15">
        <f t="shared" si="29"/>
        <v>10.491372549019609</v>
      </c>
      <c r="JN8" s="27">
        <v>0.36786941642273779</v>
      </c>
      <c r="JO8" s="16">
        <f t="shared" si="67"/>
        <v>34.405960784313727</v>
      </c>
      <c r="JP8" s="16">
        <f t="shared" si="68"/>
        <v>30.719607843137254</v>
      </c>
      <c r="JQ8" s="22">
        <v>13</v>
      </c>
      <c r="JR8" s="22">
        <f t="shared" si="69"/>
        <v>43.29</v>
      </c>
      <c r="JS8" s="22">
        <v>613.4</v>
      </c>
      <c r="JT8" s="26">
        <f t="shared" si="70"/>
        <v>0.61339999999999995</v>
      </c>
      <c r="JU8" s="27">
        <v>7.1599999999999997E-2</v>
      </c>
      <c r="JV8" s="26">
        <f t="shared" si="71"/>
        <v>0.54179999999999995</v>
      </c>
      <c r="JW8" s="15">
        <f t="shared" si="72"/>
        <v>1200.8352642713876</v>
      </c>
      <c r="JX8" s="25">
        <v>-9999</v>
      </c>
      <c r="JY8" s="25">
        <v>-9999</v>
      </c>
      <c r="JZ8" s="25">
        <v>-9999</v>
      </c>
      <c r="KA8" s="25">
        <v>-9999</v>
      </c>
      <c r="KB8" s="25">
        <v>-9999</v>
      </c>
      <c r="KC8" s="15">
        <v>0.46839999999999998</v>
      </c>
      <c r="KD8" s="25">
        <v>-9999</v>
      </c>
      <c r="KE8" s="15">
        <f t="shared" si="30"/>
        <v>562.47123778471791</v>
      </c>
      <c r="KF8" s="15">
        <f t="shared" si="73"/>
        <v>629.96778631888412</v>
      </c>
      <c r="KG8" s="28">
        <v>2</v>
      </c>
      <c r="KH8" s="22">
        <f t="shared" si="74"/>
        <v>19</v>
      </c>
      <c r="KI8" s="22">
        <f t="shared" si="75"/>
        <v>126.73</v>
      </c>
      <c r="KJ8" s="20">
        <v>132.08763099999999</v>
      </c>
      <c r="KK8" s="16">
        <v>1.43</v>
      </c>
      <c r="KL8" s="16">
        <f t="shared" si="76"/>
        <v>0.91999999999999993</v>
      </c>
      <c r="KM8" s="15">
        <f t="shared" si="121"/>
        <v>668.27881589281071</v>
      </c>
      <c r="KN8" s="18">
        <v>0.8</v>
      </c>
      <c r="KO8" s="18">
        <f t="shared" si="77"/>
        <v>0.53</v>
      </c>
      <c r="KP8" s="15">
        <f t="shared" si="78"/>
        <v>0.57608695652173925</v>
      </c>
      <c r="KQ8" s="15">
        <f t="shared" si="79"/>
        <v>384.98670915564099</v>
      </c>
      <c r="KR8" s="15">
        <f t="shared" si="80"/>
        <v>431.18511425431797</v>
      </c>
      <c r="KS8" s="20">
        <f t="shared" si="31"/>
        <v>530.47159653126948</v>
      </c>
      <c r="KT8" s="20">
        <f t="shared" si="81"/>
        <v>594.12818811502189</v>
      </c>
      <c r="KU8" s="30">
        <v>5.43</v>
      </c>
      <c r="KV8" s="30">
        <v>0.91</v>
      </c>
      <c r="KW8" s="30">
        <v>77.400000000000006</v>
      </c>
      <c r="KX8" s="30">
        <v>21.3</v>
      </c>
      <c r="KY8" s="30">
        <v>6.1</v>
      </c>
      <c r="KZ8" s="18">
        <v>0.59360000000000002</v>
      </c>
      <c r="LA8" s="18">
        <f t="shared" si="82"/>
        <v>0.52659999999999996</v>
      </c>
      <c r="LB8" s="15">
        <f t="shared" si="32"/>
        <v>0.57239130434782604</v>
      </c>
      <c r="LC8" s="15">
        <f t="shared" si="33"/>
        <v>382.51698309690664</v>
      </c>
      <c r="LD8" s="15">
        <f t="shared" si="83"/>
        <v>428.41902106853547</v>
      </c>
      <c r="LE8" s="15">
        <f t="shared" si="84"/>
        <v>522.4622208152872</v>
      </c>
      <c r="LF8" s="15">
        <v>42.8</v>
      </c>
      <c r="LG8" s="15">
        <f t="shared" si="85"/>
        <v>294.99999999999994</v>
      </c>
      <c r="LH8" s="15">
        <v>0.25989883348214299</v>
      </c>
      <c r="LI8" s="15">
        <v>0.39915574598214298</v>
      </c>
      <c r="LJ8" s="15">
        <v>0.222753976142857</v>
      </c>
      <c r="LK8" s="15">
        <v>0.33146047125</v>
      </c>
      <c r="LL8" s="15">
        <v>0.51953748655357102</v>
      </c>
      <c r="LM8" s="15">
        <v>0.47777445412500003</v>
      </c>
      <c r="LN8" s="15">
        <v>0.33960599767857103</v>
      </c>
      <c r="LO8" s="15">
        <v>0.52655950091071402</v>
      </c>
      <c r="LP8" s="15">
        <v>0.47222162446428601</v>
      </c>
      <c r="LQ8" s="15">
        <v>0.25520833341071397</v>
      </c>
      <c r="LR8" s="15">
        <v>0.411176171089286</v>
      </c>
      <c r="LS8" s="15">
        <v>0.26149927483928598</v>
      </c>
      <c r="LT8" s="15">
        <v>33.659999999999997</v>
      </c>
      <c r="LU8" s="15">
        <v>30.80875</v>
      </c>
      <c r="LV8" s="15">
        <v>5.2514642857142801</v>
      </c>
      <c r="LW8" s="15">
        <v>45.90625</v>
      </c>
      <c r="LX8" s="15">
        <v>45.84</v>
      </c>
      <c r="LY8" s="15">
        <v>34.319642857142803</v>
      </c>
      <c r="LZ8" s="15">
        <v>34.267142857142801</v>
      </c>
      <c r="MA8" s="15">
        <v>0.32427265892857099</v>
      </c>
      <c r="MB8" s="15">
        <v>0.29576191785714301</v>
      </c>
      <c r="MC8" s="15">
        <v>58.721607142857103</v>
      </c>
      <c r="MD8" s="15">
        <v>54.2328571428571</v>
      </c>
      <c r="ME8" s="15">
        <v>60.3</v>
      </c>
      <c r="MF8" s="15">
        <f t="shared" si="86"/>
        <v>1.5783928571428945</v>
      </c>
      <c r="MG8" s="15">
        <f t="shared" si="87"/>
        <v>6.0671428571428976</v>
      </c>
      <c r="MH8" s="15">
        <v>1878.2981071428601</v>
      </c>
      <c r="MI8" s="15">
        <v>1776.3724999999999</v>
      </c>
      <c r="MJ8" s="15">
        <v>0.21571279368392901</v>
      </c>
      <c r="MK8" s="15">
        <v>0.21978259309107101</v>
      </c>
      <c r="ML8" s="15">
        <v>0.16332330261964301</v>
      </c>
      <c r="MM8" s="15">
        <v>0.1804787115625</v>
      </c>
      <c r="MN8" s="15">
        <v>0.122961672694643</v>
      </c>
      <c r="MO8" s="15">
        <v>0.12983643833214301</v>
      </c>
      <c r="MP8" s="15">
        <v>6.9118075971428605E-2</v>
      </c>
      <c r="MQ8" s="15">
        <v>8.9322342694642898E-2</v>
      </c>
      <c r="MR8" s="15">
        <v>5.4315487360714301E-2</v>
      </c>
      <c r="MS8" s="15">
        <v>4.1030089426785703E-2</v>
      </c>
      <c r="MT8" s="15">
        <v>0.33626048447678603</v>
      </c>
      <c r="MU8" s="15">
        <v>0.39865489022857098</v>
      </c>
      <c r="MV8" s="15">
        <v>0.346996478396429</v>
      </c>
      <c r="MW8" s="15">
        <v>0.33186914774285697</v>
      </c>
      <c r="MX8" s="15">
        <v>0.130005345923214</v>
      </c>
      <c r="MY8" s="15">
        <v>0.19623974060178601</v>
      </c>
      <c r="MZ8" s="15">
        <v>0.55055860171428594</v>
      </c>
      <c r="NA8" s="15">
        <v>0.56730723439285702</v>
      </c>
      <c r="NB8" s="15">
        <v>0.43837798706428599</v>
      </c>
      <c r="NC8" s="15">
        <v>0.26663757294107099</v>
      </c>
      <c r="ND8" s="15">
        <v>0.46658207585535699</v>
      </c>
      <c r="NE8" s="15">
        <v>0.28543966137857102</v>
      </c>
      <c r="NF8" s="15">
        <v>0.288003470528571</v>
      </c>
      <c r="NG8" s="15">
        <v>0.19485997755000001</v>
      </c>
      <c r="NH8" s="15">
        <v>0.24995865653035701</v>
      </c>
      <c r="NI8" s="15">
        <v>0.16866086312321399</v>
      </c>
      <c r="NJ8" s="15">
        <v>-0.12918940921428601</v>
      </c>
      <c r="NK8" s="15">
        <v>-0.16347211955357099</v>
      </c>
      <c r="NL8" s="15">
        <v>0.90763537115000004</v>
      </c>
      <c r="NM8" s="15">
        <v>0.62440311132678605</v>
      </c>
      <c r="NN8" s="15">
        <v>0.25558111304651199</v>
      </c>
      <c r="NO8" s="15">
        <v>0.40125679158139499</v>
      </c>
      <c r="NP8" s="15">
        <v>0.23143863927906999</v>
      </c>
      <c r="NQ8" s="15">
        <v>0.32285840960465101</v>
      </c>
      <c r="NR8" s="15">
        <v>0.47591573602325599</v>
      </c>
      <c r="NS8" s="15">
        <v>0.43875356041860503</v>
      </c>
      <c r="NT8" s="15">
        <v>0.33448584762790701</v>
      </c>
      <c r="NU8" s="15">
        <v>0.50681235518604595</v>
      </c>
      <c r="NV8" s="15">
        <v>0.46096380476744198</v>
      </c>
      <c r="NW8" s="15">
        <v>0.25847941672093</v>
      </c>
      <c r="NX8" s="15">
        <v>0.40413878620930199</v>
      </c>
      <c r="NY8" s="15">
        <v>0.24876547490697701</v>
      </c>
      <c r="NZ8" s="15">
        <v>30.36</v>
      </c>
      <c r="OA8" s="15">
        <v>27.950465116279101</v>
      </c>
      <c r="OB8" s="15">
        <v>15.48</v>
      </c>
      <c r="OC8" s="15">
        <v>42.118837209302299</v>
      </c>
      <c r="OD8" s="15">
        <v>41.847441860465104</v>
      </c>
      <c r="OE8" s="15">
        <v>30.68</v>
      </c>
      <c r="OF8" s="15">
        <v>30.42</v>
      </c>
      <c r="OG8" s="15">
        <v>0.318094472093023</v>
      </c>
      <c r="OH8" s="15">
        <v>0.29002453255813898</v>
      </c>
      <c r="OI8" s="15">
        <v>58.884186046511601</v>
      </c>
      <c r="OJ8" s="15">
        <v>53.106511627906997</v>
      </c>
      <c r="OK8" s="15">
        <v>60</v>
      </c>
      <c r="OL8" s="15">
        <f t="shared" si="88"/>
        <v>1.1158139534883986</v>
      </c>
      <c r="OM8" s="15">
        <f t="shared" si="89"/>
        <v>6.8934883720930031</v>
      </c>
      <c r="ON8" s="15">
        <v>1881.9653023255801</v>
      </c>
      <c r="OO8" s="15">
        <v>1750.8265813953501</v>
      </c>
      <c r="OP8" s="15">
        <v>0.20463844120465099</v>
      </c>
      <c r="OQ8" s="15">
        <v>0.18896732323488399</v>
      </c>
      <c r="OR8" s="15">
        <v>0.158933242690698</v>
      </c>
      <c r="OS8" s="15">
        <v>0.15166295667907001</v>
      </c>
      <c r="OT8" s="15">
        <v>0.112568692111628</v>
      </c>
      <c r="OU8" s="15">
        <v>8.2586768065116306E-2</v>
      </c>
      <c r="OV8" s="15">
        <v>6.5667615434883697E-2</v>
      </c>
      <c r="OW8" s="15">
        <v>4.4126010358139497E-2</v>
      </c>
      <c r="OX8" s="15">
        <v>4.72597514790698E-2</v>
      </c>
      <c r="OY8" s="15">
        <v>3.8641359869767397E-2</v>
      </c>
      <c r="OZ8" s="15">
        <v>0.34134592791395302</v>
      </c>
      <c r="PA8" s="15">
        <v>0.34289355656744203</v>
      </c>
      <c r="PB8" s="15">
        <v>0.32436514508139502</v>
      </c>
      <c r="PC8" s="15">
        <v>0.298455728593023</v>
      </c>
      <c r="PD8" s="15">
        <v>0.14700496440232599</v>
      </c>
      <c r="PE8" s="15">
        <v>0.16492155129069799</v>
      </c>
      <c r="PF8" s="15">
        <v>0.51527479556046496</v>
      </c>
      <c r="PG8" s="15">
        <v>0.47388626812325602</v>
      </c>
      <c r="PH8" s="15">
        <v>0.41621873461860498</v>
      </c>
      <c r="PI8" s="15">
        <v>0.22842531823720899</v>
      </c>
      <c r="PJ8" s="15">
        <v>0.44160291650697697</v>
      </c>
      <c r="PK8" s="15">
        <v>0.225629684855814</v>
      </c>
      <c r="PL8" s="15">
        <v>0.26275410279302303</v>
      </c>
      <c r="PM8" s="15">
        <v>0.14571325121395401</v>
      </c>
      <c r="PN8" s="15">
        <v>0.22867485816511601</v>
      </c>
      <c r="PO8" s="15">
        <v>0.132711221860465</v>
      </c>
      <c r="PP8" s="15">
        <v>-0.12306376427907</v>
      </c>
      <c r="PQ8" s="15">
        <v>-8.3685195418604696E-2</v>
      </c>
      <c r="PR8" s="15">
        <v>0.83502764102092997</v>
      </c>
      <c r="PS8" s="15">
        <v>2.3105571222395298</v>
      </c>
      <c r="PT8" s="15">
        <v>0.25549628463461499</v>
      </c>
      <c r="PU8" s="15">
        <v>0.39870493271153901</v>
      </c>
      <c r="PV8" s="15">
        <v>0.23203149328846201</v>
      </c>
      <c r="PW8" s="15">
        <v>0.33056448524999998</v>
      </c>
      <c r="PX8" s="15">
        <v>0.48499800603846199</v>
      </c>
      <c r="PY8" s="15">
        <v>0.448093679826923</v>
      </c>
      <c r="PZ8" s="15">
        <v>0.33259982455769199</v>
      </c>
      <c r="QA8" s="15">
        <v>0.515122540307692</v>
      </c>
      <c r="QB8" s="15">
        <v>0.47700157782692298</v>
      </c>
      <c r="QC8" s="15">
        <v>0.25543914153846198</v>
      </c>
      <c r="QD8" s="15">
        <v>0.395527915538462</v>
      </c>
      <c r="QE8" s="15">
        <v>0.24668571767307701</v>
      </c>
      <c r="QF8" s="15">
        <v>26.559423076923</v>
      </c>
      <c r="QG8" s="15">
        <v>23.768846153846201</v>
      </c>
      <c r="QH8" s="15">
        <v>21.974038461538498</v>
      </c>
      <c r="QI8" s="15">
        <v>32.039807692307697</v>
      </c>
      <c r="QJ8" s="15">
        <v>32.0101923076923</v>
      </c>
      <c r="QK8" s="15">
        <v>25.5</v>
      </c>
      <c r="QL8" s="15">
        <v>25.379615384615398</v>
      </c>
      <c r="QM8" s="15">
        <v>0.17735680769230799</v>
      </c>
      <c r="QN8" s="15">
        <v>0.16402915384615399</v>
      </c>
      <c r="QO8" s="15">
        <v>54.136153846153803</v>
      </c>
      <c r="QP8" s="15">
        <v>55.274038461538503</v>
      </c>
      <c r="QQ8" s="15">
        <v>60.1</v>
      </c>
      <c r="QR8" s="15">
        <f t="shared" si="90"/>
        <v>5.9638461538461982</v>
      </c>
      <c r="QS8" s="15">
        <f t="shared" si="91"/>
        <v>4.8259615384614989</v>
      </c>
      <c r="QT8" s="15">
        <v>1774.17646153846</v>
      </c>
      <c r="QU8" s="15">
        <v>1800.0111153846201</v>
      </c>
      <c r="QV8" s="15">
        <v>0.21517138797115401</v>
      </c>
      <c r="QW8" s="15">
        <v>0.18760018194807701</v>
      </c>
      <c r="QX8" s="15">
        <v>0.178362255451923</v>
      </c>
      <c r="QY8" s="15">
        <v>0.15058401805576899</v>
      </c>
      <c r="QZ8" s="15">
        <v>0.13119751723461501</v>
      </c>
      <c r="RA8" s="15">
        <v>9.5963506182692296E-2</v>
      </c>
      <c r="RB8" s="15">
        <v>9.3371571671153897E-2</v>
      </c>
      <c r="RC8" s="15">
        <v>5.7975473192307697E-2</v>
      </c>
      <c r="RD8" s="15">
        <v>3.8305940086538502E-2</v>
      </c>
      <c r="RE8" s="15">
        <v>3.82457085480769E-2</v>
      </c>
      <c r="RF8" s="15">
        <v>0.35226066249230797</v>
      </c>
      <c r="RG8" s="15">
        <v>0.351050728244231</v>
      </c>
      <c r="RH8" s="15">
        <v>0.33688312060192299</v>
      </c>
      <c r="RI8" s="15">
        <v>0.30810080652692301</v>
      </c>
      <c r="RJ8" s="15">
        <v>0.14833193344807699</v>
      </c>
      <c r="RK8" s="15">
        <v>0.17518820717884601</v>
      </c>
      <c r="RL8" s="15">
        <v>0.54907587588653906</v>
      </c>
      <c r="RM8" s="15">
        <v>0.46697223550192302</v>
      </c>
      <c r="RN8" s="15">
        <v>0.28923086394423098</v>
      </c>
      <c r="RO8" s="15">
        <v>0.292161158838462</v>
      </c>
      <c r="RP8" s="15">
        <v>0.31482866685576899</v>
      </c>
      <c r="RQ8" s="15">
        <v>0.30552997401730803</v>
      </c>
      <c r="RR8" s="15">
        <v>0.206081240034615</v>
      </c>
      <c r="RS8" s="15">
        <v>0.197337718176923</v>
      </c>
      <c r="RT8" s="15">
        <v>0.17612987799615401</v>
      </c>
      <c r="RU8" s="15">
        <v>0.17406518722307701</v>
      </c>
      <c r="RV8" s="15">
        <v>-0.17065587792307699</v>
      </c>
      <c r="RW8" s="15">
        <v>-0.108857958807692</v>
      </c>
      <c r="RX8" s="15">
        <v>0.473664871607692</v>
      </c>
      <c r="RY8" s="15">
        <v>1.4751465539961499</v>
      </c>
      <c r="RZ8" s="15">
        <v>0.243576946897959</v>
      </c>
      <c r="SA8" s="15">
        <v>0.36038179612244903</v>
      </c>
      <c r="SB8" s="15">
        <v>0.216600890612245</v>
      </c>
      <c r="SC8" s="15">
        <v>0.30252357222449</v>
      </c>
      <c r="SD8" s="15">
        <v>0.48777872110204101</v>
      </c>
      <c r="SE8" s="15">
        <v>0.42275583906122399</v>
      </c>
      <c r="SF8" s="15">
        <v>0.30620161495918402</v>
      </c>
      <c r="SG8" s="15">
        <v>0.50874884097959205</v>
      </c>
      <c r="SH8" s="15">
        <v>0.450088825346939</v>
      </c>
      <c r="SI8" s="15">
        <v>0.24138504410204101</v>
      </c>
      <c r="SJ8" s="15">
        <v>0.35868823208163297</v>
      </c>
      <c r="SK8" s="15">
        <v>0.22831684820408199</v>
      </c>
      <c r="SL8" s="15">
        <v>31.83</v>
      </c>
      <c r="SM8" s="15">
        <v>32.158571428571499</v>
      </c>
      <c r="SN8" s="15">
        <v>11.186122448979599</v>
      </c>
      <c r="SO8" s="15">
        <v>33.775918367346897</v>
      </c>
      <c r="SP8" s="15">
        <v>33.618775510204102</v>
      </c>
      <c r="SQ8" s="15">
        <v>33.018367346938803</v>
      </c>
      <c r="SR8" s="15">
        <v>33.06</v>
      </c>
      <c r="SS8" s="15">
        <v>2.22737609795918E-2</v>
      </c>
      <c r="ST8" s="15">
        <v>1.5851562673469401E-2</v>
      </c>
      <c r="SU8" s="15">
        <v>52.587755102040802</v>
      </c>
      <c r="SV8" s="15">
        <v>51.8883673469388</v>
      </c>
      <c r="SW8" s="15">
        <v>63.6</v>
      </c>
      <c r="SX8" s="15">
        <f t="shared" si="92"/>
        <v>11.012244897959199</v>
      </c>
      <c r="SY8" s="15">
        <f t="shared" si="93"/>
        <v>11.711632653061201</v>
      </c>
      <c r="SZ8" s="15">
        <v>1739.04526530612</v>
      </c>
      <c r="TA8" s="15">
        <v>1723.16436734694</v>
      </c>
      <c r="TB8" s="15">
        <v>0.248299601881633</v>
      </c>
      <c r="TC8" s="15">
        <v>0.23199442667346901</v>
      </c>
      <c r="TD8" s="15">
        <v>0.190205574881633</v>
      </c>
      <c r="TE8" s="15">
        <v>0.16493995898979599</v>
      </c>
      <c r="TF8" s="15">
        <v>0.172810961826531</v>
      </c>
      <c r="TG8" s="15">
        <v>0.147865755887755</v>
      </c>
      <c r="TH8" s="15">
        <v>0.113012558636735</v>
      </c>
      <c r="TI8" s="15">
        <v>7.8821332026530605E-2</v>
      </c>
      <c r="TJ8" s="15">
        <v>6.1013935563265301E-2</v>
      </c>
      <c r="TK8" s="15">
        <v>6.9905675510204102E-2</v>
      </c>
      <c r="TL8" s="15">
        <v>0.380289633197959</v>
      </c>
      <c r="TM8" s="15">
        <v>0.38251068682040801</v>
      </c>
      <c r="TN8" s="15">
        <v>0.35618010712244902</v>
      </c>
      <c r="TO8" s="15">
        <v>0.33150039436122403</v>
      </c>
      <c r="TP8" s="15">
        <v>0.145748061783673</v>
      </c>
      <c r="TQ8" s="15">
        <v>0.16544447334693901</v>
      </c>
      <c r="TR8" s="15">
        <v>0.66197492989183704</v>
      </c>
      <c r="TS8" s="15">
        <v>0.61299560752244897</v>
      </c>
      <c r="TT8" s="15">
        <v>0.35243519051428601</v>
      </c>
      <c r="TU8" s="15">
        <v>0.39350224012857099</v>
      </c>
      <c r="TV8" s="15">
        <v>0.38895857340000001</v>
      </c>
      <c r="TW8" s="15">
        <v>0.416348644295919</v>
      </c>
      <c r="TX8" s="15">
        <v>0.287131984961225</v>
      </c>
      <c r="TY8" s="15">
        <v>0.30813612760204101</v>
      </c>
      <c r="TZ8" s="15">
        <v>0.24423212174898001</v>
      </c>
      <c r="UA8" s="15">
        <v>0.27146882032040798</v>
      </c>
      <c r="UB8" s="15">
        <v>-0.202730198387755</v>
      </c>
      <c r="UC8" s="15">
        <v>-0.144914672816327</v>
      </c>
      <c r="UD8" s="15">
        <v>0.657248215638775</v>
      </c>
      <c r="UE8" s="15">
        <v>1.6432708472999999</v>
      </c>
      <c r="UF8" s="15">
        <v>0.21608479763829799</v>
      </c>
      <c r="UG8" s="15">
        <v>0.29659531617021301</v>
      </c>
      <c r="UH8" s="15">
        <v>0.192997374425532</v>
      </c>
      <c r="UI8" s="15">
        <v>0.25605264912766001</v>
      </c>
      <c r="UJ8" s="15">
        <v>0.50207342295744695</v>
      </c>
      <c r="UK8" s="15">
        <v>0.42363100782978702</v>
      </c>
      <c r="UL8" s="15">
        <v>0.25750056859574499</v>
      </c>
      <c r="UM8" s="15">
        <v>0.47758818202127701</v>
      </c>
      <c r="UN8" s="15">
        <v>0.40851411487234002</v>
      </c>
      <c r="UO8" s="15">
        <v>0.21132005544680901</v>
      </c>
      <c r="UP8" s="15">
        <v>0.29410162204255302</v>
      </c>
      <c r="UQ8" s="15">
        <v>0.198364465021277</v>
      </c>
      <c r="UR8" s="15">
        <v>30.815106382978701</v>
      </c>
      <c r="US8" s="15">
        <v>26.2108510638298</v>
      </c>
      <c r="UT8" s="15">
        <v>15.0072340425532</v>
      </c>
      <c r="UU8" s="15">
        <v>35.659148936170197</v>
      </c>
      <c r="UV8" s="15">
        <v>35.7887234042553</v>
      </c>
      <c r="UW8" s="15">
        <v>30.040851063829798</v>
      </c>
      <c r="UX8" s="15">
        <v>29.864893617021298</v>
      </c>
      <c r="UY8" s="15">
        <v>0.15326312723404301</v>
      </c>
      <c r="UZ8" s="15">
        <v>0.14767158212765999</v>
      </c>
      <c r="VA8" s="15">
        <v>57.852553191489399</v>
      </c>
      <c r="VB8" s="15">
        <v>55.030638297872301</v>
      </c>
      <c r="VC8" s="15">
        <v>73.099999999999994</v>
      </c>
      <c r="VD8" s="15">
        <f t="shared" si="94"/>
        <v>15.247446808510595</v>
      </c>
      <c r="VE8" s="15">
        <f t="shared" si="95"/>
        <v>18.069361702127694</v>
      </c>
      <c r="VF8" s="15">
        <f t="shared" si="96"/>
        <v>16.658404255319144</v>
      </c>
      <c r="VG8" s="15">
        <v>1858.5590638297899</v>
      </c>
      <c r="VH8" s="15">
        <v>1794.51795744681</v>
      </c>
      <c r="VI8" s="15">
        <v>0.299040220942553</v>
      </c>
      <c r="VJ8" s="15">
        <v>0.32254022679574501</v>
      </c>
      <c r="VK8" s="15">
        <v>0.226653122231915</v>
      </c>
      <c r="VL8" s="15">
        <v>0.245754069682979</v>
      </c>
      <c r="VM8" s="15">
        <v>0.23751890488085101</v>
      </c>
      <c r="VN8" s="15">
        <v>0.25530155209361699</v>
      </c>
      <c r="VO8" s="15">
        <f t="shared" si="97"/>
        <v>0.24641022848723398</v>
      </c>
      <c r="VP8" s="15">
        <v>0.16283591606808501</v>
      </c>
      <c r="VQ8" s="15">
        <v>0.17560099070851101</v>
      </c>
      <c r="VR8" s="15">
        <v>7.7723193317021294E-2</v>
      </c>
      <c r="VS8" s="15">
        <v>8.3634121242553205E-2</v>
      </c>
      <c r="VT8" s="15">
        <v>0.41275865115531901</v>
      </c>
      <c r="VU8" s="15">
        <v>0.44277374758297899</v>
      </c>
      <c r="VV8" s="15">
        <v>0.38621369919787202</v>
      </c>
      <c r="VW8" s="15">
        <v>0.39620786162127702</v>
      </c>
      <c r="VX8" s="15">
        <v>0.12977122210212799</v>
      </c>
      <c r="VY8" s="15">
        <v>0.14045313505531901</v>
      </c>
      <c r="VZ8" s="15">
        <v>0.855378435374468</v>
      </c>
      <c r="WA8" s="15">
        <v>0.96092138311063902</v>
      </c>
      <c r="WB8" s="15">
        <v>0.32716064058936201</v>
      </c>
      <c r="WC8" s="15">
        <v>0.31740185015531902</v>
      </c>
      <c r="WD8" s="15">
        <v>0.37508384429574498</v>
      </c>
      <c r="WE8" s="15">
        <v>0.36562172889787198</v>
      </c>
      <c r="WF8" s="15">
        <v>0.31179536855531897</v>
      </c>
      <c r="WG8" s="15">
        <v>0.30578511742978698</v>
      </c>
      <c r="WH8" s="15">
        <v>0.25882570933829802</v>
      </c>
      <c r="WI8" s="15">
        <v>0.25197700800851103</v>
      </c>
      <c r="WJ8" s="15">
        <v>-0.27966754706383001</v>
      </c>
      <c r="WK8" s="15">
        <v>-0.29772279138297902</v>
      </c>
      <c r="WL8" s="15">
        <v>0.61220256641702198</v>
      </c>
      <c r="WM8" s="15">
        <v>0.647766879995745</v>
      </c>
      <c r="WN8" s="15">
        <v>0.178152518692308</v>
      </c>
      <c r="WO8" s="15">
        <v>0.23372225712307701</v>
      </c>
      <c r="WP8" s="15">
        <v>0.15693391103076901</v>
      </c>
      <c r="WQ8" s="15">
        <v>0.205394424815385</v>
      </c>
      <c r="WR8" s="15">
        <v>0.42375438333846099</v>
      </c>
      <c r="WS8" s="15">
        <v>0.36229849149230797</v>
      </c>
      <c r="WT8" s="15">
        <v>0.20120621303076899</v>
      </c>
      <c r="WU8" s="15">
        <v>0.413708558030769</v>
      </c>
      <c r="WV8" s="15">
        <v>0.35410982692307702</v>
      </c>
      <c r="WW8" s="15">
        <v>0.17732009929230799</v>
      </c>
      <c r="WX8" s="15">
        <v>0.234105133323077</v>
      </c>
      <c r="WY8" s="15">
        <v>0.161339258292308</v>
      </c>
      <c r="WZ8" s="15">
        <v>29.8490769230769</v>
      </c>
      <c r="XA8" s="15">
        <v>30.007692307692299</v>
      </c>
      <c r="XB8" s="15">
        <v>14.3804615384615</v>
      </c>
      <c r="XC8" s="15">
        <v>33.848307692307699</v>
      </c>
      <c r="XD8" s="15">
        <v>33.451999999999998</v>
      </c>
      <c r="XE8" s="15">
        <v>30.3626153846153</v>
      </c>
      <c r="XF8" s="15">
        <v>30.217384615384599</v>
      </c>
      <c r="XG8" s="15">
        <v>9.5184319384615398E-2</v>
      </c>
      <c r="XH8" s="15">
        <v>8.0740187692307702E-2</v>
      </c>
      <c r="XI8" s="15">
        <v>62.255230769230799</v>
      </c>
      <c r="XJ8" s="15">
        <v>59.401538461538401</v>
      </c>
      <c r="XK8" s="15">
        <v>84.6</v>
      </c>
      <c r="XL8" s="15">
        <f t="shared" si="98"/>
        <v>22.344769230769195</v>
      </c>
      <c r="XM8" s="15">
        <f t="shared" si="99"/>
        <v>25.198461538461594</v>
      </c>
      <c r="XN8" s="15">
        <v>1958.49730769231</v>
      </c>
      <c r="XO8" s="15">
        <v>1893.71778461538</v>
      </c>
      <c r="XP8" s="15">
        <v>0.34496967565999997</v>
      </c>
      <c r="XQ8" s="15">
        <v>0.34359043927076899</v>
      </c>
      <c r="XR8" s="15">
        <v>0.27518856146153797</v>
      </c>
      <c r="XS8" s="15">
        <v>0.275741878161539</v>
      </c>
      <c r="XT8" s="15">
        <v>0.27669714199384599</v>
      </c>
      <c r="XU8" s="15">
        <v>0.28565981446307698</v>
      </c>
      <c r="XV8" s="15">
        <v>0.20391898617384599</v>
      </c>
      <c r="XW8" s="15">
        <v>0.21509967675076899</v>
      </c>
      <c r="XX8" s="15">
        <v>7.7235046383076905E-2</v>
      </c>
      <c r="XY8" s="15">
        <v>7.5638519989230699E-2</v>
      </c>
      <c r="XZ8" s="15">
        <v>0.43833499421076899</v>
      </c>
      <c r="YA8" s="15">
        <v>0.45622617718000003</v>
      </c>
      <c r="YB8" s="15">
        <v>0.39939408086461498</v>
      </c>
      <c r="YC8" s="15">
        <v>0.40461860898615398</v>
      </c>
      <c r="YD8" s="15">
        <v>0.110006820498462</v>
      </c>
      <c r="YE8" s="15">
        <v>0.13377295178923099</v>
      </c>
      <c r="YF8" s="15">
        <v>1.0569272395584599</v>
      </c>
      <c r="YG8" s="15">
        <v>1.0658150161630799</v>
      </c>
      <c r="YH8" s="15">
        <v>0.27784658849076899</v>
      </c>
      <c r="YI8" s="15">
        <v>0.238908932881538</v>
      </c>
      <c r="YJ8" s="15">
        <v>0.32876659020615401</v>
      </c>
      <c r="YK8" s="15">
        <v>0.281391126983077</v>
      </c>
      <c r="YL8" s="15">
        <v>0.27721943680153799</v>
      </c>
      <c r="YM8" s="15">
        <v>0.24752997363846199</v>
      </c>
      <c r="YN8" s="15">
        <v>0.22221168932923099</v>
      </c>
      <c r="YO8" s="15">
        <v>0.201133208661538</v>
      </c>
      <c r="YP8" s="15">
        <v>-0.33826510183076902</v>
      </c>
      <c r="YQ8" s="15">
        <v>-0.35319188686153902</v>
      </c>
      <c r="YR8" s="15">
        <v>0.50049163722461598</v>
      </c>
      <c r="YS8" s="15">
        <v>0.50692176329538496</v>
      </c>
      <c r="YT8" s="15">
        <v>0.13650172985714301</v>
      </c>
      <c r="YU8" s="15">
        <v>0.170135656071429</v>
      </c>
      <c r="YV8" s="15">
        <v>0.11722338578571399</v>
      </c>
      <c r="YW8" s="15">
        <v>0.15598627737500001</v>
      </c>
      <c r="YX8" s="15">
        <v>0.30442430703571399</v>
      </c>
      <c r="YY8" s="15">
        <v>0.26678797707142898</v>
      </c>
      <c r="YZ8" s="15">
        <v>0.15181075933928601</v>
      </c>
      <c r="ZA8" s="15">
        <v>0.33734916780357099</v>
      </c>
      <c r="ZB8" s="15">
        <v>0.28138362741071399</v>
      </c>
      <c r="ZC8" s="15">
        <v>0.136303748321429</v>
      </c>
      <c r="ZD8" s="15">
        <v>0.17479423132142899</v>
      </c>
      <c r="ZE8" s="15">
        <v>0.121994902964286</v>
      </c>
      <c r="ZF8" s="15">
        <v>35.68</v>
      </c>
      <c r="ZG8" s="15">
        <v>32.055535714285703</v>
      </c>
      <c r="ZH8" s="15">
        <v>16.21875</v>
      </c>
      <c r="ZI8" s="15">
        <v>40.384464285714301</v>
      </c>
      <c r="ZJ8" s="15">
        <v>40.3653571428571</v>
      </c>
      <c r="ZK8" s="15">
        <v>36.47</v>
      </c>
      <c r="ZL8" s="15">
        <v>36.488571428571397</v>
      </c>
      <c r="ZM8" s="15">
        <v>0.107452299464286</v>
      </c>
      <c r="ZN8" s="15">
        <v>9.7614097678571404E-2</v>
      </c>
      <c r="ZO8" s="15">
        <v>75.355178571428596</v>
      </c>
      <c r="ZP8" s="15">
        <v>72.123214285714297</v>
      </c>
      <c r="ZQ8" s="15">
        <v>103.6</v>
      </c>
      <c r="ZR8" s="15">
        <f t="shared" si="100"/>
        <v>28.244821428571399</v>
      </c>
      <c r="ZS8" s="15">
        <f t="shared" si="101"/>
        <v>31.476785714285697</v>
      </c>
      <c r="ZT8" s="15">
        <v>2255.8467142857098</v>
      </c>
      <c r="ZU8" s="15">
        <v>2182.5136607142899</v>
      </c>
      <c r="ZV8" s="15">
        <v>0.37844383241964302</v>
      </c>
      <c r="ZW8" s="15">
        <v>0.31644912630892902</v>
      </c>
      <c r="ZX8" s="15">
        <v>0.29900586124642903</v>
      </c>
      <c r="ZY8" s="15">
        <v>0.2610563212875</v>
      </c>
      <c r="ZZ8" s="15">
        <v>0.31654066106250001</v>
      </c>
      <c r="AAA8" s="15">
        <v>0.27703936979821397</v>
      </c>
      <c r="AAB8" s="15">
        <v>0.233586929108929</v>
      </c>
      <c r="AAC8" s="15">
        <v>0.220182443794643</v>
      </c>
      <c r="AAD8" s="15">
        <v>8.9772357741071396E-2</v>
      </c>
      <c r="AAE8" s="15">
        <v>6.1440566303571399E-2</v>
      </c>
      <c r="AAF8" s="15">
        <v>0.46802990477857098</v>
      </c>
      <c r="AAG8" s="15">
        <v>0.43802446860357203</v>
      </c>
      <c r="AAH8" s="15">
        <v>0.42364260991964298</v>
      </c>
      <c r="AAI8" s="15">
        <v>0.375033915223214</v>
      </c>
      <c r="AAJ8" s="15">
        <v>0.109049135801786</v>
      </c>
      <c r="AAK8" s="15">
        <v>0.14198874876250001</v>
      </c>
      <c r="AAL8" s="15">
        <v>1.22296725405893</v>
      </c>
      <c r="AAM8" s="15">
        <v>0.95243967360178605</v>
      </c>
      <c r="AAN8" s="15">
        <v>0.28041261796428602</v>
      </c>
      <c r="AAO8" s="15">
        <v>0.16791249605535699</v>
      </c>
      <c r="AAP8" s="15">
        <v>0.338105992066071</v>
      </c>
      <c r="AAQ8" s="15">
        <v>0.19670467945714301</v>
      </c>
      <c r="AAR8" s="15">
        <v>0.29602353804285703</v>
      </c>
      <c r="AAS8" s="15">
        <v>0.18773076285714299</v>
      </c>
      <c r="AAT8" s="15">
        <v>0.234442452471429</v>
      </c>
      <c r="AAU8" s="15">
        <v>0.15573397169285699</v>
      </c>
      <c r="AAV8" s="15">
        <v>-0.37823529028571401</v>
      </c>
      <c r="AAW8" s="15">
        <v>-0.35947696539285701</v>
      </c>
      <c r="AAX8" s="15">
        <v>0.52846047680714303</v>
      </c>
      <c r="AAY8" s="15">
        <v>0.40962552252857098</v>
      </c>
      <c r="AAZ8" s="15">
        <v>0.113183525490566</v>
      </c>
      <c r="ABA8" s="15">
        <v>0.13740279707547201</v>
      </c>
      <c r="ABB8" s="15">
        <v>9.9451724094339597E-2</v>
      </c>
      <c r="ABC8" s="15">
        <v>0.121053735962264</v>
      </c>
      <c r="ABD8" s="15">
        <v>0.26640409811320798</v>
      </c>
      <c r="ABE8" s="15">
        <v>0.21943638981132099</v>
      </c>
      <c r="ABF8" s="15">
        <v>0.13198079043396199</v>
      </c>
      <c r="ABG8" s="15">
        <v>0.28516803311320799</v>
      </c>
      <c r="ABH8" s="15">
        <v>0.227430094339623</v>
      </c>
      <c r="ABI8" s="15">
        <v>0.10835978798113199</v>
      </c>
      <c r="ABJ8" s="15">
        <v>0.137344885339623</v>
      </c>
      <c r="ABK8" s="15">
        <v>9.4103045999999996E-2</v>
      </c>
      <c r="ABL8" s="15">
        <v>33.584716981132097</v>
      </c>
      <c r="ABM8" s="15">
        <v>33.072641509434</v>
      </c>
      <c r="ABN8" s="15">
        <v>14.3943396226415</v>
      </c>
      <c r="ABO8" s="15">
        <v>35.533018867924497</v>
      </c>
      <c r="ABP8" s="15">
        <v>34.435471698113197</v>
      </c>
      <c r="ABQ8" s="15">
        <v>34.611509433962198</v>
      </c>
      <c r="ABR8" s="15">
        <v>34.339245283018798</v>
      </c>
      <c r="ABS8" s="15">
        <v>2.6561438811320798E-2</v>
      </c>
      <c r="ABT8" s="15">
        <v>4.6899439811320803E-3</v>
      </c>
      <c r="ABU8" s="15">
        <v>88.624528301886798</v>
      </c>
      <c r="ABV8" s="15">
        <v>86.796226415094296</v>
      </c>
      <c r="ABW8" s="15">
        <v>122.5</v>
      </c>
      <c r="ABX8" s="15">
        <f t="shared" si="102"/>
        <v>33.875471698113202</v>
      </c>
      <c r="ABY8" s="15">
        <f t="shared" si="103"/>
        <v>35.703773584905704</v>
      </c>
      <c r="ABZ8" s="15">
        <f t="shared" si="104"/>
        <v>34.789622641509453</v>
      </c>
      <c r="ACA8" s="15">
        <v>2557.1516792452799</v>
      </c>
      <c r="ACB8" s="15">
        <v>2515.5064905660402</v>
      </c>
      <c r="ACC8" s="15">
        <v>0.36660915791320797</v>
      </c>
      <c r="ACD8" s="15">
        <v>0.36765613352075499</v>
      </c>
      <c r="ACE8" s="15">
        <v>0.26535453841509399</v>
      </c>
      <c r="ACF8" s="15">
        <v>0.28719994338113197</v>
      </c>
      <c r="ACG8" s="15">
        <v>0.34919923481509402</v>
      </c>
      <c r="ACH8" s="15">
        <v>0.31168821119433998</v>
      </c>
      <c r="ACI8" s="15">
        <f t="shared" si="105"/>
        <v>0.33044372300471703</v>
      </c>
      <c r="ACJ8" s="15">
        <v>0.24671115173584901</v>
      </c>
      <c r="ACK8" s="15">
        <v>0.22816271359434001</v>
      </c>
      <c r="ACL8" s="15">
        <v>0.11223965772264199</v>
      </c>
      <c r="ACM8" s="15">
        <v>9.1275428181132004E-2</v>
      </c>
      <c r="ACN8" s="15">
        <v>0.50333514226792497</v>
      </c>
      <c r="ACO8" s="15">
        <v>0.44901559553396198</v>
      </c>
      <c r="ACP8" s="15">
        <v>0.44873586702075502</v>
      </c>
      <c r="ACQ8" s="15">
        <v>0.39620003118867902</v>
      </c>
      <c r="ACR8" s="15">
        <v>0.167793943660377</v>
      </c>
      <c r="ACS8" s="15">
        <v>9.8264991516981204E-2</v>
      </c>
      <c r="ACT8" s="15">
        <v>1.16152340547736</v>
      </c>
      <c r="ACU8" s="15">
        <v>1.20076812295283</v>
      </c>
      <c r="ACV8" s="15">
        <v>0.31941260141509398</v>
      </c>
      <c r="ACW8" s="15">
        <v>0.52229110648301902</v>
      </c>
      <c r="ACX8" s="15">
        <v>0.38665782970754697</v>
      </c>
      <c r="ACY8" s="15">
        <v>0.633642530075472</v>
      </c>
      <c r="ACZ8" s="15">
        <v>0.37311723033018901</v>
      </c>
      <c r="ADA8" s="15">
        <v>0.22190308375282999</v>
      </c>
      <c r="ADB8" s="15">
        <v>0.304343085488679</v>
      </c>
      <c r="ADC8" s="15">
        <v>0.187791781533962</v>
      </c>
      <c r="ADD8" s="15">
        <v>-0.39542103937735901</v>
      </c>
      <c r="ADE8" s="15">
        <v>-0.36939453364150898</v>
      </c>
      <c r="ADF8" s="15">
        <v>0.64896204670943403</v>
      </c>
      <c r="ADG8" s="15">
        <v>0.63491052637169798</v>
      </c>
      <c r="ADH8" s="15">
        <v>8.9074261351851897E-2</v>
      </c>
      <c r="ADI8" s="15">
        <v>0.103189091722222</v>
      </c>
      <c r="ADJ8" s="15">
        <v>7.42666213518519E-2</v>
      </c>
      <c r="ADK8" s="15">
        <v>0.104877777777778</v>
      </c>
      <c r="ADL8" s="15">
        <v>0.209063627666667</v>
      </c>
      <c r="ADM8" s="15">
        <v>0.17196714409259301</v>
      </c>
      <c r="ADN8" s="15">
        <v>0.111355841185185</v>
      </c>
      <c r="ADO8" s="15">
        <v>0.23218313040740801</v>
      </c>
      <c r="ADP8" s="15">
        <v>0.19806050916666701</v>
      </c>
      <c r="ADQ8" s="15">
        <v>9.19058876666667E-2</v>
      </c>
      <c r="ADR8" s="15">
        <v>0.117888911333333</v>
      </c>
      <c r="ADS8" s="15">
        <v>8.0964381722222201E-2</v>
      </c>
      <c r="ADT8" s="25">
        <v>-9999</v>
      </c>
      <c r="ADU8" s="25">
        <v>-9999</v>
      </c>
      <c r="ADV8" s="25">
        <v>-9999</v>
      </c>
      <c r="ADW8" s="25">
        <v>-9999</v>
      </c>
      <c r="ADX8" s="25">
        <v>-9999</v>
      </c>
      <c r="ADY8" s="25">
        <v>-9999</v>
      </c>
      <c r="ADZ8" s="25">
        <v>-9999</v>
      </c>
      <c r="AEA8" s="25">
        <v>-9999</v>
      </c>
      <c r="AEB8" s="25">
        <v>-9999</v>
      </c>
      <c r="AEC8" s="25">
        <v>-9999</v>
      </c>
      <c r="AED8" s="25">
        <v>-9999</v>
      </c>
      <c r="AEE8" s="25">
        <v>-9999</v>
      </c>
      <c r="AEF8" s="25">
        <v>-9999</v>
      </c>
      <c r="AEG8" s="25">
        <v>-9999</v>
      </c>
      <c r="AEH8" s="25">
        <v>-9999</v>
      </c>
      <c r="AEI8" s="25">
        <v>-9999</v>
      </c>
      <c r="AEJ8" s="15">
        <v>0.35047937298148102</v>
      </c>
      <c r="AEK8" s="15">
        <v>0.32033119068518501</v>
      </c>
      <c r="AEL8" s="15">
        <v>0.28003402090740698</v>
      </c>
      <c r="AEM8" s="15">
        <v>0.239280412055556</v>
      </c>
      <c r="AEN8" s="15">
        <v>0.32524953262963002</v>
      </c>
      <c r="AEO8" s="15">
        <v>0.32733877118518501</v>
      </c>
      <c r="AEP8" s="15">
        <v>0.253516963888889</v>
      </c>
      <c r="AEQ8" s="15">
        <v>0.24674283074074099</v>
      </c>
      <c r="AER8" s="15">
        <v>7.8361978888888906E-2</v>
      </c>
      <c r="AES8" s="15">
        <v>8.9335986740740697E-2</v>
      </c>
      <c r="AET8" s="15">
        <v>0.48183541685185199</v>
      </c>
      <c r="AEU8" s="15">
        <v>0.46476661490740701</v>
      </c>
      <c r="AEV8" s="15">
        <v>0.43159630611111099</v>
      </c>
      <c r="AEW8" s="15">
        <v>0.39093599622222203</v>
      </c>
      <c r="AEX8" s="15">
        <v>0.158450407759259</v>
      </c>
      <c r="AEY8" s="15">
        <v>0.171400404555555</v>
      </c>
      <c r="AEZ8" s="15">
        <v>1.08655209846296</v>
      </c>
      <c r="AFA8" s="15">
        <v>0.993890653703704</v>
      </c>
      <c r="AFB8" s="15">
        <v>0.234783559462963</v>
      </c>
      <c r="AFC8" s="15">
        <v>0.14294438598148099</v>
      </c>
      <c r="AFD8" s="15">
        <v>0.28715874583333301</v>
      </c>
      <c r="AFE8" s="15">
        <v>0.15261305548148099</v>
      </c>
      <c r="AFF8" s="15">
        <v>0.27147888990740698</v>
      </c>
      <c r="AFG8" s="15">
        <v>0.17412318351851899</v>
      </c>
      <c r="AFH8" s="15">
        <v>0.21771134405555601</v>
      </c>
      <c r="AFI8" s="15">
        <v>0.162019060388889</v>
      </c>
      <c r="AFJ8" s="15">
        <v>-0.404038164685185</v>
      </c>
      <c r="AFK8" s="15">
        <v>-0.39303669074074099</v>
      </c>
      <c r="AFL8" s="15">
        <v>0.43255246057407398</v>
      </c>
      <c r="AFM8" s="15">
        <v>0.65938826129629602</v>
      </c>
      <c r="AFN8" s="15">
        <v>8.5936061813953496E-2</v>
      </c>
      <c r="AFO8" s="15">
        <v>9.9718289953488401E-2</v>
      </c>
      <c r="AFP8" s="15">
        <v>7.1466841604651193E-2</v>
      </c>
      <c r="AFQ8" s="15">
        <v>9.4587558720930207E-2</v>
      </c>
      <c r="AFR8" s="15">
        <v>0.19137538879069799</v>
      </c>
      <c r="AFS8" s="15">
        <v>0.173830995418605</v>
      </c>
      <c r="AFT8" s="15">
        <v>9.8417347976744202E-2</v>
      </c>
      <c r="AFU8" s="15">
        <v>0.22052057055814001</v>
      </c>
      <c r="AFV8" s="15">
        <v>0.18598482195348801</v>
      </c>
      <c r="AFW8" s="15">
        <v>8.29728509767442E-2</v>
      </c>
      <c r="AFX8" s="15">
        <v>0.101115682046512</v>
      </c>
      <c r="AFY8" s="15">
        <v>7.3115700395348898E-2</v>
      </c>
      <c r="AFZ8" s="15">
        <v>32.216511627907003</v>
      </c>
      <c r="AGA8" s="15">
        <v>28.708604651162801</v>
      </c>
      <c r="AGB8" s="15">
        <v>26.480465116279099</v>
      </c>
      <c r="AGC8" s="15">
        <v>34.3376744186046</v>
      </c>
      <c r="AGD8" s="15">
        <v>33.885813953488402</v>
      </c>
      <c r="AGE8" s="15">
        <v>32.17</v>
      </c>
      <c r="AGF8" s="15">
        <v>32.189534883721002</v>
      </c>
      <c r="AGG8" s="15">
        <v>5.99226818604651E-2</v>
      </c>
      <c r="AGH8" s="15">
        <v>4.3469149999999998E-2</v>
      </c>
      <c r="AGI8" s="15">
        <v>103.448837209302</v>
      </c>
      <c r="AGJ8" s="15">
        <v>98.1279069767442</v>
      </c>
      <c r="AGK8" s="15">
        <v>145.1</v>
      </c>
      <c r="AGL8" s="15">
        <f t="shared" si="106"/>
        <v>41.651162790697995</v>
      </c>
      <c r="AGM8" s="15">
        <f t="shared" si="107"/>
        <v>46.972093023255795</v>
      </c>
      <c r="AGN8" s="15">
        <f t="shared" si="108"/>
        <v>44.311627906976895</v>
      </c>
      <c r="AGO8" s="15">
        <v>2893.6026046511602</v>
      </c>
      <c r="AGP8" s="15">
        <v>2772.59053488372</v>
      </c>
      <c r="AGQ8" s="15">
        <v>0.38186758620697703</v>
      </c>
      <c r="AGR8" s="15">
        <v>0.326555694144186</v>
      </c>
      <c r="AGS8" s="15">
        <v>0.307490443460465</v>
      </c>
      <c r="AGT8" s="15">
        <v>0.29203581320232602</v>
      </c>
      <c r="AGU8" s="15">
        <v>0.37021406442093002</v>
      </c>
      <c r="AGV8" s="15">
        <v>0.30250655331395399</v>
      </c>
      <c r="AGW8" s="15">
        <f t="shared" si="109"/>
        <v>0.336360308867442</v>
      </c>
      <c r="AGX8" s="15">
        <v>0.29514917665814</v>
      </c>
      <c r="AGY8" s="15">
        <v>0.26764321081162801</v>
      </c>
      <c r="AGZ8" s="15">
        <v>8.4476395444186003E-2</v>
      </c>
      <c r="AHA8" s="15">
        <v>3.9546155893023301E-2</v>
      </c>
      <c r="AHB8" s="15">
        <v>0.50132498582092999</v>
      </c>
      <c r="AHC8" s="15">
        <v>0.44491102144651201</v>
      </c>
      <c r="AHD8" s="15">
        <v>0.452220368746512</v>
      </c>
      <c r="AHE8" s="15">
        <v>0.36886314480697702</v>
      </c>
      <c r="AHF8" s="15">
        <v>0.14805282692093</v>
      </c>
      <c r="AHG8" s="15">
        <v>0.13948436108837201</v>
      </c>
      <c r="AHH8" s="15">
        <v>1.2419552312767399</v>
      </c>
      <c r="AHI8" s="15">
        <v>1.02415804939302</v>
      </c>
      <c r="AHJ8" s="15">
        <v>0.22556200549534899</v>
      </c>
      <c r="AHK8" s="15">
        <v>4.17841615116279E-2</v>
      </c>
      <c r="AHL8" s="15">
        <v>0.28415659571627899</v>
      </c>
      <c r="AHM8" s="15">
        <v>3.2690064276744202E-2</v>
      </c>
      <c r="AHN8" s="15">
        <v>0.27772621675116299</v>
      </c>
      <c r="AHO8" s="15">
        <v>4.6009467976744198E-2</v>
      </c>
      <c r="AHP8" s="15">
        <v>0.218562175395349</v>
      </c>
      <c r="AHQ8" s="15">
        <v>5.2201325923255798E-2</v>
      </c>
      <c r="AHR8" s="15">
        <v>-0.45535773393023199</v>
      </c>
      <c r="AHS8" s="15">
        <v>-0.419456155627907</v>
      </c>
      <c r="AHT8" s="15">
        <v>0.41124104110232601</v>
      </c>
      <c r="AHU8" s="15">
        <v>0.36292700333255801</v>
      </c>
      <c r="AHV8" s="15">
        <v>8.3596421439999999E-2</v>
      </c>
      <c r="AHW8" s="15">
        <v>0.10205174138000001</v>
      </c>
      <c r="AHX8" s="15">
        <v>7.7808191819999997E-2</v>
      </c>
      <c r="AHY8" s="15">
        <v>9.4863988620000006E-2</v>
      </c>
      <c r="AHZ8" s="15">
        <v>0.19933919425999999</v>
      </c>
      <c r="AIA8" s="15">
        <v>0.1600284062</v>
      </c>
      <c r="AIB8" s="15">
        <v>9.4435142299999997E-2</v>
      </c>
      <c r="AIC8" s="15">
        <v>0.20283644904000001</v>
      </c>
      <c r="AID8" s="15">
        <v>0.17042025214000001</v>
      </c>
      <c r="AIE8" s="15">
        <v>7.7254000000000003E-2</v>
      </c>
      <c r="AIF8" s="15">
        <v>9.7755387020000001E-2</v>
      </c>
      <c r="AIG8" s="15">
        <v>6.6757936520000005E-2</v>
      </c>
      <c r="AIH8" s="15">
        <v>35.32</v>
      </c>
      <c r="AII8" s="15">
        <v>32.914200000000001</v>
      </c>
      <c r="AIJ8" s="15">
        <v>21.019400000000001</v>
      </c>
      <c r="AIK8" s="15">
        <v>39.959400000000002</v>
      </c>
      <c r="AIL8" s="15">
        <v>38.1738</v>
      </c>
      <c r="AIM8" s="15">
        <v>35.6676</v>
      </c>
      <c r="AIN8" s="15">
        <v>35.572400000000002</v>
      </c>
      <c r="AIO8" s="15">
        <v>0.11741476739999999</v>
      </c>
      <c r="AIP8" s="15">
        <v>6.5575091599999996E-2</v>
      </c>
      <c r="AIQ8" s="15">
        <v>108.428</v>
      </c>
      <c r="AIR8" s="15">
        <v>109.43</v>
      </c>
      <c r="AIS8" s="15">
        <v>157</v>
      </c>
      <c r="AIT8" s="15">
        <f t="shared" si="110"/>
        <v>48.572000000000003</v>
      </c>
      <c r="AIU8" s="15">
        <f t="shared" si="111"/>
        <v>47.569999999999993</v>
      </c>
      <c r="AIV8" s="15">
        <v>3006.6822200000001</v>
      </c>
      <c r="AIW8" s="15">
        <v>3029.3213599999999</v>
      </c>
      <c r="AIX8" s="15">
        <v>0.363295764204</v>
      </c>
      <c r="AIY8" s="15">
        <v>0.33746556481399997</v>
      </c>
      <c r="AIZ8" s="15">
        <v>0.28665567961999999</v>
      </c>
      <c r="AJA8" s="15">
        <v>0.25185938768400001</v>
      </c>
      <c r="AJB8" s="15">
        <v>0.34813538142</v>
      </c>
      <c r="AJC8" s="15">
        <v>0.30458277219000002</v>
      </c>
      <c r="AJD8" s="15">
        <v>0.27065264151599999</v>
      </c>
      <c r="AJE8" s="15">
        <v>0.21721115087199999</v>
      </c>
      <c r="AJF8" s="15">
        <v>8.5808455724000005E-2</v>
      </c>
      <c r="AJG8" s="15">
        <v>9.6552466520000005E-2</v>
      </c>
      <c r="AJH8" s="15">
        <v>0.50348255650399998</v>
      </c>
      <c r="AJI8" s="15">
        <v>0.420779601876</v>
      </c>
      <c r="AJJ8" s="15">
        <v>0.44714814745999998</v>
      </c>
      <c r="AJK8" s="15">
        <v>0.39118555427599999</v>
      </c>
      <c r="AJL8" s="15">
        <v>0.17209022627199999</v>
      </c>
      <c r="AJM8" s="15">
        <v>9.9137146635999998E-2</v>
      </c>
      <c r="AJN8" s="15">
        <v>1.14864084093</v>
      </c>
      <c r="AJO8" s="15">
        <v>1.10124075659</v>
      </c>
      <c r="AJP8" s="15">
        <v>0.240971700506</v>
      </c>
      <c r="AJQ8" s="15">
        <v>0.248147985904</v>
      </c>
      <c r="AJR8" s="15">
        <v>0.297863329462</v>
      </c>
      <c r="AJS8" s="15">
        <v>0.291200765546</v>
      </c>
      <c r="AJT8" s="15">
        <v>0.28859208843</v>
      </c>
      <c r="AJU8" s="15">
        <v>0.40277405318600001</v>
      </c>
      <c r="AJV8" s="15">
        <v>0.23085433086000001</v>
      </c>
      <c r="AJW8" s="15">
        <v>0.31148868733399998</v>
      </c>
      <c r="AJX8" s="15">
        <v>-0.42561796965999998</v>
      </c>
      <c r="AJY8" s="15">
        <v>-0.35228630968000002</v>
      </c>
      <c r="AJZ8" s="15">
        <v>0.45199060340800001</v>
      </c>
      <c r="AKA8" s="15">
        <v>0.36403086017800002</v>
      </c>
      <c r="AZI8" s="6"/>
      <c r="AZJ8" s="7"/>
      <c r="AZK8" s="6"/>
      <c r="AZL8" s="6"/>
      <c r="AZM8" s="6"/>
      <c r="AZN8" s="6"/>
    </row>
    <row r="9" spans="1:963 1361:1366" x14ac:dyDescent="0.25">
      <c r="A9" s="15">
        <v>8</v>
      </c>
      <c r="B9" s="15">
        <v>2</v>
      </c>
      <c r="C9" s="15" t="s">
        <v>9</v>
      </c>
      <c r="D9" s="15">
        <v>100</v>
      </c>
      <c r="E9" s="15">
        <v>3</v>
      </c>
      <c r="F9" s="15">
        <v>1</v>
      </c>
      <c r="G9" s="25">
        <v>-9999</v>
      </c>
      <c r="H9" s="25">
        <v>-9999</v>
      </c>
      <c r="I9" s="25">
        <v>-9999</v>
      </c>
      <c r="J9" s="25">
        <v>-9999</v>
      </c>
      <c r="K9" s="25">
        <v>-9999</v>
      </c>
      <c r="L9" s="25">
        <v>-9999</v>
      </c>
      <c r="M9" s="16">
        <v>0</v>
      </c>
      <c r="N9" s="16">
        <v>0</v>
      </c>
      <c r="O9" s="15">
        <f t="shared" si="34"/>
        <v>0</v>
      </c>
      <c r="P9" s="15">
        <v>0</v>
      </c>
      <c r="Q9" s="15">
        <v>41.12</v>
      </c>
      <c r="R9" s="15">
        <v>28.72</v>
      </c>
      <c r="S9" s="15">
        <v>30.160000000000004</v>
      </c>
      <c r="T9" s="15">
        <v>41.12</v>
      </c>
      <c r="U9" s="15">
        <v>18.72</v>
      </c>
      <c r="V9" s="15">
        <v>40.160000000000004</v>
      </c>
      <c r="W9" s="15">
        <v>55.120000000000005</v>
      </c>
      <c r="X9" s="15">
        <v>12.719999999999999</v>
      </c>
      <c r="Y9" s="15">
        <v>32.160000000000004</v>
      </c>
      <c r="Z9" s="15">
        <v>67.12</v>
      </c>
      <c r="AA9" s="15">
        <v>-1.2800000000000011</v>
      </c>
      <c r="AB9" s="15">
        <v>34.160000000000004</v>
      </c>
      <c r="AC9" s="15" t="s">
        <v>48</v>
      </c>
      <c r="AD9" s="15">
        <v>8.6</v>
      </c>
      <c r="AE9" s="15">
        <v>7.2</v>
      </c>
      <c r="AF9" s="15">
        <v>1.8</v>
      </c>
      <c r="AG9" s="15" t="s">
        <v>41</v>
      </c>
      <c r="AH9" s="15">
        <v>2</v>
      </c>
      <c r="AI9" s="15">
        <v>1</v>
      </c>
      <c r="AJ9" s="15">
        <v>3</v>
      </c>
      <c r="AK9" s="15">
        <v>5</v>
      </c>
      <c r="AL9" s="15">
        <v>141</v>
      </c>
      <c r="AM9" s="15">
        <v>111</v>
      </c>
      <c r="AN9" s="15">
        <v>0.09</v>
      </c>
      <c r="AO9" s="15">
        <v>9</v>
      </c>
      <c r="AP9" s="15">
        <v>1.8</v>
      </c>
      <c r="AQ9" s="15">
        <v>0.65</v>
      </c>
      <c r="AR9" s="15">
        <v>5929</v>
      </c>
      <c r="AS9" s="15">
        <v>256</v>
      </c>
      <c r="AT9" s="15">
        <v>589</v>
      </c>
      <c r="AU9" s="25">
        <v>-9999</v>
      </c>
      <c r="AV9" s="15">
        <v>34.700000000000003</v>
      </c>
      <c r="AW9" s="15">
        <v>0</v>
      </c>
      <c r="AX9" s="15">
        <v>1</v>
      </c>
      <c r="AY9" s="15">
        <v>85</v>
      </c>
      <c r="AZ9" s="15">
        <v>6</v>
      </c>
      <c r="BA9" s="15">
        <v>7</v>
      </c>
      <c r="BB9" s="15">
        <v>13</v>
      </c>
      <c r="BC9" s="20">
        <v>0.42927024059099528</v>
      </c>
      <c r="BD9" s="20">
        <v>0.1056710109193378</v>
      </c>
      <c r="BE9" s="20">
        <v>5.0370221125270745E-2</v>
      </c>
      <c r="BF9" s="20">
        <v>0.30658161499282993</v>
      </c>
      <c r="BG9" s="20">
        <v>0.46196334421290486</v>
      </c>
      <c r="BH9" s="20">
        <v>0.41262013787550944</v>
      </c>
      <c r="BI9" s="25">
        <v>-9999</v>
      </c>
      <c r="BJ9" s="25">
        <v>-9999</v>
      </c>
      <c r="BK9" s="25">
        <v>-9999</v>
      </c>
      <c r="BL9" s="25">
        <v>-9999</v>
      </c>
      <c r="BM9" s="25">
        <v>-9999</v>
      </c>
      <c r="BN9" s="20">
        <f t="shared" si="0"/>
        <v>2.1397650060413325</v>
      </c>
      <c r="BO9" s="20">
        <f t="shared" si="1"/>
        <v>2.3412458905424156</v>
      </c>
      <c r="BP9" s="20">
        <f t="shared" si="2"/>
        <v>3.5675723505137356</v>
      </c>
      <c r="BQ9" s="20">
        <f t="shared" si="3"/>
        <v>5.4154257273653545</v>
      </c>
      <c r="BR9" s="20">
        <f t="shared" si="4"/>
        <v>7.0659062788673923</v>
      </c>
      <c r="BS9" s="20">
        <f t="shared" si="5"/>
        <v>1.2263264599713197</v>
      </c>
      <c r="BT9" s="20">
        <f t="shared" si="6"/>
        <v>1.8478533768516194</v>
      </c>
      <c r="BU9" s="20">
        <f t="shared" si="7"/>
        <v>1.6504805515020378</v>
      </c>
      <c r="BV9" s="20">
        <f t="shared" si="35"/>
        <v>4.7246603883249767</v>
      </c>
      <c r="BW9" s="25">
        <v>-9999</v>
      </c>
      <c r="BX9" s="25">
        <v>-9999</v>
      </c>
      <c r="BY9" s="25">
        <v>-9999</v>
      </c>
      <c r="BZ9" s="25">
        <v>-9999</v>
      </c>
      <c r="CA9" s="25">
        <v>-9999</v>
      </c>
      <c r="CB9" s="25">
        <v>-9999</v>
      </c>
      <c r="CC9" s="25">
        <v>-9999</v>
      </c>
      <c r="CD9" s="20">
        <f t="shared" si="8"/>
        <v>18.280066387869343</v>
      </c>
      <c r="CE9" s="20">
        <f t="shared" si="9"/>
        <v>26.03590845072188</v>
      </c>
      <c r="CF9" s="20">
        <f t="shared" si="10"/>
        <v>34.243099800985902</v>
      </c>
      <c r="CG9" s="20">
        <f t="shared" si="36"/>
        <v>55.330007966056229</v>
      </c>
      <c r="CH9" s="15">
        <f t="shared" si="11"/>
        <v>8.2071913502640186</v>
      </c>
      <c r="CI9" s="15">
        <f t="shared" si="12"/>
        <v>10.527901953890201</v>
      </c>
      <c r="CJ9" s="15">
        <f t="shared" si="13"/>
        <v>10.559006211180126</v>
      </c>
      <c r="CK9" s="15">
        <f t="shared" ref="CK9:CL9" si="130">SUM(CH9:CJ9)</f>
        <v>29.294099515334345</v>
      </c>
      <c r="CL9" s="15">
        <f t="shared" si="130"/>
        <v>50.381007680404672</v>
      </c>
      <c r="CM9" s="15">
        <v>1.4549999999999998</v>
      </c>
      <c r="CN9" s="15">
        <v>5.4999999999999993E-2</v>
      </c>
      <c r="CO9" s="15">
        <v>0</v>
      </c>
      <c r="CP9" s="15">
        <v>0.315</v>
      </c>
      <c r="CQ9" s="15">
        <v>1.62</v>
      </c>
      <c r="CR9" s="15">
        <v>0</v>
      </c>
      <c r="CS9" s="25">
        <v>-9999</v>
      </c>
      <c r="CT9" s="25">
        <v>-9999</v>
      </c>
      <c r="CU9" s="25">
        <v>-9999</v>
      </c>
      <c r="CV9" s="25">
        <v>-9999</v>
      </c>
      <c r="CW9" s="25">
        <v>-9999</v>
      </c>
      <c r="CX9" s="20">
        <f t="shared" si="38"/>
        <v>6.0399999999999991</v>
      </c>
      <c r="CY9" s="20">
        <f t="shared" si="39"/>
        <v>6.0399999999999991</v>
      </c>
      <c r="CZ9" s="20">
        <f t="shared" si="14"/>
        <v>7.2999999999999989</v>
      </c>
      <c r="DA9" s="20">
        <f t="shared" si="15"/>
        <v>13.78</v>
      </c>
      <c r="DB9" s="20">
        <f t="shared" si="16"/>
        <v>13.78</v>
      </c>
      <c r="DC9" s="15">
        <f t="shared" si="17"/>
        <v>1.26</v>
      </c>
      <c r="DD9" s="15">
        <f t="shared" si="18"/>
        <v>6.48</v>
      </c>
      <c r="DE9" s="15">
        <f t="shared" si="19"/>
        <v>0</v>
      </c>
      <c r="DF9" s="15">
        <f t="shared" si="40"/>
        <v>7.74</v>
      </c>
      <c r="DG9" s="16">
        <v>2.5223880597014929</v>
      </c>
      <c r="DH9" s="16">
        <v>2.0476285372658429</v>
      </c>
      <c r="DI9" s="16">
        <v>1.9389605157131344</v>
      </c>
      <c r="DJ9" s="16">
        <v>2.0517978375660046</v>
      </c>
      <c r="DK9" s="16">
        <v>2.6319754884725501</v>
      </c>
      <c r="DL9" s="16">
        <v>2.6397515527950315</v>
      </c>
      <c r="DM9" s="25">
        <v>-9999</v>
      </c>
      <c r="DN9" s="20">
        <f t="shared" si="41"/>
        <v>18.280066387869343</v>
      </c>
      <c r="DO9" s="20">
        <f t="shared" si="42"/>
        <v>26.03590845072188</v>
      </c>
      <c r="DP9" s="20">
        <f t="shared" ref="DP9:DR9" si="131">(DO9+(DJ9*4))</f>
        <v>34.243099800985902</v>
      </c>
      <c r="DQ9" s="20">
        <f t="shared" si="131"/>
        <v>44.771001754876103</v>
      </c>
      <c r="DR9" s="20">
        <f t="shared" si="131"/>
        <v>55.330007966056229</v>
      </c>
      <c r="DS9" s="15">
        <f t="shared" si="44"/>
        <v>8.2071913502640186</v>
      </c>
      <c r="DT9" s="15">
        <f t="shared" si="45"/>
        <v>10.527901953890201</v>
      </c>
      <c r="DU9" s="15">
        <f t="shared" si="46"/>
        <v>10.559006211180126</v>
      </c>
      <c r="DV9" s="15">
        <f t="shared" si="47"/>
        <v>29.294099515334345</v>
      </c>
      <c r="DW9" s="25">
        <v>-9999</v>
      </c>
      <c r="DX9" s="25">
        <v>-9999</v>
      </c>
      <c r="DY9" s="25">
        <v>-9999</v>
      </c>
      <c r="DZ9" s="25">
        <v>-9999</v>
      </c>
      <c r="EA9" s="25">
        <v>-9999</v>
      </c>
      <c r="EB9" s="25">
        <v>-9999</v>
      </c>
      <c r="EC9" s="25">
        <v>-9999</v>
      </c>
      <c r="ED9" s="25">
        <v>-9999</v>
      </c>
      <c r="EE9" s="25">
        <v>-9999</v>
      </c>
      <c r="EF9" s="25">
        <v>-9999</v>
      </c>
      <c r="EG9" s="25">
        <v>-9999</v>
      </c>
      <c r="EH9" s="25">
        <v>-9999</v>
      </c>
      <c r="EI9" s="25">
        <v>-9999</v>
      </c>
      <c r="EJ9" s="25">
        <v>-9999</v>
      </c>
      <c r="EK9" s="25">
        <v>-9999</v>
      </c>
      <c r="EL9" s="25">
        <v>-9999</v>
      </c>
      <c r="EM9" s="25">
        <v>-9999</v>
      </c>
      <c r="EN9" s="25">
        <v>-9999</v>
      </c>
      <c r="EO9" s="25">
        <v>-9999</v>
      </c>
      <c r="EP9" s="25">
        <v>-9999</v>
      </c>
      <c r="EQ9" s="25">
        <v>-9999</v>
      </c>
      <c r="ER9" s="21">
        <v>-9999</v>
      </c>
      <c r="ES9" s="32">
        <v>-9999</v>
      </c>
      <c r="ET9" s="21">
        <v>-9999</v>
      </c>
      <c r="EU9" s="33">
        <v>-9999</v>
      </c>
      <c r="EV9" s="21">
        <v>-9999</v>
      </c>
      <c r="EW9" s="21">
        <v>-9999</v>
      </c>
      <c r="EX9" s="21">
        <v>-9999</v>
      </c>
      <c r="EY9" s="21">
        <v>-9999</v>
      </c>
      <c r="EZ9" s="21">
        <v>-9999</v>
      </c>
      <c r="FA9" s="21">
        <v>-9999</v>
      </c>
      <c r="FB9" s="21">
        <v>-9999</v>
      </c>
      <c r="FC9" s="21">
        <v>-9999</v>
      </c>
      <c r="FD9" s="21">
        <v>-9999</v>
      </c>
      <c r="FE9" s="21">
        <v>-9999</v>
      </c>
      <c r="FF9" s="21">
        <v>-9999</v>
      </c>
      <c r="FG9" s="21">
        <v>-9999</v>
      </c>
      <c r="FH9" s="21">
        <v>-9999</v>
      </c>
      <c r="FI9" s="21">
        <v>-9999</v>
      </c>
      <c r="FJ9" s="21">
        <v>-9999</v>
      </c>
      <c r="FK9" s="21">
        <v>-9999</v>
      </c>
      <c r="FL9" s="32">
        <v>-9999</v>
      </c>
      <c r="FM9" s="32">
        <v>-9999</v>
      </c>
      <c r="FN9" s="32">
        <v>-9999</v>
      </c>
      <c r="FO9" s="32">
        <v>-9999</v>
      </c>
      <c r="FP9" s="32">
        <v>-9999</v>
      </c>
      <c r="FQ9" s="32">
        <v>-9999</v>
      </c>
      <c r="FR9" s="32">
        <v>-9999</v>
      </c>
      <c r="FS9" s="32">
        <v>-9999</v>
      </c>
      <c r="FT9" s="32">
        <v>-9999</v>
      </c>
      <c r="FU9" s="32">
        <v>-9999</v>
      </c>
      <c r="FV9" s="32">
        <v>-9999</v>
      </c>
      <c r="FW9" s="32">
        <v>-9999</v>
      </c>
      <c r="FX9" s="21">
        <v>-9999</v>
      </c>
      <c r="FY9" s="21">
        <v>-9999</v>
      </c>
      <c r="FZ9" s="21">
        <v>-9999</v>
      </c>
      <c r="GA9" s="21">
        <v>-9999</v>
      </c>
      <c r="GB9" s="21">
        <v>-9999</v>
      </c>
      <c r="GC9" s="21">
        <v>-9999</v>
      </c>
      <c r="GD9" s="21">
        <v>-9999</v>
      </c>
      <c r="GE9" s="21">
        <v>-9999</v>
      </c>
      <c r="GF9" s="21">
        <v>-9999</v>
      </c>
      <c r="GG9" s="21">
        <v>-9999</v>
      </c>
      <c r="GH9" s="21">
        <v>-9999</v>
      </c>
      <c r="GI9" s="21">
        <v>-9999</v>
      </c>
      <c r="GJ9" s="21">
        <v>-9999</v>
      </c>
      <c r="GK9" s="21">
        <v>-9999</v>
      </c>
      <c r="GL9" s="21">
        <v>-9999</v>
      </c>
      <c r="GM9" s="21">
        <v>-9999</v>
      </c>
      <c r="GN9" s="25">
        <v>-9999</v>
      </c>
      <c r="GO9" s="25">
        <v>-9999</v>
      </c>
      <c r="GP9" s="25">
        <v>-9999</v>
      </c>
      <c r="GQ9" s="25">
        <v>-9999</v>
      </c>
      <c r="GR9" s="25">
        <v>-9999</v>
      </c>
      <c r="GS9" s="25">
        <v>-9999</v>
      </c>
      <c r="GT9" s="25">
        <v>-9999</v>
      </c>
      <c r="GU9" s="25">
        <v>-9999</v>
      </c>
      <c r="GV9" s="25">
        <v>-9999</v>
      </c>
      <c r="GW9" s="25">
        <v>-9999</v>
      </c>
      <c r="GX9" s="25">
        <v>-9999</v>
      </c>
      <c r="GY9" s="25">
        <v>-9999</v>
      </c>
      <c r="GZ9" s="25">
        <v>-9999</v>
      </c>
      <c r="HA9" s="25">
        <v>-9999</v>
      </c>
      <c r="HB9" s="21">
        <v>-9999</v>
      </c>
      <c r="HC9" s="21">
        <v>-9999</v>
      </c>
      <c r="HD9" s="21">
        <v>-9999</v>
      </c>
      <c r="HE9" s="21">
        <v>-9999</v>
      </c>
      <c r="HF9" s="21">
        <v>-9999</v>
      </c>
      <c r="HG9" s="15">
        <v>40.799999999999997</v>
      </c>
      <c r="HH9" s="15">
        <f t="shared" si="48"/>
        <v>244.99999999999994</v>
      </c>
      <c r="HI9" s="15">
        <v>1.6409995665196866</v>
      </c>
      <c r="HJ9" s="24">
        <f t="shared" si="49"/>
        <v>1.7993979394705151</v>
      </c>
      <c r="HK9" s="15">
        <f t="shared" si="50"/>
        <v>4.4085249517027609</v>
      </c>
      <c r="HL9" s="27">
        <v>0.36737312332800393</v>
      </c>
      <c r="HM9" s="17">
        <v>154</v>
      </c>
      <c r="HN9" s="17">
        <v>70.069999999999993</v>
      </c>
      <c r="HO9" s="16">
        <f t="shared" si="51"/>
        <v>83.93</v>
      </c>
      <c r="HP9" s="18">
        <v>16</v>
      </c>
      <c r="HQ9" s="18">
        <v>139.19999999999999</v>
      </c>
      <c r="HR9" s="18">
        <v>31.63</v>
      </c>
      <c r="HS9" s="22">
        <f t="shared" si="52"/>
        <v>107.57</v>
      </c>
      <c r="HT9" s="21">
        <v>60</v>
      </c>
      <c r="HU9" s="18">
        <v>195.9</v>
      </c>
      <c r="HV9" s="18">
        <v>31</v>
      </c>
      <c r="HW9" s="18">
        <f t="shared" si="53"/>
        <v>164.9</v>
      </c>
      <c r="HX9" s="18">
        <v>98.7</v>
      </c>
      <c r="HY9" s="18">
        <v>31</v>
      </c>
      <c r="HZ9" s="18">
        <f t="shared" si="54"/>
        <v>67.7</v>
      </c>
      <c r="IA9" s="18">
        <v>134.30000000000001</v>
      </c>
      <c r="IB9" s="18">
        <v>31.5</v>
      </c>
      <c r="IC9" s="18">
        <f t="shared" si="55"/>
        <v>102.80000000000001</v>
      </c>
      <c r="ID9" s="18">
        <v>49.1</v>
      </c>
      <c r="IE9" s="22">
        <v>6.65</v>
      </c>
      <c r="IF9" s="28">
        <v>130.69999999999999</v>
      </c>
      <c r="IG9" s="22">
        <v>70.069999999999993</v>
      </c>
      <c r="IH9" s="22">
        <f t="shared" si="126"/>
        <v>42.45</v>
      </c>
      <c r="II9" s="22">
        <f t="shared" si="127"/>
        <v>60.629999999999995</v>
      </c>
      <c r="IJ9" s="16">
        <f t="shared" si="58"/>
        <v>594.41176470588232</v>
      </c>
      <c r="IK9" s="16">
        <f t="shared" si="59"/>
        <v>530.72478991596631</v>
      </c>
      <c r="IL9" s="25">
        <f t="shared" si="22"/>
        <v>822.8431372549021</v>
      </c>
      <c r="IM9" s="16">
        <f t="shared" si="23"/>
        <v>1054.6078431372548</v>
      </c>
      <c r="IN9" s="16">
        <f t="shared" si="24"/>
        <v>663.72549019607845</v>
      </c>
      <c r="IO9" s="16">
        <f t="shared" si="60"/>
        <v>1007.8431372549021</v>
      </c>
      <c r="IP9" s="25">
        <f t="shared" si="25"/>
        <v>1616.6666666666667</v>
      </c>
      <c r="IQ9" s="16">
        <f t="shared" si="61"/>
        <v>3549.0196078431372</v>
      </c>
      <c r="IR9" s="16">
        <f t="shared" si="62"/>
        <v>416.1764705882353</v>
      </c>
      <c r="IS9" s="27">
        <v>0.36763125033313571</v>
      </c>
      <c r="IT9" s="24">
        <v>1.5934995596635575</v>
      </c>
      <c r="IU9" s="24">
        <v>1.5934995596635575</v>
      </c>
      <c r="IV9" s="15">
        <v>1.76</v>
      </c>
      <c r="IW9" s="24">
        <f t="shared" si="63"/>
        <v>1.7489339321865636</v>
      </c>
      <c r="IX9" s="15">
        <f t="shared" si="26"/>
        <v>14.482039215686278</v>
      </c>
      <c r="IY9" s="27">
        <v>0.36707301675768056</v>
      </c>
      <c r="IZ9" s="26">
        <v>0.39426830473597757</v>
      </c>
      <c r="JA9" s="15">
        <v>0.43</v>
      </c>
      <c r="JB9" s="24">
        <f t="shared" si="64"/>
        <v>0.47487064695150255</v>
      </c>
      <c r="JC9" s="15">
        <f t="shared" si="27"/>
        <v>4.5348137254901957</v>
      </c>
      <c r="JD9" s="27">
        <v>0.36696799210683267</v>
      </c>
      <c r="JE9" s="24">
        <v>0.67824760123847505</v>
      </c>
      <c r="JF9" s="15">
        <v>0.76</v>
      </c>
      <c r="JG9" s="24">
        <f t="shared" si="65"/>
        <v>0.77657025155575599</v>
      </c>
      <c r="JH9" s="15">
        <f t="shared" si="28"/>
        <v>5.0443137254901966</v>
      </c>
      <c r="JI9" s="27">
        <v>0.3668983229618934</v>
      </c>
      <c r="JJ9" s="24">
        <v>2.333785190744921</v>
      </c>
      <c r="JK9" s="15">
        <v>2.57</v>
      </c>
      <c r="JL9" s="24">
        <f t="shared" si="66"/>
        <v>2.535413386647404</v>
      </c>
      <c r="JM9" s="15">
        <f t="shared" si="29"/>
        <v>10.695735294117647</v>
      </c>
      <c r="JN9" s="27">
        <v>0.36761282897053338</v>
      </c>
      <c r="JO9" s="16">
        <f t="shared" si="67"/>
        <v>34.756901960784319</v>
      </c>
      <c r="JP9" s="16">
        <f t="shared" si="68"/>
        <v>31.03294817927171</v>
      </c>
      <c r="JQ9" s="22">
        <v>6.5</v>
      </c>
      <c r="JR9" s="22">
        <f t="shared" si="69"/>
        <v>21.645</v>
      </c>
      <c r="JS9" s="22">
        <v>362.2</v>
      </c>
      <c r="JT9" s="26">
        <f t="shared" si="70"/>
        <v>0.36219999999999997</v>
      </c>
      <c r="JU9" s="27">
        <v>7.1599999999999997E-2</v>
      </c>
      <c r="JV9" s="26">
        <f t="shared" si="71"/>
        <v>0.29059999999999997</v>
      </c>
      <c r="JW9" s="15">
        <f t="shared" si="72"/>
        <v>1288.1606784690484</v>
      </c>
      <c r="JX9" s="25">
        <v>-9999</v>
      </c>
      <c r="JY9" s="25">
        <v>-9999</v>
      </c>
      <c r="JZ9" s="25">
        <v>-9999</v>
      </c>
      <c r="KA9" s="25">
        <v>-9999</v>
      </c>
      <c r="KB9" s="25">
        <v>-9999</v>
      </c>
      <c r="KC9" s="15">
        <v>0.46839999999999998</v>
      </c>
      <c r="KD9" s="25">
        <v>-9999</v>
      </c>
      <c r="KE9" s="15">
        <f t="shared" si="30"/>
        <v>603.37446179490223</v>
      </c>
      <c r="KF9" s="15">
        <f t="shared" si="73"/>
        <v>675.77939721029054</v>
      </c>
      <c r="KG9" s="28">
        <v>2</v>
      </c>
      <c r="KH9" s="22">
        <f t="shared" si="74"/>
        <v>19</v>
      </c>
      <c r="KI9" s="22">
        <f t="shared" si="75"/>
        <v>126.73</v>
      </c>
      <c r="KJ9" s="20">
        <v>125.115773</v>
      </c>
      <c r="KK9" s="16">
        <v>1.43</v>
      </c>
      <c r="KL9" s="16">
        <f t="shared" si="76"/>
        <v>0.91999999999999993</v>
      </c>
      <c r="KM9" s="15">
        <f t="shared" si="121"/>
        <v>705.51748610278344</v>
      </c>
      <c r="KN9" s="18">
        <v>0.78</v>
      </c>
      <c r="KO9" s="18">
        <f t="shared" si="77"/>
        <v>0.51</v>
      </c>
      <c r="KP9" s="15">
        <f t="shared" si="78"/>
        <v>0.55434782608695654</v>
      </c>
      <c r="KQ9" s="15">
        <f t="shared" si="79"/>
        <v>391.10208468741257</v>
      </c>
      <c r="KR9" s="15">
        <f t="shared" si="80"/>
        <v>438.03433484990211</v>
      </c>
      <c r="KS9" s="20">
        <f t="shared" si="31"/>
        <v>537.92937157001541</v>
      </c>
      <c r="KT9" s="20">
        <f t="shared" si="81"/>
        <v>602.48089615841729</v>
      </c>
      <c r="KU9" s="30">
        <v>5.45</v>
      </c>
      <c r="KV9" s="30">
        <v>0.92</v>
      </c>
      <c r="KW9" s="30">
        <v>76.099999999999994</v>
      </c>
      <c r="KX9" s="30">
        <v>22.9</v>
      </c>
      <c r="KY9" s="30">
        <v>6.1</v>
      </c>
      <c r="KZ9" s="18">
        <v>0.54479999999999995</v>
      </c>
      <c r="LA9" s="18">
        <f t="shared" si="82"/>
        <v>0.47779999999999995</v>
      </c>
      <c r="LB9" s="15">
        <f t="shared" si="32"/>
        <v>0.51934782608695651</v>
      </c>
      <c r="LC9" s="15">
        <f t="shared" si="33"/>
        <v>366.40897267381513</v>
      </c>
      <c r="LD9" s="15">
        <f t="shared" si="83"/>
        <v>410.37804939467298</v>
      </c>
      <c r="LE9" s="15">
        <f t="shared" si="84"/>
        <v>500.46103584716218</v>
      </c>
      <c r="LF9" s="15">
        <v>40.799999999999997</v>
      </c>
      <c r="LG9" s="15">
        <f t="shared" si="85"/>
        <v>244.99999999999994</v>
      </c>
      <c r="LH9" s="15">
        <v>0.25884036576785702</v>
      </c>
      <c r="LI9" s="15">
        <v>0.39577872987500001</v>
      </c>
      <c r="LJ9" s="15">
        <v>0.22257844958928599</v>
      </c>
      <c r="LK9" s="15">
        <v>0.32940920776785698</v>
      </c>
      <c r="LL9" s="15">
        <v>0.51142013903571404</v>
      </c>
      <c r="LM9" s="15">
        <v>0.47613702041071398</v>
      </c>
      <c r="LN9" s="15">
        <v>0.34031455767857099</v>
      </c>
      <c r="LO9" s="15">
        <v>0.52723642716071395</v>
      </c>
      <c r="LP9" s="15">
        <v>0.47520947216071402</v>
      </c>
      <c r="LQ9" s="15">
        <v>0.25550992542857098</v>
      </c>
      <c r="LR9" s="15">
        <v>0.412070846732143</v>
      </c>
      <c r="LS9" s="15">
        <v>0.262041334339286</v>
      </c>
      <c r="LT9" s="15">
        <v>33.659999999999997</v>
      </c>
      <c r="LU9" s="15">
        <v>31.166250000000002</v>
      </c>
      <c r="LV9" s="15">
        <v>5.5030357142857103</v>
      </c>
      <c r="LW9" s="15">
        <v>46.214285714285701</v>
      </c>
      <c r="LX9" s="15">
        <v>45.734107142857198</v>
      </c>
      <c r="LY9" s="15">
        <v>34.379642857142898</v>
      </c>
      <c r="LZ9" s="15">
        <v>34.340714285714299</v>
      </c>
      <c r="MA9" s="15">
        <v>0.33168000535714298</v>
      </c>
      <c r="MB9" s="15">
        <v>0.291051432142857</v>
      </c>
      <c r="MC9" s="15">
        <v>58.292857142857102</v>
      </c>
      <c r="MD9" s="15">
        <v>53.521785714285699</v>
      </c>
      <c r="ME9" s="15">
        <v>60.3</v>
      </c>
      <c r="MF9" s="15">
        <f t="shared" si="86"/>
        <v>2.0071428571428953</v>
      </c>
      <c r="MG9" s="15">
        <f t="shared" si="87"/>
        <v>6.7782142857142986</v>
      </c>
      <c r="MH9" s="15">
        <v>1868.5548035714301</v>
      </c>
      <c r="MI9" s="15">
        <v>1760.23141071429</v>
      </c>
      <c r="MJ9" s="15">
        <v>0.215353293975</v>
      </c>
      <c r="MK9" s="15">
        <v>0.21499734271250001</v>
      </c>
      <c r="ML9" s="15">
        <v>0.16541171653571399</v>
      </c>
      <c r="MM9" s="15">
        <v>0.181983187994643</v>
      </c>
      <c r="MN9" s="15">
        <v>0.122474331751786</v>
      </c>
      <c r="MO9" s="15">
        <v>0.126062870328571</v>
      </c>
      <c r="MP9" s="15">
        <v>7.1133262571428504E-2</v>
      </c>
      <c r="MQ9" s="15">
        <v>9.1964333969642806E-2</v>
      </c>
      <c r="MR9" s="15">
        <v>5.1800663705357103E-2</v>
      </c>
      <c r="MS9" s="15">
        <v>3.4597138701785699E-2</v>
      </c>
      <c r="MT9" s="15">
        <v>0.33590252088035699</v>
      </c>
      <c r="MU9" s="15">
        <v>0.39204464218392898</v>
      </c>
      <c r="MV9" s="15">
        <v>0.34703530301250002</v>
      </c>
      <c r="MW9" s="15">
        <v>0.32640012607142799</v>
      </c>
      <c r="MX9" s="15">
        <v>0.13000750936071401</v>
      </c>
      <c r="MY9" s="15">
        <v>0.193562323748214</v>
      </c>
      <c r="MZ9" s="15">
        <v>0.54941402394285699</v>
      </c>
      <c r="NA9" s="15">
        <v>0.55348718635178595</v>
      </c>
      <c r="NB9" s="15">
        <v>0.42239682316071397</v>
      </c>
      <c r="NC9" s="15">
        <v>0.13716424404999999</v>
      </c>
      <c r="ND9" s="15">
        <v>0.45014684426607099</v>
      </c>
      <c r="NE9" s="15">
        <v>0.145692386333929</v>
      </c>
      <c r="NF9" s="15">
        <v>0.27588195052321401</v>
      </c>
      <c r="NG9" s="15">
        <v>0.15351606478749999</v>
      </c>
      <c r="NH9" s="15">
        <v>0.23891857397142899</v>
      </c>
      <c r="NI9" s="15">
        <v>0.13206899715714299</v>
      </c>
      <c r="NJ9" s="15">
        <v>-0.132598075410714</v>
      </c>
      <c r="NK9" s="15">
        <v>-0.168087617071429</v>
      </c>
      <c r="NL9" s="15">
        <v>0.85273582038928597</v>
      </c>
      <c r="NM9" s="15">
        <v>0.47956670999464301</v>
      </c>
      <c r="NN9" s="15">
        <v>0.256456028465116</v>
      </c>
      <c r="NO9" s="15">
        <v>0.40288535646511597</v>
      </c>
      <c r="NP9" s="15">
        <v>0.23081022955813901</v>
      </c>
      <c r="NQ9" s="15">
        <v>0.32413603653488399</v>
      </c>
      <c r="NR9" s="15">
        <v>0.49027685660465098</v>
      </c>
      <c r="NS9" s="15">
        <v>0.44116009548837198</v>
      </c>
      <c r="NT9" s="15">
        <v>0.335328129069767</v>
      </c>
      <c r="NU9" s="15">
        <v>0.51079913118604603</v>
      </c>
      <c r="NV9" s="15">
        <v>0.46258368560465102</v>
      </c>
      <c r="NW9" s="15">
        <v>0.25646034000000001</v>
      </c>
      <c r="NX9" s="15">
        <v>0.40480791723255799</v>
      </c>
      <c r="NY9" s="15">
        <v>0.245407844418605</v>
      </c>
      <c r="NZ9" s="15">
        <v>30.393488372093</v>
      </c>
      <c r="OA9" s="15">
        <v>28.012790697674401</v>
      </c>
      <c r="OB9" s="15">
        <v>15.9360465116279</v>
      </c>
      <c r="OC9" s="15">
        <v>42.159767441860502</v>
      </c>
      <c r="OD9" s="15">
        <v>41.940930232558102</v>
      </c>
      <c r="OE9" s="15">
        <v>30.7</v>
      </c>
      <c r="OF9" s="15">
        <v>30.4509302325582</v>
      </c>
      <c r="OG9" s="15">
        <v>0.31878706976744198</v>
      </c>
      <c r="OH9" s="15">
        <v>0.29158350465116301</v>
      </c>
      <c r="OI9" s="15">
        <v>57.528604651162802</v>
      </c>
      <c r="OJ9" s="15">
        <v>53.246511627906997</v>
      </c>
      <c r="OK9" s="15">
        <v>60</v>
      </c>
      <c r="OL9" s="15">
        <f t="shared" si="88"/>
        <v>2.4713953488371985</v>
      </c>
      <c r="OM9" s="15">
        <f t="shared" si="89"/>
        <v>6.7534883720930026</v>
      </c>
      <c r="ON9" s="15">
        <v>1851.19909302326</v>
      </c>
      <c r="OO9" s="15">
        <v>1753.9984186046499</v>
      </c>
      <c r="OP9" s="15">
        <v>0.20714857567441899</v>
      </c>
      <c r="OQ9" s="15">
        <v>0.20240037950930201</v>
      </c>
      <c r="OR9" s="15">
        <v>0.159446203967442</v>
      </c>
      <c r="OS9" s="15">
        <v>0.152496622083721</v>
      </c>
      <c r="OT9" s="15">
        <v>0.115535766090698</v>
      </c>
      <c r="OU9" s="15">
        <v>9.6361277779069804E-2</v>
      </c>
      <c r="OV9" s="15">
        <v>6.6553644397674402E-2</v>
      </c>
      <c r="OW9" s="15">
        <v>4.4988369348837202E-2</v>
      </c>
      <c r="OX9" s="15">
        <v>4.9361255758139502E-2</v>
      </c>
      <c r="OY9" s="15">
        <v>5.1610235572093002E-2</v>
      </c>
      <c r="OZ9" s="15">
        <v>0.35076512296976697</v>
      </c>
      <c r="PA9" s="15">
        <v>0.358225538825581</v>
      </c>
      <c r="PB9" s="15">
        <v>0.33125838601395302</v>
      </c>
      <c r="PC9" s="15">
        <v>0.31147325501860501</v>
      </c>
      <c r="PD9" s="15">
        <v>0.154889644416279</v>
      </c>
      <c r="PE9" s="15">
        <v>0.168241241204651</v>
      </c>
      <c r="PF9" s="15">
        <v>0.52347131997907004</v>
      </c>
      <c r="PG9" s="15">
        <v>0.51268473239534895</v>
      </c>
      <c r="PH9" s="15">
        <v>0.42205590678837202</v>
      </c>
      <c r="PI9" s="15">
        <v>0.370472215248837</v>
      </c>
      <c r="PJ9" s="15">
        <v>0.447371285604651</v>
      </c>
      <c r="PK9" s="15">
        <v>0.37838460487209302</v>
      </c>
      <c r="PL9" s="15">
        <v>0.2690328193</v>
      </c>
      <c r="PM9" s="15">
        <v>0.25289678723720899</v>
      </c>
      <c r="PN9" s="15">
        <v>0.23419910281627901</v>
      </c>
      <c r="PO9" s="15">
        <v>0.22441174514418599</v>
      </c>
      <c r="PP9" s="15">
        <v>-0.124500124767442</v>
      </c>
      <c r="PQ9" s="15">
        <v>-8.5328682720930193E-2</v>
      </c>
      <c r="PR9" s="15">
        <v>0.91666071893023204</v>
      </c>
      <c r="PS9" s="15">
        <v>3.30541689545116</v>
      </c>
      <c r="PT9" s="15">
        <v>0.256843260686275</v>
      </c>
      <c r="PU9" s="15">
        <v>0.399444075431373</v>
      </c>
      <c r="PV9" s="15">
        <v>0.23182856562745099</v>
      </c>
      <c r="PW9" s="15">
        <v>0.33193639643137302</v>
      </c>
      <c r="PX9" s="15">
        <v>0.48348303427451</v>
      </c>
      <c r="PY9" s="15">
        <v>0.45183465490196101</v>
      </c>
      <c r="PZ9" s="15">
        <v>0.33472931068627398</v>
      </c>
      <c r="QA9" s="15">
        <v>0.517730524941176</v>
      </c>
      <c r="QB9" s="15">
        <v>0.47682106082352899</v>
      </c>
      <c r="QC9" s="15">
        <v>0.255682052294118</v>
      </c>
      <c r="QD9" s="15">
        <v>0.39911410586274498</v>
      </c>
      <c r="QE9" s="15">
        <v>0.24887180474509801</v>
      </c>
      <c r="QF9" s="15">
        <v>26.56</v>
      </c>
      <c r="QG9" s="15">
        <v>23.877647058823499</v>
      </c>
      <c r="QH9" s="15">
        <v>22.029607843137299</v>
      </c>
      <c r="QI9" s="15">
        <v>32.6592156862745</v>
      </c>
      <c r="QJ9" s="15">
        <v>32.313137254902003</v>
      </c>
      <c r="QK9" s="15">
        <v>25.536666666666601</v>
      </c>
      <c r="QL9" s="15">
        <v>25.408823529411801</v>
      </c>
      <c r="QM9" s="15">
        <v>0.19346031764705901</v>
      </c>
      <c r="QN9" s="15">
        <v>0.170891719607843</v>
      </c>
      <c r="QO9" s="15">
        <v>54.320392156862702</v>
      </c>
      <c r="QP9" s="15">
        <v>54.677450980392202</v>
      </c>
      <c r="QQ9" s="15">
        <v>60.1</v>
      </c>
      <c r="QR9" s="15">
        <f t="shared" si="90"/>
        <v>5.779607843137299</v>
      </c>
      <c r="QS9" s="15">
        <f t="shared" si="91"/>
        <v>5.4225490196077999</v>
      </c>
      <c r="QT9" s="15">
        <v>1778.3578627451</v>
      </c>
      <c r="QU9" s="15">
        <v>1786.4855294117599</v>
      </c>
      <c r="QV9" s="15">
        <v>0.21450639796666701</v>
      </c>
      <c r="QW9" s="15">
        <v>0.18404606644117599</v>
      </c>
      <c r="QX9" s="15">
        <v>0.17505067575097999</v>
      </c>
      <c r="QY9" s="15">
        <v>0.15265519135490199</v>
      </c>
      <c r="QZ9" s="15">
        <v>0.12920709549803899</v>
      </c>
      <c r="RA9" s="15">
        <v>9.3496045870588199E-2</v>
      </c>
      <c r="RB9" s="15">
        <v>8.8675636982352896E-2</v>
      </c>
      <c r="RC9" s="15">
        <v>6.1251354535294102E-2</v>
      </c>
      <c r="RD9" s="15">
        <v>4.1011979833333302E-2</v>
      </c>
      <c r="RE9" s="15">
        <v>3.24995291411765E-2</v>
      </c>
      <c r="RF9" s="15">
        <v>0.35059983651372501</v>
      </c>
      <c r="RG9" s="15">
        <v>0.35009042238431398</v>
      </c>
      <c r="RH9" s="15">
        <v>0.338706862513726</v>
      </c>
      <c r="RI9" s="15">
        <v>0.30427545883333301</v>
      </c>
      <c r="RJ9" s="15">
        <v>0.147188690060784</v>
      </c>
      <c r="RK9" s="15">
        <v>0.17763542318235301</v>
      </c>
      <c r="RL9" s="15">
        <v>0.54682042908823503</v>
      </c>
      <c r="RM9" s="15">
        <v>0.45741574118823503</v>
      </c>
      <c r="RN9" s="15">
        <v>0.31468073815294101</v>
      </c>
      <c r="RO9" s="15">
        <v>0.18016168200784299</v>
      </c>
      <c r="RP9" s="15">
        <v>0.34084738875686299</v>
      </c>
      <c r="RQ9" s="15">
        <v>0.19181058472549001</v>
      </c>
      <c r="RR9" s="15">
        <v>0.22072632523921601</v>
      </c>
      <c r="RS9" s="15">
        <v>0.127187721054902</v>
      </c>
      <c r="RT9" s="15">
        <v>0.189409069968627</v>
      </c>
      <c r="RU9" s="15">
        <v>0.11573672098235301</v>
      </c>
      <c r="RV9" s="15">
        <v>-0.162713076431373</v>
      </c>
      <c r="RW9" s="15">
        <v>-0.11466935164705901</v>
      </c>
      <c r="RX9" s="15">
        <v>0.53808109019607797</v>
      </c>
      <c r="RY9" s="15">
        <v>0.98896350721764703</v>
      </c>
      <c r="RZ9" s="15">
        <v>0.24431186018000001</v>
      </c>
      <c r="SA9" s="15">
        <v>0.36337777776000002</v>
      </c>
      <c r="SB9" s="15">
        <v>0.21755118928</v>
      </c>
      <c r="SC9" s="15">
        <v>0.30372622801999999</v>
      </c>
      <c r="SD9" s="15">
        <v>0.48321759986000001</v>
      </c>
      <c r="SE9" s="15">
        <v>0.41850295477999999</v>
      </c>
      <c r="SF9" s="15">
        <v>0.30578603504000001</v>
      </c>
      <c r="SG9" s="15">
        <v>0.50210410195999999</v>
      </c>
      <c r="SH9" s="15">
        <v>0.44514012743999998</v>
      </c>
      <c r="SI9" s="15">
        <v>0.23991749177999999</v>
      </c>
      <c r="SJ9" s="15">
        <v>0.35949107324000001</v>
      </c>
      <c r="SK9" s="15">
        <v>0.22755828221999999</v>
      </c>
      <c r="SL9" s="15">
        <v>31.860800000000001</v>
      </c>
      <c r="SM9" s="15">
        <v>32.3078</v>
      </c>
      <c r="SN9" s="15">
        <v>11.038</v>
      </c>
      <c r="SO9" s="15">
        <v>35.4206</v>
      </c>
      <c r="SP9" s="15">
        <v>34.8748</v>
      </c>
      <c r="SQ9" s="15">
        <v>33.0488</v>
      </c>
      <c r="SR9" s="15">
        <v>33.1</v>
      </c>
      <c r="SS9" s="15">
        <v>6.5335813600000001E-2</v>
      </c>
      <c r="ST9" s="15">
        <v>4.5357038000000002E-2</v>
      </c>
      <c r="SU9" s="15">
        <v>54.316800000000001</v>
      </c>
      <c r="SV9" s="15">
        <v>55.347799999999999</v>
      </c>
      <c r="SW9" s="15">
        <v>63.6</v>
      </c>
      <c r="SX9" s="15">
        <f t="shared" si="92"/>
        <v>9.2832000000000008</v>
      </c>
      <c r="SY9" s="15">
        <f t="shared" si="93"/>
        <v>8.252200000000002</v>
      </c>
      <c r="SZ9" s="15">
        <v>1778.3056999999999</v>
      </c>
      <c r="TA9" s="15">
        <v>1801.6915200000001</v>
      </c>
      <c r="TB9" s="15">
        <v>0.24278617618000001</v>
      </c>
      <c r="TC9" s="15">
        <v>0.22533805474599999</v>
      </c>
      <c r="TD9" s="15">
        <v>0.18553442692</v>
      </c>
      <c r="TE9" s="15">
        <v>0.158554662678</v>
      </c>
      <c r="TF9" s="15">
        <v>0.16536574073599999</v>
      </c>
      <c r="TG9" s="15">
        <v>0.13902850684199999</v>
      </c>
      <c r="TH9" s="15">
        <v>0.10644339944800001</v>
      </c>
      <c r="TI9" s="15">
        <v>7.0211484185999998E-2</v>
      </c>
      <c r="TJ9" s="15">
        <v>6.0009067755999998E-2</v>
      </c>
      <c r="TK9" s="15">
        <v>6.9541570359999999E-2</v>
      </c>
      <c r="TL9" s="15">
        <v>0.37610421656600002</v>
      </c>
      <c r="TM9" s="15">
        <v>0.37643816690800003</v>
      </c>
      <c r="TN9" s="15">
        <v>0.35309548064200003</v>
      </c>
      <c r="TO9" s="15">
        <v>0.32559083363199998</v>
      </c>
      <c r="TP9" s="15">
        <v>0.146749485584</v>
      </c>
      <c r="TQ9" s="15">
        <v>0.16534525455999999</v>
      </c>
      <c r="TR9" s="15">
        <v>0.642995730682</v>
      </c>
      <c r="TS9" s="15">
        <v>0.59245743221799996</v>
      </c>
      <c r="TT9" s="15">
        <v>0.36143137689600002</v>
      </c>
      <c r="TU9" s="15">
        <v>0.40810089803400001</v>
      </c>
      <c r="TV9" s="15">
        <v>0.39674808924799998</v>
      </c>
      <c r="TW9" s="15">
        <v>0.42925255748800001</v>
      </c>
      <c r="TX9" s="15">
        <v>0.28728102845199999</v>
      </c>
      <c r="TY9" s="15">
        <v>0.303097741438</v>
      </c>
      <c r="TZ9" s="15">
        <v>0.24521828757</v>
      </c>
      <c r="UA9" s="15">
        <v>0.26788783008</v>
      </c>
      <c r="UB9" s="15">
        <v>-0.19205533735999999</v>
      </c>
      <c r="UC9" s="15">
        <v>-0.13032784542</v>
      </c>
      <c r="UD9" s="15">
        <v>0.68094894826600005</v>
      </c>
      <c r="UE9" s="15">
        <v>1.666006662012</v>
      </c>
      <c r="UF9" s="15">
        <v>0.21886555197826099</v>
      </c>
      <c r="UG9" s="15">
        <v>0.29957747715217398</v>
      </c>
      <c r="UH9" s="15">
        <v>0.19397532280434801</v>
      </c>
      <c r="UI9" s="15">
        <v>0.25820337599999998</v>
      </c>
      <c r="UJ9" s="15">
        <v>0.50844984978260899</v>
      </c>
      <c r="UK9" s="15">
        <v>0.42368136147826102</v>
      </c>
      <c r="UL9" s="15">
        <v>0.25965006217391301</v>
      </c>
      <c r="UM9" s="15">
        <v>0.48385044704347802</v>
      </c>
      <c r="UN9" s="15">
        <v>0.41250177610869598</v>
      </c>
      <c r="UO9" s="15">
        <v>0.21187837678260901</v>
      </c>
      <c r="UP9" s="15">
        <v>0.29687985352173901</v>
      </c>
      <c r="UQ9" s="15">
        <v>0.19940539908695701</v>
      </c>
      <c r="UR9" s="15">
        <v>30.835434782608701</v>
      </c>
      <c r="US9" s="15">
        <v>26.115434782608698</v>
      </c>
      <c r="UT9" s="15">
        <v>15.850869565217399</v>
      </c>
      <c r="UU9" s="15">
        <v>36.046086956521698</v>
      </c>
      <c r="UV9" s="15">
        <v>36.317608695652197</v>
      </c>
      <c r="UW9" s="15">
        <v>30.087391304347801</v>
      </c>
      <c r="UX9" s="15">
        <v>29.8926086956522</v>
      </c>
      <c r="UY9" s="15">
        <v>0.16267615217391301</v>
      </c>
      <c r="UZ9" s="15">
        <v>0.16054109717391299</v>
      </c>
      <c r="VA9" s="15">
        <v>57.9823913043478</v>
      </c>
      <c r="VB9" s="15">
        <v>54.706086956521702</v>
      </c>
      <c r="VC9" s="15">
        <v>73.099999999999994</v>
      </c>
      <c r="VD9" s="15">
        <f t="shared" si="94"/>
        <v>15.117608695652194</v>
      </c>
      <c r="VE9" s="15">
        <f t="shared" si="95"/>
        <v>18.393913043478292</v>
      </c>
      <c r="VF9" s="15">
        <f t="shared" si="96"/>
        <v>16.755760869565243</v>
      </c>
      <c r="VG9" s="15">
        <v>1861.5041521739099</v>
      </c>
      <c r="VH9" s="15">
        <v>1787.1224347826101</v>
      </c>
      <c r="VI9" s="15">
        <v>0.30121301274130402</v>
      </c>
      <c r="VJ9" s="15">
        <v>0.32447511601956502</v>
      </c>
      <c r="VK9" s="15">
        <v>0.227367548184783</v>
      </c>
      <c r="VL9" s="15">
        <v>0.24217732008043499</v>
      </c>
      <c r="VM9" s="15">
        <v>0.239252082704348</v>
      </c>
      <c r="VN9" s="15">
        <v>0.25674469423478302</v>
      </c>
      <c r="VO9" s="15">
        <f t="shared" si="97"/>
        <v>0.24799838846956551</v>
      </c>
      <c r="VP9" s="15">
        <v>0.16302326208043499</v>
      </c>
      <c r="VQ9" s="15">
        <v>0.17119590639347801</v>
      </c>
      <c r="VR9" s="15">
        <v>7.93667967217392E-2</v>
      </c>
      <c r="VS9" s="15">
        <v>8.9611624280434801E-2</v>
      </c>
      <c r="VT9" s="15">
        <v>0.41599448876086997</v>
      </c>
      <c r="VU9" s="15">
        <v>0.446118892482609</v>
      </c>
      <c r="VV9" s="15">
        <v>0.39056761885000002</v>
      </c>
      <c r="VW9" s="15">
        <v>0.39631897714347802</v>
      </c>
      <c r="VX9" s="15">
        <v>0.13123188173913</v>
      </c>
      <c r="VY9" s="15">
        <v>0.14209640301087001</v>
      </c>
      <c r="VZ9" s="15">
        <v>0.86475186241739099</v>
      </c>
      <c r="WA9" s="15">
        <v>0.97125000916521798</v>
      </c>
      <c r="WB9" s="15">
        <v>0.33156001545652197</v>
      </c>
      <c r="WC9" s="15">
        <v>0.33369145706739101</v>
      </c>
      <c r="WD9" s="15">
        <v>0.38020595239999999</v>
      </c>
      <c r="WE9" s="15">
        <v>0.381850677819565</v>
      </c>
      <c r="WF9" s="15">
        <v>0.31631409314999998</v>
      </c>
      <c r="WG9" s="15">
        <v>0.319684146086957</v>
      </c>
      <c r="WH9" s="15">
        <v>0.26248662047391302</v>
      </c>
      <c r="WI9" s="15">
        <v>0.26500378495652199</v>
      </c>
      <c r="WJ9" s="15">
        <v>-0.27996824339130399</v>
      </c>
      <c r="WK9" s="15">
        <v>-0.29151212895652201</v>
      </c>
      <c r="WL9" s="15">
        <v>0.62365788432173896</v>
      </c>
      <c r="WM9" s="15">
        <v>0.72935119573043505</v>
      </c>
      <c r="WN9" s="15">
        <v>0.18057367088888901</v>
      </c>
      <c r="WO9" s="15">
        <v>0.23618740052380899</v>
      </c>
      <c r="WP9" s="15">
        <v>0.15907987609523799</v>
      </c>
      <c r="WQ9" s="15">
        <v>0.20908263552381001</v>
      </c>
      <c r="WR9" s="15">
        <v>0.42354163774603198</v>
      </c>
      <c r="WS9" s="15">
        <v>0.37093781468254</v>
      </c>
      <c r="WT9" s="15">
        <v>0.20329364276190501</v>
      </c>
      <c r="WU9" s="15">
        <v>0.421603278333333</v>
      </c>
      <c r="WV9" s="15">
        <v>0.35862850884127001</v>
      </c>
      <c r="WW9" s="15">
        <v>0.17775857658730199</v>
      </c>
      <c r="WX9" s="15">
        <v>0.23577790500000001</v>
      </c>
      <c r="WY9" s="15">
        <v>0.160752229174603</v>
      </c>
      <c r="WZ9" s="15">
        <v>29.883650793650801</v>
      </c>
      <c r="XA9" s="15">
        <v>30.011111111111099</v>
      </c>
      <c r="XB9" s="15">
        <v>14.3209523809524</v>
      </c>
      <c r="XC9" s="15">
        <v>33.685079365079403</v>
      </c>
      <c r="XD9" s="15">
        <v>33.323809523809501</v>
      </c>
      <c r="XE9" s="15">
        <v>30.470158730158801</v>
      </c>
      <c r="XF9" s="15">
        <v>30.330793650793598</v>
      </c>
      <c r="XG9" s="15">
        <v>8.7894919523809498E-2</v>
      </c>
      <c r="XH9" s="15">
        <v>7.4846967301587297E-2</v>
      </c>
      <c r="XI9" s="15">
        <v>61.627619047619</v>
      </c>
      <c r="XJ9" s="15">
        <v>58.559047619047597</v>
      </c>
      <c r="XK9" s="15">
        <v>84.6</v>
      </c>
      <c r="XL9" s="15">
        <f t="shared" si="98"/>
        <v>22.972380952380995</v>
      </c>
      <c r="XM9" s="15">
        <f t="shared" si="99"/>
        <v>26.040952380952398</v>
      </c>
      <c r="XN9" s="15">
        <v>1944.2599523809499</v>
      </c>
      <c r="XO9" s="15">
        <v>1874.5792698412699</v>
      </c>
      <c r="XP9" s="15">
        <v>0.34878577611269801</v>
      </c>
      <c r="XQ9" s="15">
        <v>0.33519417013809499</v>
      </c>
      <c r="XR9" s="15">
        <v>0.27632377363650801</v>
      </c>
      <c r="XS9" s="15">
        <v>0.27840299640634902</v>
      </c>
      <c r="XT9" s="15">
        <v>0.28227527180317502</v>
      </c>
      <c r="XU9" s="15">
        <v>0.280315979133333</v>
      </c>
      <c r="XV9" s="15">
        <v>0.20669017833650799</v>
      </c>
      <c r="XW9" s="15">
        <v>0.22139110457460301</v>
      </c>
      <c r="XX9" s="15">
        <v>8.0360204573015903E-2</v>
      </c>
      <c r="XY9" s="15">
        <v>6.3445660909523804E-2</v>
      </c>
      <c r="XZ9" s="15">
        <v>0.44747658593968298</v>
      </c>
      <c r="YA9" s="15">
        <v>0.45029721338253997</v>
      </c>
      <c r="YB9" s="15">
        <v>0.40628566553650802</v>
      </c>
      <c r="YC9" s="15">
        <v>0.39857871482380902</v>
      </c>
      <c r="YD9" s="15">
        <v>0.116914819174603</v>
      </c>
      <c r="YE9" s="15">
        <v>0.135909532180952</v>
      </c>
      <c r="YF9" s="15">
        <v>1.07578670606349</v>
      </c>
      <c r="YG9" s="15">
        <v>1.0286381653936501</v>
      </c>
      <c r="YH9" s="15">
        <v>0.28308008303809501</v>
      </c>
      <c r="YI9" s="15">
        <v>0.17331891941111099</v>
      </c>
      <c r="YJ9" s="15">
        <v>0.33556118782063499</v>
      </c>
      <c r="YK9" s="15">
        <v>0.20408659660634901</v>
      </c>
      <c r="YL9" s="15">
        <v>0.28532624602698398</v>
      </c>
      <c r="YM9" s="15">
        <v>0.19587568020952401</v>
      </c>
      <c r="YN9" s="15">
        <v>0.22867914914603199</v>
      </c>
      <c r="YO9" s="15">
        <v>0.15969257211111099</v>
      </c>
      <c r="YP9" s="15">
        <v>-0.34218636222222198</v>
      </c>
      <c r="YQ9" s="15">
        <v>-0.36148514385714298</v>
      </c>
      <c r="YR9" s="15">
        <v>0.51548077487460298</v>
      </c>
      <c r="YS9" s="15">
        <v>0.41645467996190499</v>
      </c>
      <c r="YT9" s="15">
        <v>0.14069215527777801</v>
      </c>
      <c r="YU9" s="15">
        <v>0.17539413137036999</v>
      </c>
      <c r="YV9" s="15">
        <v>0.12005954387037</v>
      </c>
      <c r="YW9" s="15">
        <v>0.15924912659259299</v>
      </c>
      <c r="YX9" s="15">
        <v>0.32676616914814799</v>
      </c>
      <c r="YY9" s="15">
        <v>0.27627595914814801</v>
      </c>
      <c r="YZ9" s="15">
        <v>0.154220188944445</v>
      </c>
      <c r="ZA9" s="15">
        <v>0.34027687877777801</v>
      </c>
      <c r="ZB9" s="15">
        <v>0.28223174694444397</v>
      </c>
      <c r="ZC9" s="15">
        <v>0.13654178735185199</v>
      </c>
      <c r="ZD9" s="15">
        <v>0.17561604690740701</v>
      </c>
      <c r="ZE9" s="15">
        <v>0.121928568759259</v>
      </c>
      <c r="ZF9" s="15">
        <v>35.68</v>
      </c>
      <c r="ZG9" s="15">
        <v>32.1164814814815</v>
      </c>
      <c r="ZH9" s="15">
        <v>18.0761111111111</v>
      </c>
      <c r="ZI9" s="15">
        <v>40.144629629629598</v>
      </c>
      <c r="ZJ9" s="15">
        <v>39.170740740740698</v>
      </c>
      <c r="ZK9" s="15">
        <v>36.488148148148198</v>
      </c>
      <c r="ZL9" s="15">
        <v>36.497407407407401</v>
      </c>
      <c r="ZM9" s="15">
        <v>0.10038120481481499</v>
      </c>
      <c r="ZN9" s="15">
        <v>6.7403763703703698E-2</v>
      </c>
      <c r="ZO9" s="15">
        <v>74.008703703703702</v>
      </c>
      <c r="ZP9" s="15">
        <v>71.5405555555555</v>
      </c>
      <c r="ZQ9" s="15">
        <v>103.6</v>
      </c>
      <c r="ZR9" s="15">
        <f t="shared" si="100"/>
        <v>29.591296296296292</v>
      </c>
      <c r="ZS9" s="15">
        <f t="shared" si="101"/>
        <v>32.059444444444495</v>
      </c>
      <c r="ZT9" s="15">
        <v>2225.3209074074098</v>
      </c>
      <c r="ZU9" s="15">
        <v>2169.2713888888902</v>
      </c>
      <c r="ZV9" s="15">
        <v>0.37558914002963001</v>
      </c>
      <c r="ZW9" s="15">
        <v>0.33928683374444402</v>
      </c>
      <c r="ZX9" s="15">
        <v>0.29317761234074102</v>
      </c>
      <c r="ZY9" s="15">
        <v>0.26734197435925899</v>
      </c>
      <c r="ZZ9" s="15">
        <v>0.31862389940555602</v>
      </c>
      <c r="AAA9" s="15">
        <v>0.29618110987222201</v>
      </c>
      <c r="AAB9" s="15">
        <v>0.23284318747777799</v>
      </c>
      <c r="AAC9" s="15">
        <v>0.22203712150185201</v>
      </c>
      <c r="AAD9" s="15">
        <v>9.2745638418518503E-2</v>
      </c>
      <c r="AAE9" s="15">
        <v>8.0047933279629599E-2</v>
      </c>
      <c r="AAF9" s="15">
        <v>0.47185133546111102</v>
      </c>
      <c r="AAG9" s="15">
        <v>0.45727768371296301</v>
      </c>
      <c r="AAH9" s="15">
        <v>0.42665563576666699</v>
      </c>
      <c r="AAI9" s="15">
        <v>0.392876483027778</v>
      </c>
      <c r="AAJ9" s="15">
        <v>0.11707454945925901</v>
      </c>
      <c r="AAK9" s="15">
        <v>0.140448268612963</v>
      </c>
      <c r="AAL9" s="15">
        <v>1.20773207779444</v>
      </c>
      <c r="AAM9" s="15">
        <v>1.0547822273629599</v>
      </c>
      <c r="AAN9" s="15">
        <v>0.28846980353333301</v>
      </c>
      <c r="AAO9" s="15">
        <v>0.23482147830370401</v>
      </c>
      <c r="AAP9" s="15">
        <v>0.34739649811111101</v>
      </c>
      <c r="AAQ9" s="15">
        <v>0.27515227645185197</v>
      </c>
      <c r="AAR9" s="15">
        <v>0.30758331012222201</v>
      </c>
      <c r="AAS9" s="15">
        <v>0.25167034320370402</v>
      </c>
      <c r="AAT9" s="15">
        <v>0.24483550992962999</v>
      </c>
      <c r="AAU9" s="15">
        <v>0.207772404122222</v>
      </c>
      <c r="AAV9" s="15">
        <v>-0.37744859922222201</v>
      </c>
      <c r="AAW9" s="15">
        <v>-0.36179211314814802</v>
      </c>
      <c r="AAX9" s="15">
        <v>0.54970804518148197</v>
      </c>
      <c r="AAY9" s="15">
        <v>0.55297039891851896</v>
      </c>
      <c r="AAZ9" s="15">
        <v>0.112986364115385</v>
      </c>
      <c r="ABA9" s="15">
        <v>0.137835232903846</v>
      </c>
      <c r="ABB9" s="15">
        <v>0.100124826961538</v>
      </c>
      <c r="ABC9" s="15">
        <v>0.121859627826923</v>
      </c>
      <c r="ABD9" s="15">
        <v>0.26578604234615399</v>
      </c>
      <c r="ABE9" s="15">
        <v>0.22027033344230801</v>
      </c>
      <c r="ABF9" s="15">
        <v>0.13443137823076901</v>
      </c>
      <c r="ABG9" s="15">
        <v>0.28586148355769198</v>
      </c>
      <c r="ABH9" s="15">
        <v>0.227266627288461</v>
      </c>
      <c r="ABI9" s="15">
        <v>0.109200203230769</v>
      </c>
      <c r="ABJ9" s="15">
        <v>0.14003796132692301</v>
      </c>
      <c r="ABK9" s="15">
        <v>9.5445777230769205E-2</v>
      </c>
      <c r="ABL9" s="15">
        <v>33.619999999999997</v>
      </c>
      <c r="ABM9" s="15">
        <v>33.112884615384601</v>
      </c>
      <c r="ABN9" s="15">
        <v>13.105192307692301</v>
      </c>
      <c r="ABO9" s="15">
        <v>34.564423076923099</v>
      </c>
      <c r="ABP9" s="15">
        <v>33.986923076923098</v>
      </c>
      <c r="ABQ9" s="15">
        <v>34.649615384615402</v>
      </c>
      <c r="ABR9" s="15">
        <v>34.380000000000003</v>
      </c>
      <c r="ABS9" s="15">
        <v>-1.1073019230769201E-4</v>
      </c>
      <c r="ABT9" s="15">
        <v>-6.9942116153846202E-3</v>
      </c>
      <c r="ABU9" s="15">
        <v>88.607692307692304</v>
      </c>
      <c r="ABV9" s="15">
        <v>84.004423076923104</v>
      </c>
      <c r="ABW9" s="15">
        <v>122.5</v>
      </c>
      <c r="ABX9" s="15">
        <f t="shared" si="102"/>
        <v>33.892307692307696</v>
      </c>
      <c r="ABY9" s="15">
        <f t="shared" si="103"/>
        <v>38.495576923076896</v>
      </c>
      <c r="ABZ9" s="15">
        <f t="shared" si="104"/>
        <v>36.193942307692296</v>
      </c>
      <c r="ACA9" s="15">
        <v>2556.9402692307699</v>
      </c>
      <c r="ACB9" s="15">
        <v>2452.09311538461</v>
      </c>
      <c r="ACC9" s="15">
        <v>0.35954632820384602</v>
      </c>
      <c r="ACD9" s="15">
        <v>0.36363115044615402</v>
      </c>
      <c r="ACE9" s="15">
        <v>0.256468464853846</v>
      </c>
      <c r="ACF9" s="15">
        <v>0.28551641364615399</v>
      </c>
      <c r="ACG9" s="15">
        <v>0.34170290569230799</v>
      </c>
      <c r="ACH9" s="15">
        <v>0.30937552520961498</v>
      </c>
      <c r="ACI9" s="15">
        <f t="shared" si="105"/>
        <v>0.32553921545096148</v>
      </c>
      <c r="ACJ9" s="15">
        <v>0.23734720964423101</v>
      </c>
      <c r="ACK9" s="15">
        <v>0.228126293225</v>
      </c>
      <c r="ACL9" s="15">
        <v>0.1137110673</v>
      </c>
      <c r="ACM9" s="15">
        <v>8.8263888840384594E-2</v>
      </c>
      <c r="ACN9" s="15">
        <v>0.49896669804038501</v>
      </c>
      <c r="ACO9" s="15">
        <v>0.445254455298077</v>
      </c>
      <c r="ACP9" s="15">
        <v>0.44657325077499999</v>
      </c>
      <c r="ACQ9" s="15">
        <v>0.39601603266923102</v>
      </c>
      <c r="ACR9" s="15">
        <v>0.17006534633269199</v>
      </c>
      <c r="ACS9" s="15">
        <v>9.8175066315384599E-2</v>
      </c>
      <c r="ACT9" s="15">
        <v>1.1280381067634599</v>
      </c>
      <c r="ACU9" s="15">
        <v>1.1814114386557699</v>
      </c>
      <c r="ACV9" s="15">
        <v>0.331095313228846</v>
      </c>
      <c r="ACW9" s="15">
        <v>0.21289339398461499</v>
      </c>
      <c r="ACX9" s="15">
        <v>0.39820723868653801</v>
      </c>
      <c r="ACY9" s="15">
        <v>0.24295245557692299</v>
      </c>
      <c r="ACZ9" s="15">
        <v>0.38324682088846201</v>
      </c>
      <c r="ADA9" s="15">
        <v>0.233882710926923</v>
      </c>
      <c r="ADB9" s="15">
        <v>0.31438446157692301</v>
      </c>
      <c r="ADC9" s="15">
        <v>0.19649134357884601</v>
      </c>
      <c r="ADD9" s="15">
        <v>-0.38316538871153799</v>
      </c>
      <c r="ADE9" s="15">
        <v>-0.36907476001923101</v>
      </c>
      <c r="ADF9" s="15">
        <v>0.67839944120769202</v>
      </c>
      <c r="ADG9" s="15">
        <v>0.67816557220576901</v>
      </c>
      <c r="ADH9" s="15">
        <v>8.9469065301886794E-2</v>
      </c>
      <c r="ADI9" s="15">
        <v>0.104694018132076</v>
      </c>
      <c r="ADJ9" s="15">
        <v>7.4246533169811293E-2</v>
      </c>
      <c r="ADK9" s="15">
        <v>0.10466792452830199</v>
      </c>
      <c r="ADL9" s="15">
        <v>0.20636284473584901</v>
      </c>
      <c r="ADM9" s="15">
        <v>0.17803921413207499</v>
      </c>
      <c r="ADN9" s="15">
        <v>0.11238076311320799</v>
      </c>
      <c r="ADO9" s="15">
        <v>0.22963026458490601</v>
      </c>
      <c r="ADP9" s="15">
        <v>0.199064368320755</v>
      </c>
      <c r="ADQ9" s="15">
        <v>9.2437537056603805E-2</v>
      </c>
      <c r="ADR9" s="15">
        <v>0.119331347226415</v>
      </c>
      <c r="ADS9" s="15">
        <v>8.0938070622641495E-2</v>
      </c>
      <c r="ADT9" s="25">
        <v>-9999</v>
      </c>
      <c r="ADU9" s="25">
        <v>-9999</v>
      </c>
      <c r="ADV9" s="25">
        <v>-9999</v>
      </c>
      <c r="ADW9" s="25">
        <v>-9999</v>
      </c>
      <c r="ADX9" s="25">
        <v>-9999</v>
      </c>
      <c r="ADY9" s="25">
        <v>-9999</v>
      </c>
      <c r="ADZ9" s="25">
        <v>-9999</v>
      </c>
      <c r="AEA9" s="25">
        <v>-9999</v>
      </c>
      <c r="AEB9" s="25">
        <v>-9999</v>
      </c>
      <c r="AEC9" s="25">
        <v>-9999</v>
      </c>
      <c r="AED9" s="25">
        <v>-9999</v>
      </c>
      <c r="AEE9" s="25">
        <v>-9999</v>
      </c>
      <c r="AEF9" s="25">
        <v>-9999</v>
      </c>
      <c r="AEG9" s="25">
        <v>-9999</v>
      </c>
      <c r="AEH9" s="25">
        <v>-9999</v>
      </c>
      <c r="AEI9" s="25">
        <v>-9999</v>
      </c>
      <c r="AEJ9" s="15">
        <v>0.34184434369811301</v>
      </c>
      <c r="AEK9" s="15">
        <v>0.31495525886792403</v>
      </c>
      <c r="AEL9" s="15">
        <v>0.27817770773584899</v>
      </c>
      <c r="AEM9" s="15">
        <v>0.25473530115094301</v>
      </c>
      <c r="AEN9" s="15">
        <v>0.31517418533962299</v>
      </c>
      <c r="AEO9" s="15">
        <v>0.31501175892452798</v>
      </c>
      <c r="AEP9" s="15">
        <v>0.25033962262264198</v>
      </c>
      <c r="AEQ9" s="15">
        <v>0.25438209641509402</v>
      </c>
      <c r="AER9" s="15">
        <v>7.0581441660377303E-2</v>
      </c>
      <c r="AES9" s="15">
        <v>6.6908112075471704E-2</v>
      </c>
      <c r="AET9" s="15">
        <v>0.47816956873584898</v>
      </c>
      <c r="AEU9" s="15">
        <v>0.45967788698113199</v>
      </c>
      <c r="AEV9" s="15">
        <v>0.42517857073584903</v>
      </c>
      <c r="AEW9" s="15">
        <v>0.383571067698113</v>
      </c>
      <c r="AEX9" s="15">
        <v>0.16314119460377399</v>
      </c>
      <c r="AEY9" s="15">
        <v>0.17053810330188701</v>
      </c>
      <c r="AEZ9" s="15">
        <v>1.0450597909434001</v>
      </c>
      <c r="AFA9" s="15">
        <v>0.97662427866037704</v>
      </c>
      <c r="AFB9" s="15">
        <v>0.217834823132075</v>
      </c>
      <c r="AFC9" s="15">
        <v>-0.79851976199999997</v>
      </c>
      <c r="AFD9" s="15">
        <v>0.266455090679245</v>
      </c>
      <c r="AFE9" s="15">
        <v>-1.0685661758113201</v>
      </c>
      <c r="AFF9" s="15">
        <v>0.251036583245283</v>
      </c>
      <c r="AFG9" s="15">
        <v>-2.7250707190566001</v>
      </c>
      <c r="AFH9" s="15">
        <v>0.201173663886792</v>
      </c>
      <c r="AFI9" s="15">
        <v>-2.35126178230189</v>
      </c>
      <c r="AFJ9" s="15">
        <v>-0.40010668201886801</v>
      </c>
      <c r="AFK9" s="15">
        <v>-0.40086368498113201</v>
      </c>
      <c r="AFL9" s="15">
        <v>0.38921684515094301</v>
      </c>
      <c r="AFM9" s="15">
        <v>0.71325712352830195</v>
      </c>
      <c r="AFN9" s="15">
        <v>8.7464790829268294E-2</v>
      </c>
      <c r="AFO9" s="15">
        <v>0.101848120341463</v>
      </c>
      <c r="AFP9" s="15">
        <v>7.0249744390243896E-2</v>
      </c>
      <c r="AFQ9" s="15">
        <v>9.6781255243902395E-2</v>
      </c>
      <c r="AFR9" s="15">
        <v>0.183956477292683</v>
      </c>
      <c r="AFS9" s="15">
        <v>0.170412814390244</v>
      </c>
      <c r="AFT9" s="15">
        <v>9.7732993829268297E-2</v>
      </c>
      <c r="AFU9" s="15">
        <v>0.21763248112195099</v>
      </c>
      <c r="AFV9" s="15">
        <v>0.18659207031707301</v>
      </c>
      <c r="AFW9" s="15">
        <v>8.2084068902438995E-2</v>
      </c>
      <c r="AFX9" s="15">
        <v>0.10080664887804899</v>
      </c>
      <c r="AFY9" s="15">
        <v>7.30973187317073E-2</v>
      </c>
      <c r="AFZ9" s="15">
        <v>32.22</v>
      </c>
      <c r="AGA9" s="15">
        <v>28.709756097561002</v>
      </c>
      <c r="AGB9" s="15">
        <v>29.934634146341502</v>
      </c>
      <c r="AGC9" s="15">
        <v>34.299268292682903</v>
      </c>
      <c r="AGD9" s="15">
        <v>33.764390243902398</v>
      </c>
      <c r="AGE9" s="15">
        <v>32.192926829268302</v>
      </c>
      <c r="AGF9" s="15">
        <v>32.191951219512198</v>
      </c>
      <c r="AGG9" s="15">
        <v>5.8261176585365802E-2</v>
      </c>
      <c r="AGH9" s="15">
        <v>4.0492879463414601E-2</v>
      </c>
      <c r="AGI9" s="15">
        <v>102.34390243902401</v>
      </c>
      <c r="AGJ9" s="15">
        <v>96.736585365853699</v>
      </c>
      <c r="AGK9" s="15">
        <v>145.1</v>
      </c>
      <c r="AGL9" s="15">
        <f t="shared" si="106"/>
        <v>42.756097560975988</v>
      </c>
      <c r="AGM9" s="15">
        <f t="shared" si="107"/>
        <v>48.363414634146295</v>
      </c>
      <c r="AGN9" s="15">
        <f t="shared" si="108"/>
        <v>45.559756097561142</v>
      </c>
      <c r="AGO9" s="15">
        <v>2868.6135853658502</v>
      </c>
      <c r="AGP9" s="15">
        <v>2741.3316341463401</v>
      </c>
      <c r="AGQ9" s="15">
        <v>0.378927244307317</v>
      </c>
      <c r="AGR9" s="15">
        <v>0.293950008819512</v>
      </c>
      <c r="AGS9" s="15">
        <v>0.31237486672439002</v>
      </c>
      <c r="AGT9" s="15">
        <v>0.27115139735365901</v>
      </c>
      <c r="AGU9" s="15">
        <v>0.36556996173170703</v>
      </c>
      <c r="AGV9" s="15">
        <v>0.27080374196829299</v>
      </c>
      <c r="AGW9" s="15">
        <f t="shared" si="109"/>
        <v>0.31818685185000001</v>
      </c>
      <c r="AGX9" s="15">
        <v>0.29832011078780502</v>
      </c>
      <c r="AGY9" s="15">
        <v>0.24723577652682899</v>
      </c>
      <c r="AGZ9" s="15">
        <v>7.5792422160975606E-2</v>
      </c>
      <c r="AHA9" s="15">
        <v>2.7817216097561E-2</v>
      </c>
      <c r="AHB9" s="15">
        <v>0.49631160820975601</v>
      </c>
      <c r="AHC9" s="15">
        <v>0.431628409592683</v>
      </c>
      <c r="AHD9" s="15">
        <v>0.45106071268780501</v>
      </c>
      <c r="AHE9" s="15">
        <v>0.33910079814390198</v>
      </c>
      <c r="AHF9" s="15">
        <v>0.14481158112926801</v>
      </c>
      <c r="AHG9" s="15">
        <v>0.15949225184390201</v>
      </c>
      <c r="AHH9" s="15">
        <v>1.2280530345146301</v>
      </c>
      <c r="AHI9" s="15">
        <v>0.90222489697804897</v>
      </c>
      <c r="AHJ9" s="15">
        <v>0.203243254797561</v>
      </c>
      <c r="AHK9" s="15">
        <v>-0.82301592457560901</v>
      </c>
      <c r="AHL9" s="15">
        <v>0.25741807594146299</v>
      </c>
      <c r="AHM9" s="15">
        <v>-1.0495727543731701</v>
      </c>
      <c r="AHN9" s="15">
        <v>0.25104162627804899</v>
      </c>
      <c r="AHO9" s="15">
        <v>3.8479520226829197E-2</v>
      </c>
      <c r="AHP9" s="15">
        <v>0.196349001504878</v>
      </c>
      <c r="AHQ9" s="15">
        <v>4.1227914280487797E-2</v>
      </c>
      <c r="AHR9" s="15">
        <v>-0.45926062565853698</v>
      </c>
      <c r="AHS9" s="15">
        <v>-0.39188152124390202</v>
      </c>
      <c r="AHT9" s="15">
        <v>0.36129552287561001</v>
      </c>
      <c r="AHU9" s="15">
        <v>0.93082213188048801</v>
      </c>
      <c r="AHV9" s="15">
        <v>8.2449304180000002E-2</v>
      </c>
      <c r="AHW9" s="15">
        <v>0.10181492540000001</v>
      </c>
      <c r="AHX9" s="15">
        <v>7.4169830199999995E-2</v>
      </c>
      <c r="AHY9" s="15">
        <v>9.2930570939999999E-2</v>
      </c>
      <c r="AHZ9" s="15">
        <v>0.20574244025999999</v>
      </c>
      <c r="AIA9" s="15">
        <v>0.15475296744</v>
      </c>
      <c r="AIB9" s="15">
        <v>9.2589382400000003E-2</v>
      </c>
      <c r="AIC9" s="15">
        <v>0.19521385926000001</v>
      </c>
      <c r="AID9" s="15">
        <v>0.16612967783999999</v>
      </c>
      <c r="AIE9" s="15">
        <v>7.4756000000000003E-2</v>
      </c>
      <c r="AIF9" s="15">
        <v>9.6151237040000004E-2</v>
      </c>
      <c r="AIG9" s="15">
        <v>6.5218254059999994E-2</v>
      </c>
      <c r="AIH9" s="15">
        <v>35.36</v>
      </c>
      <c r="AII9" s="15">
        <v>32.923999999999999</v>
      </c>
      <c r="AIJ9" s="15">
        <v>22.228200000000001</v>
      </c>
      <c r="AIK9" s="15">
        <v>42.125399999999999</v>
      </c>
      <c r="AIL9" s="15">
        <v>39.444800000000001</v>
      </c>
      <c r="AIM9" s="15">
        <v>35.691600000000001</v>
      </c>
      <c r="AIN9" s="15">
        <v>35.610399999999998</v>
      </c>
      <c r="AIO9" s="15">
        <v>0.17695577200000001</v>
      </c>
      <c r="AIP9" s="15">
        <v>9.6270121200000003E-2</v>
      </c>
      <c r="AIQ9" s="15">
        <v>111.764</v>
      </c>
      <c r="AIR9" s="15">
        <v>120.64</v>
      </c>
      <c r="AIS9" s="15">
        <v>157</v>
      </c>
      <c r="AIT9" s="15">
        <f t="shared" si="110"/>
        <v>45.236000000000004</v>
      </c>
      <c r="AIU9" s="15">
        <f t="shared" si="111"/>
        <v>36.36</v>
      </c>
      <c r="AIV9" s="15">
        <v>3082.5370800000001</v>
      </c>
      <c r="AIW9" s="15">
        <v>3283.8815599999998</v>
      </c>
      <c r="AIX9" s="15">
        <v>0.35543355082</v>
      </c>
      <c r="AIY9" s="15">
        <v>0.36589599542200002</v>
      </c>
      <c r="AIZ9" s="15">
        <v>0.28393375264600001</v>
      </c>
      <c r="AJA9" s="15">
        <v>0.244866706164</v>
      </c>
      <c r="AJB9" s="15">
        <v>0.33882643288199998</v>
      </c>
      <c r="AJC9" s="15">
        <v>0.32646187386600001</v>
      </c>
      <c r="AJD9" s="15">
        <v>0.26650713781399998</v>
      </c>
      <c r="AJE9" s="15">
        <v>0.201379061666</v>
      </c>
      <c r="AJF9" s="15">
        <v>7.9674683447999994E-2</v>
      </c>
      <c r="AJG9" s="15">
        <v>0.134036081768</v>
      </c>
      <c r="AJH9" s="15">
        <v>0.49820147980599999</v>
      </c>
      <c r="AJI9" s="15">
        <v>0.45911799977200002</v>
      </c>
      <c r="AJJ9" s="15">
        <v>0.44510181463800003</v>
      </c>
      <c r="AJK9" s="15">
        <v>0.41708203312199998</v>
      </c>
      <c r="AJL9" s="15">
        <v>0.17421010112999999</v>
      </c>
      <c r="AJM9" s="15">
        <v>0.11270493727600001</v>
      </c>
      <c r="AJN9" s="15">
        <v>1.109127807064</v>
      </c>
      <c r="AJO9" s="15">
        <v>1.22119754601</v>
      </c>
      <c r="AJP9" s="15">
        <v>0.22960912925400001</v>
      </c>
      <c r="AJQ9" s="15">
        <v>0.29589756415399998</v>
      </c>
      <c r="AJR9" s="15">
        <v>0.28289684897</v>
      </c>
      <c r="AJS9" s="15">
        <v>0.31982747961800001</v>
      </c>
      <c r="AJT9" s="15">
        <v>0.27304680414600002</v>
      </c>
      <c r="AJU9" s="15">
        <v>0.30378103972999998</v>
      </c>
      <c r="AJV9" s="15">
        <v>0.21894330596</v>
      </c>
      <c r="AJW9" s="15">
        <v>0.26947651465</v>
      </c>
      <c r="AJX9" s="15">
        <v>-0.42035003189999998</v>
      </c>
      <c r="AJY9" s="15">
        <v>-0.32925384672000002</v>
      </c>
      <c r="AJZ9" s="15">
        <v>0.42592092484600003</v>
      </c>
      <c r="AKA9" s="15">
        <v>1.8128920984720001</v>
      </c>
      <c r="AZI9" s="6"/>
      <c r="AZJ9" s="7"/>
      <c r="AZK9" s="6"/>
      <c r="AZL9" s="6"/>
      <c r="AZM9" s="6"/>
      <c r="AZN9" s="6"/>
    </row>
    <row r="10" spans="1:963 1361:1366" x14ac:dyDescent="0.25">
      <c r="A10" s="15">
        <v>9</v>
      </c>
      <c r="B10" s="15">
        <v>3</v>
      </c>
      <c r="C10" s="15" t="s">
        <v>9</v>
      </c>
      <c r="D10" s="15">
        <v>70</v>
      </c>
      <c r="E10" s="15">
        <v>5</v>
      </c>
      <c r="F10" s="15">
        <v>1</v>
      </c>
      <c r="G10" s="15" t="s">
        <v>14</v>
      </c>
      <c r="H10" s="15" t="s">
        <v>561</v>
      </c>
      <c r="I10" s="25">
        <v>-9999</v>
      </c>
      <c r="J10" s="25">
        <v>-9999</v>
      </c>
      <c r="K10" s="25">
        <v>-9999</v>
      </c>
      <c r="L10" s="25">
        <v>-9999</v>
      </c>
      <c r="M10" s="16">
        <v>0</v>
      </c>
      <c r="N10" s="16">
        <v>0</v>
      </c>
      <c r="O10" s="15">
        <f t="shared" si="34"/>
        <v>0</v>
      </c>
      <c r="P10" s="15">
        <v>0</v>
      </c>
      <c r="Q10" s="15">
        <v>53.12</v>
      </c>
      <c r="R10" s="15">
        <v>24.72</v>
      </c>
      <c r="S10" s="15">
        <v>22.160000000000004</v>
      </c>
      <c r="T10" s="15">
        <v>47.12</v>
      </c>
      <c r="U10" s="15">
        <v>22.72</v>
      </c>
      <c r="V10" s="15">
        <v>30.160000000000004</v>
      </c>
      <c r="W10" s="15">
        <v>57.11999999999999</v>
      </c>
      <c r="X10" s="15">
        <v>24.72</v>
      </c>
      <c r="Y10" s="15">
        <v>18.160000000000004</v>
      </c>
      <c r="Z10" s="15">
        <v>67.12</v>
      </c>
      <c r="AA10" s="15">
        <v>12.719999999999999</v>
      </c>
      <c r="AB10" s="15">
        <v>20.160000000000004</v>
      </c>
      <c r="AC10" s="15" t="s">
        <v>49</v>
      </c>
      <c r="AD10" s="15">
        <v>8.6</v>
      </c>
      <c r="AE10" s="15">
        <v>7.2</v>
      </c>
      <c r="AF10" s="15">
        <v>2.5499999999999998</v>
      </c>
      <c r="AG10" s="15" t="s">
        <v>41</v>
      </c>
      <c r="AH10" s="15">
        <v>2</v>
      </c>
      <c r="AI10" s="15">
        <v>1</v>
      </c>
      <c r="AJ10" s="15">
        <v>3.3</v>
      </c>
      <c r="AK10" s="15">
        <v>6</v>
      </c>
      <c r="AL10" s="15">
        <v>354</v>
      </c>
      <c r="AM10" s="15">
        <v>161</v>
      </c>
      <c r="AN10" s="15">
        <v>0.41</v>
      </c>
      <c r="AO10" s="15">
        <v>9.4</v>
      </c>
      <c r="AP10" s="15">
        <v>6.6</v>
      </c>
      <c r="AQ10" s="15">
        <v>1.1599999999999999</v>
      </c>
      <c r="AR10" s="15">
        <v>5833</v>
      </c>
      <c r="AS10" s="15">
        <v>234</v>
      </c>
      <c r="AT10" s="15">
        <v>722</v>
      </c>
      <c r="AU10" s="25">
        <v>-9999</v>
      </c>
      <c r="AV10" s="15">
        <v>35.200000000000003</v>
      </c>
      <c r="AW10" s="15">
        <v>0</v>
      </c>
      <c r="AX10" s="15">
        <v>3</v>
      </c>
      <c r="AY10" s="15">
        <v>82</v>
      </c>
      <c r="AZ10" s="15">
        <v>6</v>
      </c>
      <c r="BA10" s="15">
        <v>9</v>
      </c>
      <c r="BB10" s="15">
        <v>39</v>
      </c>
      <c r="BC10" s="20">
        <v>0.55254169178219814</v>
      </c>
      <c r="BD10" s="20">
        <v>0.18532431755572251</v>
      </c>
      <c r="BE10" s="20">
        <v>0</v>
      </c>
      <c r="BF10" s="20">
        <v>0</v>
      </c>
      <c r="BG10" s="20">
        <v>0.11984880612150826</v>
      </c>
      <c r="BH10" s="20">
        <v>0.1659041777688402</v>
      </c>
      <c r="BI10" s="25">
        <v>-9999</v>
      </c>
      <c r="BJ10" s="25">
        <v>-9999</v>
      </c>
      <c r="BK10" s="25">
        <v>-9999</v>
      </c>
      <c r="BL10" s="25">
        <v>-9999</v>
      </c>
      <c r="BM10" s="25">
        <v>-9999</v>
      </c>
      <c r="BN10" s="20">
        <f t="shared" si="0"/>
        <v>2.9514640373516827</v>
      </c>
      <c r="BO10" s="20">
        <f t="shared" si="1"/>
        <v>2.9514640373516827</v>
      </c>
      <c r="BP10" s="20">
        <f t="shared" si="2"/>
        <v>2.9514640373516827</v>
      </c>
      <c r="BQ10" s="20">
        <f t="shared" si="3"/>
        <v>3.4308592618377158</v>
      </c>
      <c r="BR10" s="20">
        <f t="shared" si="4"/>
        <v>4.0944759729130764</v>
      </c>
      <c r="BS10" s="20">
        <f t="shared" si="5"/>
        <v>0</v>
      </c>
      <c r="BT10" s="20">
        <f t="shared" si="6"/>
        <v>0.47939522448603306</v>
      </c>
      <c r="BU10" s="20">
        <f t="shared" si="7"/>
        <v>0.6636167110753608</v>
      </c>
      <c r="BV10" s="20">
        <f t="shared" si="35"/>
        <v>1.1430119355613939</v>
      </c>
      <c r="BW10" s="25">
        <v>-9999</v>
      </c>
      <c r="BX10" s="25">
        <v>-9999</v>
      </c>
      <c r="BY10" s="25">
        <v>-9999</v>
      </c>
      <c r="BZ10" s="25">
        <v>-9999</v>
      </c>
      <c r="CA10" s="25">
        <v>-9999</v>
      </c>
      <c r="CB10" s="25">
        <v>-9999</v>
      </c>
      <c r="CC10" s="25">
        <v>-9999</v>
      </c>
      <c r="CD10" s="20">
        <f t="shared" si="8"/>
        <v>18.493642095660825</v>
      </c>
      <c r="CE10" s="20">
        <f t="shared" si="9"/>
        <v>24.849233407004348</v>
      </c>
      <c r="CF10" s="20">
        <f t="shared" si="10"/>
        <v>31.062982335233531</v>
      </c>
      <c r="CG10" s="20">
        <f t="shared" si="36"/>
        <v>47.967430927694181</v>
      </c>
      <c r="CH10" s="15">
        <f t="shared" si="11"/>
        <v>6.2137489282291822</v>
      </c>
      <c r="CI10" s="15">
        <f t="shared" si="12"/>
        <v>8.1546994453605137</v>
      </c>
      <c r="CJ10" s="15">
        <f t="shared" si="13"/>
        <v>8.7497491471001396</v>
      </c>
      <c r="CK10" s="15">
        <f t="shared" ref="CK10:CL10" si="132">SUM(CH10:CJ10)</f>
        <v>23.118197520689836</v>
      </c>
      <c r="CL10" s="15">
        <f t="shared" si="132"/>
        <v>40.022646113150486</v>
      </c>
      <c r="CM10" s="15">
        <v>2.41</v>
      </c>
      <c r="CN10" s="15">
        <v>0.17</v>
      </c>
      <c r="CO10" s="15">
        <v>1.4999999999999999E-2</v>
      </c>
      <c r="CP10" s="15">
        <v>0.125</v>
      </c>
      <c r="CQ10" s="15">
        <v>0.86499999999999999</v>
      </c>
      <c r="CR10" s="15">
        <v>0</v>
      </c>
      <c r="CS10" s="25">
        <v>-9999</v>
      </c>
      <c r="CT10" s="25">
        <v>-9999</v>
      </c>
      <c r="CU10" s="25">
        <v>-9999</v>
      </c>
      <c r="CV10" s="25">
        <v>-9999</v>
      </c>
      <c r="CW10" s="25">
        <v>-9999</v>
      </c>
      <c r="CX10" s="20">
        <f t="shared" si="38"/>
        <v>10.32</v>
      </c>
      <c r="CY10" s="20">
        <f t="shared" si="39"/>
        <v>10.38</v>
      </c>
      <c r="CZ10" s="20">
        <f t="shared" si="14"/>
        <v>10.88</v>
      </c>
      <c r="DA10" s="20">
        <f t="shared" si="15"/>
        <v>14.34</v>
      </c>
      <c r="DB10" s="20">
        <f t="shared" si="16"/>
        <v>14.34</v>
      </c>
      <c r="DC10" s="15">
        <f t="shared" si="17"/>
        <v>0.5</v>
      </c>
      <c r="DD10" s="15">
        <f t="shared" si="18"/>
        <v>3.46</v>
      </c>
      <c r="DE10" s="15">
        <f t="shared" si="19"/>
        <v>0</v>
      </c>
      <c r="DF10" s="15">
        <f t="shared" si="40"/>
        <v>3.96</v>
      </c>
      <c r="DG10" s="16">
        <v>2.5648628613787992</v>
      </c>
      <c r="DH10" s="16">
        <v>2.058547662536407</v>
      </c>
      <c r="DI10" s="16">
        <v>1.588897827835881</v>
      </c>
      <c r="DJ10" s="16">
        <v>1.5534372320572956</v>
      </c>
      <c r="DK10" s="16">
        <v>2.0386748613401284</v>
      </c>
      <c r="DL10" s="16">
        <v>2.1874372867750349</v>
      </c>
      <c r="DM10" s="25">
        <v>-9999</v>
      </c>
      <c r="DN10" s="20">
        <f t="shared" si="41"/>
        <v>18.493642095660825</v>
      </c>
      <c r="DO10" s="20">
        <f t="shared" si="42"/>
        <v>24.849233407004348</v>
      </c>
      <c r="DP10" s="20">
        <f t="shared" ref="DP10:DR10" si="133">(DO10+(DJ10*4))</f>
        <v>31.062982335233531</v>
      </c>
      <c r="DQ10" s="20">
        <f t="shared" si="133"/>
        <v>39.217681780594049</v>
      </c>
      <c r="DR10" s="20">
        <f t="shared" si="133"/>
        <v>47.967430927694188</v>
      </c>
      <c r="DS10" s="15">
        <f t="shared" si="44"/>
        <v>6.2137489282291822</v>
      </c>
      <c r="DT10" s="15">
        <f t="shared" si="45"/>
        <v>8.1546994453605137</v>
      </c>
      <c r="DU10" s="15">
        <f t="shared" si="46"/>
        <v>8.7497491471001396</v>
      </c>
      <c r="DV10" s="15">
        <f t="shared" si="47"/>
        <v>23.118197520689836</v>
      </c>
      <c r="DW10" s="25">
        <v>-9999</v>
      </c>
      <c r="DX10" s="25">
        <v>-9999</v>
      </c>
      <c r="DY10" s="25">
        <v>-9999</v>
      </c>
      <c r="DZ10" s="25">
        <v>-9999</v>
      </c>
      <c r="EA10" s="25">
        <v>-9999</v>
      </c>
      <c r="EB10" s="25">
        <v>-9999</v>
      </c>
      <c r="EC10" s="25">
        <v>-9999</v>
      </c>
      <c r="ED10" s="25">
        <v>-9999</v>
      </c>
      <c r="EE10" s="25">
        <v>-9999</v>
      </c>
      <c r="EF10" s="25">
        <v>-9999</v>
      </c>
      <c r="EG10" s="25">
        <v>-9999</v>
      </c>
      <c r="EH10" s="25">
        <v>-9999</v>
      </c>
      <c r="EI10" s="25">
        <v>-9999</v>
      </c>
      <c r="EJ10" s="25">
        <v>-9999</v>
      </c>
      <c r="EK10" s="25">
        <v>-9999</v>
      </c>
      <c r="EL10" s="25">
        <v>-9999</v>
      </c>
      <c r="EM10" s="25">
        <v>-9999</v>
      </c>
      <c r="EN10" s="25">
        <v>-9999</v>
      </c>
      <c r="EO10" s="25">
        <v>-9999</v>
      </c>
      <c r="EP10" s="25">
        <v>-9999</v>
      </c>
      <c r="EQ10" s="15">
        <v>9.1999999999999993</v>
      </c>
      <c r="ER10" s="18">
        <v>24.9</v>
      </c>
      <c r="ES10" s="17">
        <v>5.6</v>
      </c>
      <c r="ET10" s="18">
        <v>26.9</v>
      </c>
      <c r="EU10" s="29">
        <v>10.6</v>
      </c>
      <c r="EV10" s="22">
        <v>4</v>
      </c>
      <c r="EW10" s="22">
        <v>17.100000000000001</v>
      </c>
      <c r="EX10" s="18">
        <v>23.9</v>
      </c>
      <c r="EY10" s="18">
        <v>10</v>
      </c>
      <c r="EZ10" s="23">
        <v>21.1</v>
      </c>
      <c r="FA10" s="18">
        <v>4.3</v>
      </c>
      <c r="FB10" s="22">
        <v>21.9</v>
      </c>
      <c r="FC10" s="22">
        <v>21.7</v>
      </c>
      <c r="FD10" s="18">
        <v>5.5</v>
      </c>
      <c r="FE10" s="21">
        <v>-9999</v>
      </c>
      <c r="FF10" s="18">
        <v>8.3000000000000007</v>
      </c>
      <c r="FG10" s="18">
        <v>11.8</v>
      </c>
      <c r="FH10" s="18">
        <v>26.7</v>
      </c>
      <c r="FI10" s="18">
        <v>11.1</v>
      </c>
      <c r="FJ10" s="18">
        <v>12.8</v>
      </c>
      <c r="FK10" s="18">
        <v>28.6</v>
      </c>
      <c r="FL10" s="17">
        <v>34.200000000000003</v>
      </c>
      <c r="FM10" s="17">
        <v>35.299999999999997</v>
      </c>
      <c r="FN10" s="17">
        <v>29.5</v>
      </c>
      <c r="FO10" s="17">
        <v>29.6</v>
      </c>
      <c r="FP10" s="17">
        <v>26.9</v>
      </c>
      <c r="FQ10" s="17">
        <v>25</v>
      </c>
      <c r="FR10" s="17">
        <v>22.6</v>
      </c>
      <c r="FS10" s="17">
        <v>21.7</v>
      </c>
      <c r="FT10" s="17">
        <v>20.5</v>
      </c>
      <c r="FU10" s="17">
        <v>20.6</v>
      </c>
      <c r="FV10" s="17">
        <v>17</v>
      </c>
      <c r="FW10" s="17">
        <v>16</v>
      </c>
      <c r="FX10" s="22">
        <v>23.5</v>
      </c>
      <c r="FY10" s="22">
        <v>24</v>
      </c>
      <c r="FZ10" s="22">
        <v>31</v>
      </c>
      <c r="GA10" s="22">
        <v>31.5</v>
      </c>
      <c r="GB10" s="22">
        <v>41</v>
      </c>
      <c r="GC10" s="22">
        <v>35</v>
      </c>
      <c r="GD10" s="22">
        <v>38.5</v>
      </c>
      <c r="GE10" s="22">
        <v>36.5</v>
      </c>
      <c r="GF10" s="22">
        <v>50</v>
      </c>
      <c r="GG10" s="22">
        <v>45</v>
      </c>
      <c r="GH10" s="22">
        <v>55</v>
      </c>
      <c r="GI10" s="22">
        <v>42.5</v>
      </c>
      <c r="GJ10" s="22">
        <v>60.5</v>
      </c>
      <c r="GK10" s="22">
        <v>45.5</v>
      </c>
      <c r="GL10" s="22">
        <v>58</v>
      </c>
      <c r="GM10" s="22">
        <v>46</v>
      </c>
      <c r="GN10" s="16">
        <v>623.71638141809296</v>
      </c>
      <c r="GO10" s="16">
        <v>47.843137254901961</v>
      </c>
      <c r="GP10" s="16">
        <v>41.650294695481335</v>
      </c>
      <c r="GQ10" s="16">
        <v>13.060817547357926</v>
      </c>
      <c r="GR10" s="16">
        <v>9.4</v>
      </c>
      <c r="GS10" s="16">
        <v>7.7380952380952381</v>
      </c>
      <c r="GT10" s="16">
        <v>1.2060301507537687</v>
      </c>
      <c r="GU10" s="16">
        <v>0</v>
      </c>
      <c r="GV10" s="16">
        <v>9.1091091091091076</v>
      </c>
      <c r="GW10" s="16">
        <v>0.4980079681274901</v>
      </c>
      <c r="GX10" s="18">
        <v>2.9403999999999999</v>
      </c>
      <c r="GY10" s="18">
        <v>3.9925000000000002</v>
      </c>
      <c r="GZ10" s="18">
        <v>4.1356000000000002</v>
      </c>
      <c r="HA10" s="18">
        <v>3.4493</v>
      </c>
      <c r="HB10" s="18">
        <v>3.1396000000000002</v>
      </c>
      <c r="HC10" s="18">
        <v>2.5190999999999999</v>
      </c>
      <c r="HD10" s="18">
        <v>2.2833999999999999</v>
      </c>
      <c r="HE10" s="18">
        <v>2.1659000000000002</v>
      </c>
      <c r="HF10" s="18">
        <v>2.0310999999999999</v>
      </c>
      <c r="HG10" s="15">
        <v>42.1</v>
      </c>
      <c r="HH10" s="15">
        <f t="shared" si="48"/>
        <v>277.50000000000006</v>
      </c>
      <c r="HI10" s="15">
        <v>1.762291854680061</v>
      </c>
      <c r="HJ10" s="24">
        <f t="shared" si="49"/>
        <v>1.928258866412097</v>
      </c>
      <c r="HK10" s="15">
        <f t="shared" si="50"/>
        <v>5.3509183542935705</v>
      </c>
      <c r="HL10" s="27">
        <v>0.36770066717555838</v>
      </c>
      <c r="HM10" s="17">
        <v>160.4</v>
      </c>
      <c r="HN10" s="17">
        <v>70.069999999999993</v>
      </c>
      <c r="HO10" s="16">
        <f t="shared" si="51"/>
        <v>90.330000000000013</v>
      </c>
      <c r="HP10" s="18">
        <v>13</v>
      </c>
      <c r="HQ10" s="18">
        <v>138.6</v>
      </c>
      <c r="HR10" s="18">
        <v>31.63</v>
      </c>
      <c r="HS10" s="22">
        <f t="shared" si="52"/>
        <v>106.97</v>
      </c>
      <c r="HT10" s="21">
        <v>63</v>
      </c>
      <c r="HU10" s="18">
        <v>189.7</v>
      </c>
      <c r="HV10" s="18">
        <v>31</v>
      </c>
      <c r="HW10" s="18">
        <f t="shared" si="53"/>
        <v>158.69999999999999</v>
      </c>
      <c r="HX10" s="18">
        <v>100.7</v>
      </c>
      <c r="HY10" s="18">
        <v>31</v>
      </c>
      <c r="HZ10" s="18">
        <f t="shared" si="54"/>
        <v>69.7</v>
      </c>
      <c r="IA10" s="18">
        <v>125.9</v>
      </c>
      <c r="IB10" s="18">
        <v>31.5</v>
      </c>
      <c r="IC10" s="18">
        <f t="shared" si="55"/>
        <v>94.4</v>
      </c>
      <c r="ID10" s="18">
        <v>54.1</v>
      </c>
      <c r="IE10" s="22">
        <v>6.65</v>
      </c>
      <c r="IF10" s="28">
        <v>118.2</v>
      </c>
      <c r="IG10" s="22">
        <v>70.069999999999993</v>
      </c>
      <c r="IH10" s="22">
        <f t="shared" si="126"/>
        <v>47.45</v>
      </c>
      <c r="II10" s="22">
        <f t="shared" si="127"/>
        <v>48.13000000000001</v>
      </c>
      <c r="IJ10" s="16">
        <f t="shared" si="58"/>
        <v>471.86274509803934</v>
      </c>
      <c r="IK10" s="16">
        <f t="shared" si="59"/>
        <v>421.30602240896366</v>
      </c>
      <c r="IL10" s="25">
        <f t="shared" si="22"/>
        <v>885.58823529411779</v>
      </c>
      <c r="IM10" s="16">
        <f t="shared" si="23"/>
        <v>1048.7254901960785</v>
      </c>
      <c r="IN10" s="16">
        <f t="shared" si="24"/>
        <v>683.33333333333337</v>
      </c>
      <c r="IO10" s="16">
        <f t="shared" si="60"/>
        <v>925.49019607843138</v>
      </c>
      <c r="IP10" s="25">
        <f t="shared" si="25"/>
        <v>1555.8823529411766</v>
      </c>
      <c r="IQ10" s="16">
        <f t="shared" si="61"/>
        <v>3543.1372549019611</v>
      </c>
      <c r="IR10" s="16">
        <f t="shared" si="62"/>
        <v>465.19607843137254</v>
      </c>
      <c r="IS10" s="27">
        <v>0.3682250883067254</v>
      </c>
      <c r="IT10" s="24">
        <v>1.6023154074934327</v>
      </c>
      <c r="IU10" s="24">
        <v>1.6023154074934327</v>
      </c>
      <c r="IV10" s="15">
        <v>1.69</v>
      </c>
      <c r="IW10" s="24">
        <f t="shared" si="63"/>
        <v>1.7582998889210231</v>
      </c>
      <c r="IX10" s="15">
        <f t="shared" si="26"/>
        <v>14.966441176470589</v>
      </c>
      <c r="IY10" s="27">
        <v>0.36717250061620427</v>
      </c>
      <c r="IZ10" s="26">
        <v>0.39374308201149505</v>
      </c>
      <c r="JA10" s="15">
        <v>0.42</v>
      </c>
      <c r="JB10" s="24">
        <f t="shared" si="64"/>
        <v>0.47431265032901232</v>
      </c>
      <c r="JC10" s="15">
        <f t="shared" si="27"/>
        <v>4.4046470588235289</v>
      </c>
      <c r="JD10" s="27">
        <v>0.36697099513230347</v>
      </c>
      <c r="JE10" s="24">
        <v>0.75343872973109849</v>
      </c>
      <c r="JF10" s="15">
        <v>0.8</v>
      </c>
      <c r="JG10" s="24">
        <f t="shared" si="65"/>
        <v>0.85645330646631912</v>
      </c>
      <c r="JH10" s="15">
        <f t="shared" si="28"/>
        <v>5.4666666666666668</v>
      </c>
      <c r="JI10" s="27">
        <v>0.36693883686747875</v>
      </c>
      <c r="JJ10" s="24">
        <v>2.0841678005635473</v>
      </c>
      <c r="JK10" s="15">
        <v>2.48</v>
      </c>
      <c r="JL10" s="24">
        <f t="shared" si="66"/>
        <v>2.2702198713187127</v>
      </c>
      <c r="JM10" s="15">
        <f t="shared" si="29"/>
        <v>11.536862745098039</v>
      </c>
      <c r="JN10" s="27">
        <v>0.36756409449737071</v>
      </c>
      <c r="JO10" s="16">
        <f t="shared" si="67"/>
        <v>36.374617647058827</v>
      </c>
      <c r="JP10" s="16">
        <f t="shared" si="68"/>
        <v>32.477337184873946</v>
      </c>
      <c r="JQ10" s="22">
        <v>6.5</v>
      </c>
      <c r="JR10" s="22">
        <f t="shared" si="69"/>
        <v>21.645</v>
      </c>
      <c r="JS10" s="22">
        <v>331.4</v>
      </c>
      <c r="JT10" s="26">
        <f t="shared" si="70"/>
        <v>0.33139999999999997</v>
      </c>
      <c r="JU10" s="27">
        <v>7.1599999999999997E-2</v>
      </c>
      <c r="JV10" s="26">
        <f t="shared" si="71"/>
        <v>0.25979999999999998</v>
      </c>
      <c r="JW10" s="15">
        <f t="shared" si="72"/>
        <v>1151.6316044950406</v>
      </c>
      <c r="JX10" s="25">
        <v>-9999</v>
      </c>
      <c r="JY10" s="25">
        <v>-9999</v>
      </c>
      <c r="JZ10" s="25">
        <v>-9999</v>
      </c>
      <c r="KA10" s="25">
        <v>-9999</v>
      </c>
      <c r="KB10" s="25">
        <v>-9999</v>
      </c>
      <c r="KC10" s="15">
        <v>0.47699999999999998</v>
      </c>
      <c r="KD10" s="25">
        <v>-9999</v>
      </c>
      <c r="KE10" s="15">
        <f t="shared" si="30"/>
        <v>549.32827534413434</v>
      </c>
      <c r="KF10" s="15">
        <f t="shared" si="73"/>
        <v>615.24766838543053</v>
      </c>
      <c r="KG10" s="28">
        <v>3</v>
      </c>
      <c r="KH10" s="22">
        <f t="shared" si="74"/>
        <v>18.5</v>
      </c>
      <c r="KI10" s="22">
        <f t="shared" si="75"/>
        <v>123.395</v>
      </c>
      <c r="KJ10" s="20">
        <v>132.074624</v>
      </c>
      <c r="KK10" s="16">
        <v>1.57</v>
      </c>
      <c r="KL10" s="16">
        <f t="shared" si="76"/>
        <v>1.06</v>
      </c>
      <c r="KM10" s="15">
        <f t="shared" si="121"/>
        <v>770.04924699016567</v>
      </c>
      <c r="KN10" s="18">
        <v>0.86</v>
      </c>
      <c r="KO10" s="18">
        <f t="shared" si="77"/>
        <v>0.59</v>
      </c>
      <c r="KP10" s="15">
        <f t="shared" si="78"/>
        <v>0.55660377358490565</v>
      </c>
      <c r="KQ10" s="15">
        <f t="shared" si="79"/>
        <v>428.61231672094118</v>
      </c>
      <c r="KR10" s="15">
        <f t="shared" si="80"/>
        <v>480.04579472745417</v>
      </c>
      <c r="KS10" s="20">
        <f t="shared" si="31"/>
        <v>583.6735569767576</v>
      </c>
      <c r="KT10" s="20">
        <f t="shared" si="81"/>
        <v>653.71438381396854</v>
      </c>
      <c r="KU10" s="30">
        <v>5.1100000000000003</v>
      </c>
      <c r="KV10" s="30">
        <v>0.95</v>
      </c>
      <c r="KW10" s="30">
        <v>77.400000000000006</v>
      </c>
      <c r="KX10" s="30">
        <v>23.6</v>
      </c>
      <c r="KY10" s="30">
        <v>5.9</v>
      </c>
      <c r="KZ10" s="18">
        <v>0.58520000000000005</v>
      </c>
      <c r="LA10" s="18">
        <f t="shared" si="82"/>
        <v>0.51819999999999999</v>
      </c>
      <c r="LB10" s="15">
        <f t="shared" si="32"/>
        <v>0.48886792452830186</v>
      </c>
      <c r="LC10" s="15">
        <f t="shared" si="33"/>
        <v>376.45237716066396</v>
      </c>
      <c r="LD10" s="15">
        <f t="shared" si="83"/>
        <v>421.62666241994367</v>
      </c>
      <c r="LE10" s="15">
        <f t="shared" si="84"/>
        <v>514.17885660968739</v>
      </c>
      <c r="LF10" s="15">
        <v>42.1</v>
      </c>
      <c r="LG10" s="15">
        <f t="shared" si="85"/>
        <v>277.50000000000006</v>
      </c>
      <c r="LH10" s="15">
        <v>0.26690446644230797</v>
      </c>
      <c r="LI10" s="15">
        <v>0.40457118486538501</v>
      </c>
      <c r="LJ10" s="15">
        <v>0.230520407326923</v>
      </c>
      <c r="LK10" s="15">
        <v>0.33811281684615402</v>
      </c>
      <c r="LL10" s="15">
        <v>0.51186509925000001</v>
      </c>
      <c r="LM10" s="15">
        <v>0.47773510898076899</v>
      </c>
      <c r="LN10" s="15">
        <v>0.34075458605769199</v>
      </c>
      <c r="LO10" s="15">
        <v>0.52708917759615403</v>
      </c>
      <c r="LP10" s="15">
        <v>0.47187328592307698</v>
      </c>
      <c r="LQ10" s="15">
        <v>0.254852424115385</v>
      </c>
      <c r="LR10" s="15">
        <v>0.41278787403846101</v>
      </c>
      <c r="LS10" s="15">
        <v>0.261214369346154</v>
      </c>
      <c r="LT10" s="15">
        <v>33.770000000000003</v>
      </c>
      <c r="LU10" s="15">
        <v>31.169615384615401</v>
      </c>
      <c r="LV10" s="15">
        <v>5.0554615384615396</v>
      </c>
      <c r="LW10" s="15">
        <v>44.897884615384598</v>
      </c>
      <c r="LX10" s="15">
        <v>44.787884615384598</v>
      </c>
      <c r="LY10" s="15">
        <v>34.678461538461598</v>
      </c>
      <c r="LZ10" s="15">
        <v>34.688461538461603</v>
      </c>
      <c r="MA10" s="15">
        <v>0.28463122692307702</v>
      </c>
      <c r="MB10" s="15">
        <v>0.256877886538462</v>
      </c>
      <c r="MC10" s="15">
        <v>58.241538461538497</v>
      </c>
      <c r="MD10" s="15">
        <v>55.880961538461598</v>
      </c>
      <c r="ME10" s="15">
        <v>60.3</v>
      </c>
      <c r="MF10" s="15">
        <f t="shared" si="86"/>
        <v>2.0584615384615006</v>
      </c>
      <c r="MG10" s="15">
        <f t="shared" si="87"/>
        <v>4.4190384615383991</v>
      </c>
      <c r="MH10" s="15">
        <v>1867.39053846154</v>
      </c>
      <c r="MI10" s="15">
        <v>1813.79840384615</v>
      </c>
      <c r="MJ10" s="15">
        <v>0.21465328421538499</v>
      </c>
      <c r="MK10" s="15">
        <v>0.20315157640769199</v>
      </c>
      <c r="ML10" s="15">
        <v>0.16133268559038499</v>
      </c>
      <c r="MM10" s="15">
        <v>0.17077703397692301</v>
      </c>
      <c r="MN10" s="15">
        <v>0.12158023605384601</v>
      </c>
      <c r="MO10" s="15">
        <v>0.115815389907692</v>
      </c>
      <c r="MP10" s="15">
        <v>6.6786335746153905E-2</v>
      </c>
      <c r="MQ10" s="15">
        <v>8.2544633005769197E-2</v>
      </c>
      <c r="MR10" s="15">
        <v>5.5245607809615398E-2</v>
      </c>
      <c r="MS10" s="15">
        <v>3.3664209124999997E-2</v>
      </c>
      <c r="MT10" s="15">
        <v>0.337304021946154</v>
      </c>
      <c r="MU10" s="15">
        <v>0.37761321063269199</v>
      </c>
      <c r="MV10" s="15">
        <v>0.34813416440961598</v>
      </c>
      <c r="MW10" s="15">
        <v>0.31318095304423099</v>
      </c>
      <c r="MX10" s="15">
        <v>0.132282616815385</v>
      </c>
      <c r="MY10" s="15">
        <v>0.18922043532115401</v>
      </c>
      <c r="MZ10" s="15">
        <v>0.54705925326538396</v>
      </c>
      <c r="NA10" s="15">
        <v>0.51377708121153898</v>
      </c>
      <c r="NB10" s="15">
        <v>0.45529475059038499</v>
      </c>
      <c r="NC10" s="15">
        <v>0.23322393259615401</v>
      </c>
      <c r="ND10" s="15">
        <v>0.48303418171923101</v>
      </c>
      <c r="NE10" s="15">
        <v>0.24859545751730799</v>
      </c>
      <c r="NF10" s="15">
        <v>0.29427925727307702</v>
      </c>
      <c r="NG10" s="15">
        <v>0.16828019017307699</v>
      </c>
      <c r="NH10" s="15">
        <v>0.25581738575384599</v>
      </c>
      <c r="NI10" s="15">
        <v>0.146329909509615</v>
      </c>
      <c r="NJ10" s="15">
        <v>-0.124931432653846</v>
      </c>
      <c r="NK10" s="15">
        <v>-0.15178636603846199</v>
      </c>
      <c r="NL10" s="15">
        <v>0.985225131894231</v>
      </c>
      <c r="NM10" s="15">
        <v>0.54526972328076895</v>
      </c>
      <c r="NN10" s="15">
        <v>0.271549689916667</v>
      </c>
      <c r="NO10" s="15">
        <v>0.42153114613888898</v>
      </c>
      <c r="NP10" s="15">
        <v>0.24553809713888899</v>
      </c>
      <c r="NQ10" s="15">
        <v>0.34128978916666702</v>
      </c>
      <c r="NR10" s="15">
        <v>0.49679593363888902</v>
      </c>
      <c r="NS10" s="15">
        <v>0.451158887527778</v>
      </c>
      <c r="NT10" s="15">
        <v>0.33627925074999998</v>
      </c>
      <c r="NU10" s="15">
        <v>0.50628766619444399</v>
      </c>
      <c r="NV10" s="15">
        <v>0.45680181441666701</v>
      </c>
      <c r="NW10" s="15">
        <v>0.25584529338888901</v>
      </c>
      <c r="NX10" s="15">
        <v>0.40581824280555601</v>
      </c>
      <c r="NY10" s="15">
        <v>0.24475124372222201</v>
      </c>
      <c r="NZ10" s="15">
        <v>30.46</v>
      </c>
      <c r="OA10" s="15">
        <v>27.816944444444399</v>
      </c>
      <c r="OB10" s="15">
        <v>15.560833333333299</v>
      </c>
      <c r="OC10" s="15">
        <v>43.323888888888902</v>
      </c>
      <c r="OD10" s="15">
        <v>43.102222222222203</v>
      </c>
      <c r="OE10" s="15">
        <v>30.948333333333402</v>
      </c>
      <c r="OF10" s="15">
        <v>30.7</v>
      </c>
      <c r="OG10" s="15">
        <v>0.34592026388888902</v>
      </c>
      <c r="OH10" s="15">
        <v>0.31618421944444403</v>
      </c>
      <c r="OI10" s="15">
        <v>57.494999999999997</v>
      </c>
      <c r="OJ10" s="15">
        <v>54.843055555555502</v>
      </c>
      <c r="OK10" s="15">
        <v>60</v>
      </c>
      <c r="OL10" s="15">
        <f t="shared" si="88"/>
        <v>2.5050000000000026</v>
      </c>
      <c r="OM10" s="15">
        <f t="shared" si="89"/>
        <v>5.1569444444444983</v>
      </c>
      <c r="ON10" s="15">
        <v>1850.4354722222199</v>
      </c>
      <c r="OO10" s="15">
        <v>1790.2598888888899</v>
      </c>
      <c r="OP10" s="15">
        <v>0.20160925200555599</v>
      </c>
      <c r="OQ10" s="15">
        <v>0.18309939479444401</v>
      </c>
      <c r="OR10" s="15">
        <v>0.15193543665277801</v>
      </c>
      <c r="OS10" s="15">
        <v>0.13821055023888901</v>
      </c>
      <c r="OT10" s="15">
        <v>0.110001393858333</v>
      </c>
      <c r="OU10" s="15">
        <v>7.9727201555555599E-2</v>
      </c>
      <c r="OV10" s="15">
        <v>5.9092220755555501E-2</v>
      </c>
      <c r="OW10" s="15">
        <v>3.3561945030555602E-2</v>
      </c>
      <c r="OX10" s="15">
        <v>5.1262687491666702E-2</v>
      </c>
      <c r="OY10" s="15">
        <v>4.6339631513888903E-2</v>
      </c>
      <c r="OZ10" s="15">
        <v>0.34808706582777799</v>
      </c>
      <c r="PA10" s="15">
        <v>0.33599739944166701</v>
      </c>
      <c r="PB10" s="15">
        <v>0.32841860995</v>
      </c>
      <c r="PC10" s="15">
        <v>0.290704563372222</v>
      </c>
      <c r="PD10" s="15">
        <v>0.15763725136666701</v>
      </c>
      <c r="PE10" s="15">
        <v>0.16322646900277801</v>
      </c>
      <c r="PF10" s="15">
        <v>0.50567664370555498</v>
      </c>
      <c r="PG10" s="15">
        <v>0.45646197654166698</v>
      </c>
      <c r="PH10" s="15">
        <v>0.46502833520833298</v>
      </c>
      <c r="PI10" s="15">
        <v>0.51073129538888895</v>
      </c>
      <c r="PJ10" s="15">
        <v>0.49026694340555599</v>
      </c>
      <c r="PK10" s="15">
        <v>0.51996833907777795</v>
      </c>
      <c r="PL10" s="15">
        <v>0.28740302444722199</v>
      </c>
      <c r="PM10" s="15">
        <v>0.17550865804444399</v>
      </c>
      <c r="PN10" s="15">
        <v>0.25166116125833299</v>
      </c>
      <c r="PO10" s="15">
        <v>0.15800561541666699</v>
      </c>
      <c r="PP10" s="15">
        <v>-0.111280030027778</v>
      </c>
      <c r="PQ10" s="15">
        <v>-6.4000382969444394E-2</v>
      </c>
      <c r="PR10" s="15">
        <v>1.0235240460333299</v>
      </c>
      <c r="PS10" s="15">
        <v>-3.7268277646749999</v>
      </c>
      <c r="PT10" s="15">
        <v>0.27258716376087</v>
      </c>
      <c r="PU10" s="15">
        <v>0.42459505565217398</v>
      </c>
      <c r="PV10" s="15">
        <v>0.249028137304348</v>
      </c>
      <c r="PW10" s="15">
        <v>0.35086523904347799</v>
      </c>
      <c r="PX10" s="15">
        <v>0.49168966819565202</v>
      </c>
      <c r="PY10" s="15">
        <v>0.45809061128260897</v>
      </c>
      <c r="PZ10" s="15">
        <v>0.33310987043478302</v>
      </c>
      <c r="QA10" s="15">
        <v>0.51383649580434798</v>
      </c>
      <c r="QB10" s="15">
        <v>0.46756812563043498</v>
      </c>
      <c r="QC10" s="15">
        <v>0.25462090845652202</v>
      </c>
      <c r="QD10" s="15">
        <v>0.40001995610869601</v>
      </c>
      <c r="QE10" s="15">
        <v>0.246781149173913</v>
      </c>
      <c r="QF10" s="15">
        <v>26.5723913043478</v>
      </c>
      <c r="QG10" s="15">
        <v>24.2132608695652</v>
      </c>
      <c r="QH10" s="15">
        <v>22.046521739130402</v>
      </c>
      <c r="QI10" s="15">
        <v>32.679782608695596</v>
      </c>
      <c r="QJ10" s="15">
        <v>32.2693478260869</v>
      </c>
      <c r="QK10" s="15">
        <v>25.618043478260901</v>
      </c>
      <c r="QL10" s="15">
        <v>25.4813043478261</v>
      </c>
      <c r="QM10" s="15">
        <v>0.19173944782608701</v>
      </c>
      <c r="QN10" s="15">
        <v>0.167911</v>
      </c>
      <c r="QO10" s="15">
        <v>55.244782608695701</v>
      </c>
      <c r="QP10" s="15">
        <v>55.0365217391304</v>
      </c>
      <c r="QQ10" s="15">
        <v>60.1</v>
      </c>
      <c r="QR10" s="15">
        <f t="shared" si="90"/>
        <v>4.8552173913043006</v>
      </c>
      <c r="QS10" s="15">
        <f t="shared" si="91"/>
        <v>5.0634782608696014</v>
      </c>
      <c r="QT10" s="15">
        <v>1799.36458695652</v>
      </c>
      <c r="QU10" s="15">
        <v>1794.6360652173901</v>
      </c>
      <c r="QV10" s="15">
        <v>0.213141345867391</v>
      </c>
      <c r="QW10" s="15">
        <v>0.16523630842391299</v>
      </c>
      <c r="QX10" s="15">
        <v>0.167919664984783</v>
      </c>
      <c r="QY10" s="15">
        <v>0.132221752765217</v>
      </c>
      <c r="QZ10" s="15">
        <v>0.124309051297826</v>
      </c>
      <c r="RA10" s="15">
        <v>7.1499699815217393E-2</v>
      </c>
      <c r="RB10" s="15">
        <v>7.7854135943478203E-2</v>
      </c>
      <c r="RC10" s="15">
        <v>3.7704475219565201E-2</v>
      </c>
      <c r="RD10" s="15">
        <v>4.6926055304347798E-2</v>
      </c>
      <c r="RE10" s="15">
        <v>3.3937976823913002E-2</v>
      </c>
      <c r="RF10" s="15">
        <v>0.35090511315652201</v>
      </c>
      <c r="RG10" s="15">
        <v>0.32572023541086897</v>
      </c>
      <c r="RH10" s="15">
        <v>0.33711683885434801</v>
      </c>
      <c r="RI10" s="15">
        <v>0.28475406384782598</v>
      </c>
      <c r="RJ10" s="15">
        <v>0.14893357004999999</v>
      </c>
      <c r="RK10" s="15">
        <v>0.16991793671956501</v>
      </c>
      <c r="RL10" s="15">
        <v>0.54247239658260904</v>
      </c>
      <c r="RM10" s="15">
        <v>0.40175488784130398</v>
      </c>
      <c r="RN10" s="15">
        <v>0.374254554876087</v>
      </c>
      <c r="RO10" s="15">
        <v>0.57108884534347804</v>
      </c>
      <c r="RP10" s="15">
        <v>0.40148553580652202</v>
      </c>
      <c r="RQ10" s="15">
        <v>0.57550258292826095</v>
      </c>
      <c r="RR10" s="15">
        <v>0.25227950649565201</v>
      </c>
      <c r="RS10" s="15">
        <v>0.14460617619782601</v>
      </c>
      <c r="RT10" s="15">
        <v>0.217853991165217</v>
      </c>
      <c r="RU10" s="15">
        <v>0.13192345154999999</v>
      </c>
      <c r="RV10" s="15">
        <v>-0.144266681326087</v>
      </c>
      <c r="RW10" s="15">
        <v>-7.1420039308695699E-2</v>
      </c>
      <c r="RX10" s="15">
        <v>0.69939844817608698</v>
      </c>
      <c r="RY10" s="15">
        <v>-1.49187965991522</v>
      </c>
      <c r="RZ10" s="15">
        <v>0.25607388752830201</v>
      </c>
      <c r="SA10" s="15">
        <v>0.39197113741509398</v>
      </c>
      <c r="SB10" s="15">
        <v>0.23265887488679199</v>
      </c>
      <c r="SC10" s="15">
        <v>0.32249318335849098</v>
      </c>
      <c r="SD10" s="15">
        <v>0.47153089673584903</v>
      </c>
      <c r="SE10" s="15">
        <v>0.41386373301886797</v>
      </c>
      <c r="SF10" s="15">
        <v>0.31054454266037701</v>
      </c>
      <c r="SG10" s="15">
        <v>0.49105613826415101</v>
      </c>
      <c r="SH10" s="15">
        <v>0.44058005845282999</v>
      </c>
      <c r="SI10" s="15">
        <v>0.24236993269811299</v>
      </c>
      <c r="SJ10" s="15">
        <v>0.36994180492452799</v>
      </c>
      <c r="SK10" s="15">
        <v>0.22961376703773601</v>
      </c>
      <c r="SL10" s="15">
        <v>32.04</v>
      </c>
      <c r="SM10" s="15">
        <v>32.406037735849097</v>
      </c>
      <c r="SN10" s="15">
        <v>10.7750943396226</v>
      </c>
      <c r="SO10" s="15">
        <v>38.576792452830198</v>
      </c>
      <c r="SP10" s="15">
        <v>39.022830188679201</v>
      </c>
      <c r="SQ10" s="15">
        <v>33.281509433962199</v>
      </c>
      <c r="SR10" s="15">
        <v>33.335849056603699</v>
      </c>
      <c r="SS10" s="15">
        <v>0.14473327358490601</v>
      </c>
      <c r="ST10" s="15">
        <v>0.142323826415094</v>
      </c>
      <c r="SU10" s="15">
        <v>56.741320754717002</v>
      </c>
      <c r="SV10" s="15">
        <v>53.740754716981101</v>
      </c>
      <c r="SW10" s="15">
        <v>63.6</v>
      </c>
      <c r="SX10" s="15">
        <f t="shared" si="92"/>
        <v>6.8586792452829997</v>
      </c>
      <c r="SY10" s="15">
        <f t="shared" si="93"/>
        <v>9.8592452830189004</v>
      </c>
      <c r="SZ10" s="15">
        <v>1833.3272264150901</v>
      </c>
      <c r="TA10" s="15">
        <v>1765.20635849057</v>
      </c>
      <c r="TB10" s="15">
        <v>0.22484701859056599</v>
      </c>
      <c r="TC10" s="15">
        <v>0.18462059772452799</v>
      </c>
      <c r="TD10" s="15">
        <v>0.17310963297169801</v>
      </c>
      <c r="TE10" s="15">
        <v>0.12343574927169799</v>
      </c>
      <c r="TF10" s="15">
        <v>0.14037881290000001</v>
      </c>
      <c r="TG10" s="15">
        <v>8.9319147005660404E-2</v>
      </c>
      <c r="TH10" s="15">
        <v>8.71866051566038E-2</v>
      </c>
      <c r="TI10" s="15">
        <v>2.6588190433962301E-2</v>
      </c>
      <c r="TJ10" s="15">
        <v>5.3892671901886798E-2</v>
      </c>
      <c r="TK10" s="15">
        <v>6.2880284356603797E-2</v>
      </c>
      <c r="TL10" s="15">
        <v>0.36251605524150898</v>
      </c>
      <c r="TM10" s="15">
        <v>0.33618232158490602</v>
      </c>
      <c r="TN10" s="15">
        <v>0.33876619733962299</v>
      </c>
      <c r="TO10" s="15">
        <v>0.29300696147169802</v>
      </c>
      <c r="TP10" s="15">
        <v>0.149915936277358</v>
      </c>
      <c r="TQ10" s="15">
        <v>0.16185991392075499</v>
      </c>
      <c r="TR10" s="15">
        <v>0.58169377818867896</v>
      </c>
      <c r="TS10" s="15">
        <v>0.46330049770566001</v>
      </c>
      <c r="TT10" s="15">
        <v>0.38251568562830202</v>
      </c>
      <c r="TU10" s="15">
        <v>39.418729163947198</v>
      </c>
      <c r="TV10" s="15">
        <v>0.41323364688867897</v>
      </c>
      <c r="TW10" s="15">
        <v>37.330865309343402</v>
      </c>
      <c r="TX10" s="15">
        <v>0.27510037952264199</v>
      </c>
      <c r="TY10" s="15">
        <v>0.31648300275849101</v>
      </c>
      <c r="TZ10" s="15">
        <v>0.23678321228867899</v>
      </c>
      <c r="UA10" s="15">
        <v>0.28719691127358499</v>
      </c>
      <c r="UB10" s="15">
        <v>-0.16001265098113199</v>
      </c>
      <c r="UC10" s="15">
        <v>-4.9916104320754703E-2</v>
      </c>
      <c r="UD10" s="15">
        <v>0.74046149044905596</v>
      </c>
      <c r="UE10" s="15">
        <v>1.5779330580867901</v>
      </c>
      <c r="UF10" s="15">
        <v>0.229722078285714</v>
      </c>
      <c r="UG10" s="15">
        <v>0.33950990266666697</v>
      </c>
      <c r="UH10" s="15">
        <v>0.20835010333333301</v>
      </c>
      <c r="UI10" s="15">
        <v>0.280418111071428</v>
      </c>
      <c r="UJ10" s="15">
        <v>0.46481275852380999</v>
      </c>
      <c r="UK10" s="15">
        <v>0.410977518428571</v>
      </c>
      <c r="UL10" s="15">
        <v>0.262621123238095</v>
      </c>
      <c r="UM10" s="15">
        <v>0.46150576890476203</v>
      </c>
      <c r="UN10" s="15">
        <v>0.40063560147618998</v>
      </c>
      <c r="UO10" s="15">
        <v>0.210031141190476</v>
      </c>
      <c r="UP10" s="15">
        <v>0.305795052904762</v>
      </c>
      <c r="UQ10" s="15">
        <v>0.19992165664285699</v>
      </c>
      <c r="UR10" s="15">
        <v>30.9147619047619</v>
      </c>
      <c r="US10" s="15">
        <v>26.289047619047601</v>
      </c>
      <c r="UT10" s="15">
        <v>14.569761904761901</v>
      </c>
      <c r="UU10" s="15">
        <v>37.782142857142802</v>
      </c>
      <c r="UV10" s="15">
        <v>39.663809523809498</v>
      </c>
      <c r="UW10" s="15">
        <v>30.37</v>
      </c>
      <c r="UX10" s="15">
        <v>29.8966666666667</v>
      </c>
      <c r="UY10" s="15">
        <v>0.20316611428571399</v>
      </c>
      <c r="UZ10" s="15">
        <v>0.246128054761905</v>
      </c>
      <c r="VA10" s="15">
        <v>63.145238095238099</v>
      </c>
      <c r="VB10" s="15">
        <v>57.985238095238103</v>
      </c>
      <c r="VC10" s="15">
        <v>73.099999999999994</v>
      </c>
      <c r="VD10" s="15">
        <f t="shared" si="94"/>
        <v>9.9547619047618952</v>
      </c>
      <c r="VE10" s="15">
        <f t="shared" si="95"/>
        <v>15.114761904761892</v>
      </c>
      <c r="VF10" s="15">
        <f t="shared" si="96"/>
        <v>12.534761904761893</v>
      </c>
      <c r="VG10" s="15">
        <v>1978.6788095238101</v>
      </c>
      <c r="VH10" s="15">
        <v>1861.5600238095201</v>
      </c>
      <c r="VI10" s="15">
        <v>0.27426655639285702</v>
      </c>
      <c r="VJ10" s="15">
        <v>0.245337376442857</v>
      </c>
      <c r="VK10" s="15">
        <v>0.20803952588571401</v>
      </c>
      <c r="VL10" s="15">
        <v>0.18827688816190499</v>
      </c>
      <c r="VM10" s="15">
        <v>0.20271235000714299</v>
      </c>
      <c r="VN10" s="15">
        <v>0.15393887623095201</v>
      </c>
      <c r="VO10" s="15">
        <f t="shared" si="97"/>
        <v>0.17832561311904749</v>
      </c>
      <c r="VP10" s="15">
        <v>0.134342513766667</v>
      </c>
      <c r="VQ10" s="15">
        <v>9.4841913690476204E-2</v>
      </c>
      <c r="VR10" s="15">
        <v>7.0337269764285698E-2</v>
      </c>
      <c r="VS10" s="15">
        <v>6.0053416833333297E-2</v>
      </c>
      <c r="VT10" s="15">
        <v>0.39515199249285698</v>
      </c>
      <c r="VU10" s="15">
        <v>0.378995605221428</v>
      </c>
      <c r="VV10" s="15">
        <v>0.374151937833333</v>
      </c>
      <c r="VW10" s="15">
        <v>0.33634487861428602</v>
      </c>
      <c r="VX10" s="15">
        <v>0.13558558531428599</v>
      </c>
      <c r="VY10" s="15">
        <v>0.14742133390000001</v>
      </c>
      <c r="VZ10" s="15">
        <v>0.75850602704523795</v>
      </c>
      <c r="WA10" s="15">
        <v>0.65952161331190495</v>
      </c>
      <c r="WB10" s="15">
        <v>0.34626796892142803</v>
      </c>
      <c r="WC10" s="15">
        <v>0.346966484138095</v>
      </c>
      <c r="WD10" s="15">
        <v>0.38843502418333298</v>
      </c>
      <c r="WE10" s="15">
        <v>0.37128177248809502</v>
      </c>
      <c r="WF10" s="15">
        <v>0.30272190664523801</v>
      </c>
      <c r="WG10" s="15">
        <v>0.25758569687142902</v>
      </c>
      <c r="WH10" s="15">
        <v>0.254370229523809</v>
      </c>
      <c r="WI10" s="15">
        <v>0.22242459547619101</v>
      </c>
      <c r="WJ10" s="15">
        <v>-0.23640926995238101</v>
      </c>
      <c r="WK10" s="15">
        <v>-0.17158088573809499</v>
      </c>
      <c r="WL10" s="15">
        <v>0.65295574802857104</v>
      </c>
      <c r="WM10" s="15">
        <v>1.0967435273880899</v>
      </c>
      <c r="WN10" s="15">
        <v>0.19050739782978701</v>
      </c>
      <c r="WO10" s="15">
        <v>0.27428750570212801</v>
      </c>
      <c r="WP10" s="15">
        <v>0.17069223855319199</v>
      </c>
      <c r="WQ10" s="15">
        <v>0.22816953765957401</v>
      </c>
      <c r="WR10" s="15">
        <v>0.38324081142553201</v>
      </c>
      <c r="WS10" s="15">
        <v>0.34791051389361699</v>
      </c>
      <c r="WT10" s="15">
        <v>0.205606918425532</v>
      </c>
      <c r="WU10" s="15">
        <v>0.39612900010638302</v>
      </c>
      <c r="WV10" s="15">
        <v>0.344532805787234</v>
      </c>
      <c r="WW10" s="15">
        <v>0.175787148212766</v>
      </c>
      <c r="WX10" s="15">
        <v>0.243288705085106</v>
      </c>
      <c r="WY10" s="15">
        <v>0.159339238808511</v>
      </c>
      <c r="WZ10" s="15">
        <v>30.02</v>
      </c>
      <c r="XA10" s="15">
        <v>29.768085106383001</v>
      </c>
      <c r="XB10" s="15">
        <v>14.826595744680899</v>
      </c>
      <c r="XC10" s="15">
        <v>34.591489361702102</v>
      </c>
      <c r="XD10" s="15">
        <v>36.825106382978703</v>
      </c>
      <c r="XE10" s="15">
        <v>30.770425531914899</v>
      </c>
      <c r="XF10" s="15">
        <v>30.674680851063801</v>
      </c>
      <c r="XG10" s="15">
        <v>0.104258644042553</v>
      </c>
      <c r="XH10" s="15">
        <v>0.15343343638297899</v>
      </c>
      <c r="XI10" s="15">
        <v>69.029574468085102</v>
      </c>
      <c r="XJ10" s="15">
        <v>63.835744680851001</v>
      </c>
      <c r="XK10" s="15">
        <v>84.6</v>
      </c>
      <c r="XL10" s="15">
        <f t="shared" si="98"/>
        <v>15.570425531914893</v>
      </c>
      <c r="XM10" s="15">
        <f t="shared" si="99"/>
        <v>20.764255319148994</v>
      </c>
      <c r="XN10" s="15">
        <v>2112.26236170213</v>
      </c>
      <c r="XO10" s="15">
        <v>1994.38253191489</v>
      </c>
      <c r="XP10" s="15">
        <v>0.31611305766383002</v>
      </c>
      <c r="XQ10" s="15">
        <v>0.25022696126170202</v>
      </c>
      <c r="XR10" s="15">
        <v>0.25241234539361701</v>
      </c>
      <c r="XS10" s="15">
        <v>0.20712345200638299</v>
      </c>
      <c r="XT10" s="15">
        <v>0.23864637376808501</v>
      </c>
      <c r="XU10" s="15">
        <v>0.162811215317021</v>
      </c>
      <c r="XV10" s="15">
        <v>0.1722174326</v>
      </c>
      <c r="XW10" s="15">
        <v>0.117827789008511</v>
      </c>
      <c r="XX10" s="15">
        <v>6.93579278957447E-2</v>
      </c>
      <c r="XY10" s="15">
        <v>4.6013358710638302E-2</v>
      </c>
      <c r="XZ10" s="15">
        <v>0.42583843540212801</v>
      </c>
      <c r="YA10" s="15">
        <v>0.38062838712340402</v>
      </c>
      <c r="YB10" s="15">
        <v>0.38483803108297898</v>
      </c>
      <c r="YC10" s="15">
        <v>0.33277381632553199</v>
      </c>
      <c r="YD10" s="15">
        <v>0.12676014515319201</v>
      </c>
      <c r="YE10" s="15">
        <v>0.144167177002128</v>
      </c>
      <c r="YF10" s="15">
        <v>0.92848406101702097</v>
      </c>
      <c r="YG10" s="15">
        <v>0.68205974399574498</v>
      </c>
      <c r="YH10" s="15">
        <v>0.28807258451914902</v>
      </c>
      <c r="YI10" s="15">
        <v>0.19608717475957399</v>
      </c>
      <c r="YJ10" s="15">
        <v>0.33308146341914902</v>
      </c>
      <c r="YK10" s="15">
        <v>0.20956244424680801</v>
      </c>
      <c r="YL10" s="15">
        <v>0.26708850921914901</v>
      </c>
      <c r="YM10" s="15">
        <v>0.16405511768723399</v>
      </c>
      <c r="YN10" s="15">
        <v>0.21730776425744699</v>
      </c>
      <c r="YO10" s="15">
        <v>0.14081571756595701</v>
      </c>
      <c r="YP10" s="15">
        <v>-0.293415149893617</v>
      </c>
      <c r="YQ10" s="15">
        <v>-0.20916456661702101</v>
      </c>
      <c r="YR10" s="15">
        <v>0.51597197054680799</v>
      </c>
      <c r="YS10" s="15">
        <v>0.6052126847</v>
      </c>
      <c r="YT10" s="15">
        <v>0.14376499600000001</v>
      </c>
      <c r="YU10" s="15">
        <v>0.198194161622222</v>
      </c>
      <c r="YV10" s="15">
        <v>0.12632962586666699</v>
      </c>
      <c r="YW10" s="15">
        <v>0.169694103888889</v>
      </c>
      <c r="YX10" s="15">
        <v>0.27850746271111099</v>
      </c>
      <c r="YY10" s="15">
        <v>0.25769095388888902</v>
      </c>
      <c r="YZ10" s="15">
        <v>0.15132349340000001</v>
      </c>
      <c r="ZA10" s="15">
        <v>0.31404530751111098</v>
      </c>
      <c r="ZB10" s="15">
        <v>0.26733183435555502</v>
      </c>
      <c r="ZC10" s="15">
        <v>0.13334905553333301</v>
      </c>
      <c r="ZD10" s="15">
        <v>0.17881095522222201</v>
      </c>
      <c r="ZE10" s="15">
        <v>0.117843849822222</v>
      </c>
      <c r="ZF10" s="15">
        <v>35.71</v>
      </c>
      <c r="ZG10" s="15">
        <v>32.518444444444398</v>
      </c>
      <c r="ZH10" s="15">
        <v>15.3162222222222</v>
      </c>
      <c r="ZI10" s="15">
        <v>42.8537777777778</v>
      </c>
      <c r="ZJ10" s="15">
        <v>46.201111111111103</v>
      </c>
      <c r="ZK10" s="15">
        <v>36.549999999999997</v>
      </c>
      <c r="ZL10" s="15">
        <v>36.550888888888899</v>
      </c>
      <c r="ZM10" s="15">
        <v>0.17360498422222201</v>
      </c>
      <c r="ZN10" s="15">
        <v>0.24609152000000001</v>
      </c>
      <c r="ZO10" s="15">
        <v>83.988666666666703</v>
      </c>
      <c r="ZP10" s="15">
        <v>76.360888888888894</v>
      </c>
      <c r="ZQ10" s="15">
        <v>103.6</v>
      </c>
      <c r="ZR10" s="15">
        <f t="shared" si="100"/>
        <v>19.611333333333292</v>
      </c>
      <c r="ZS10" s="15">
        <f t="shared" si="101"/>
        <v>27.2391111111111</v>
      </c>
      <c r="ZT10" s="15">
        <v>2451.77668888889</v>
      </c>
      <c r="ZU10" s="15">
        <v>2278.7068666666701</v>
      </c>
      <c r="ZV10" s="15">
        <v>0.349099306682222</v>
      </c>
      <c r="ZW10" s="15">
        <v>0.23550490901555601</v>
      </c>
      <c r="ZX10" s="15">
        <v>0.277126084111111</v>
      </c>
      <c r="ZY10" s="15">
        <v>0.204472874075556</v>
      </c>
      <c r="ZZ10" s="15">
        <v>0.274003419366667</v>
      </c>
      <c r="AAA10" s="15">
        <v>0.16155251270888901</v>
      </c>
      <c r="AAB10" s="15">
        <v>0.19853698118888899</v>
      </c>
      <c r="AAC10" s="15">
        <v>0.12921368633555599</v>
      </c>
      <c r="AAD10" s="15">
        <v>7.9893624646666703E-2</v>
      </c>
      <c r="AAE10" s="15">
        <v>3.3649155991111103E-2</v>
      </c>
      <c r="AAF10" s="15">
        <v>0.45380110262666701</v>
      </c>
      <c r="AAG10" s="15">
        <v>0.36833634345333299</v>
      </c>
      <c r="AAH10" s="15">
        <v>0.40330561866888898</v>
      </c>
      <c r="AAI10" s="15">
        <v>0.31172973745777799</v>
      </c>
      <c r="AAJ10" s="15">
        <v>0.124304266517778</v>
      </c>
      <c r="AAK10" s="15">
        <v>0.14650077878666701</v>
      </c>
      <c r="AAL10" s="15">
        <v>1.0789531398288901</v>
      </c>
      <c r="AAM10" s="15">
        <v>0.64301104303333301</v>
      </c>
      <c r="AAN10" s="15">
        <v>0.28888256092444398</v>
      </c>
      <c r="AAO10" s="15">
        <v>-6.8771676844444499E-3</v>
      </c>
      <c r="AAP10" s="15">
        <v>0.34006330924</v>
      </c>
      <c r="AAQ10" s="15">
        <v>-2.81393650622223E-2</v>
      </c>
      <c r="AAR10" s="15">
        <v>0.282396609448889</v>
      </c>
      <c r="AAS10" s="15">
        <v>-1.12115431114444</v>
      </c>
      <c r="AAT10" s="15">
        <v>0.22634616439111099</v>
      </c>
      <c r="AAU10" s="15">
        <v>-0.88165796874000002</v>
      </c>
      <c r="AAV10" s="15">
        <v>-0.33084701144444401</v>
      </c>
      <c r="AAW10" s="15">
        <v>-0.225619878666667</v>
      </c>
      <c r="AAX10" s="15">
        <v>0.53463283593111099</v>
      </c>
      <c r="AAY10" s="15">
        <v>0.81908979508000002</v>
      </c>
      <c r="AAZ10" s="15">
        <v>0.11617653276562501</v>
      </c>
      <c r="ABA10" s="15">
        <v>0.15262143065625</v>
      </c>
      <c r="ABB10" s="15">
        <v>0.103484379515625</v>
      </c>
      <c r="ABC10" s="15">
        <v>0.128122103796875</v>
      </c>
      <c r="ABD10" s="15">
        <v>0.24610156181250001</v>
      </c>
      <c r="ABE10" s="15">
        <v>0.21205424982812501</v>
      </c>
      <c r="ABF10" s="15">
        <v>0.129384661171875</v>
      </c>
      <c r="ABG10" s="15">
        <v>0.27282993640624997</v>
      </c>
      <c r="ABH10" s="15">
        <v>0.21662121318749999</v>
      </c>
      <c r="ABI10" s="15">
        <v>0.10513055503125</v>
      </c>
      <c r="ABJ10" s="15">
        <v>0.13680589528125001</v>
      </c>
      <c r="ABK10" s="15">
        <v>9.0592036562500006E-2</v>
      </c>
      <c r="ABL10" s="15">
        <v>33.758749999999999</v>
      </c>
      <c r="ABM10" s="15">
        <v>33.044062500000003</v>
      </c>
      <c r="ABN10" s="15">
        <v>14.951874999999999</v>
      </c>
      <c r="ABO10" s="15">
        <v>34.877968750000001</v>
      </c>
      <c r="ABP10" s="15">
        <v>36.814687499999998</v>
      </c>
      <c r="ABQ10" s="15">
        <v>34.75</v>
      </c>
      <c r="ABR10" s="15">
        <v>34.490312500000002</v>
      </c>
      <c r="ABS10" s="15">
        <v>5.6723110000000002E-3</v>
      </c>
      <c r="ABT10" s="15">
        <v>5.8786735109375002E-2</v>
      </c>
      <c r="ABU10" s="15">
        <v>98.053124999999994</v>
      </c>
      <c r="ABV10" s="15">
        <v>89.067187500000003</v>
      </c>
      <c r="ABW10" s="15">
        <v>122.5</v>
      </c>
      <c r="ABX10" s="15">
        <f t="shared" si="102"/>
        <v>24.446875000000006</v>
      </c>
      <c r="ABY10" s="15">
        <f t="shared" si="103"/>
        <v>33.432812499999997</v>
      </c>
      <c r="ABZ10" s="15">
        <f t="shared" si="104"/>
        <v>28.939843750000001</v>
      </c>
      <c r="ACA10" s="15">
        <v>2771.1016406250001</v>
      </c>
      <c r="ACB10" s="15">
        <v>2567.0447343750002</v>
      </c>
      <c r="ACC10" s="15">
        <v>0.35613803332187499</v>
      </c>
      <c r="ACD10" s="15">
        <v>0.31039800982031301</v>
      </c>
      <c r="ACE10" s="15">
        <v>0.25206082636562499</v>
      </c>
      <c r="ACF10" s="15">
        <v>0.244561006751562</v>
      </c>
      <c r="ACG10" s="15">
        <v>0.33177433039687498</v>
      </c>
      <c r="ACH10" s="15">
        <v>0.22981099830000001</v>
      </c>
      <c r="ACI10" s="15">
        <f t="shared" si="105"/>
        <v>0.28079266434843753</v>
      </c>
      <c r="ACJ10" s="15">
        <v>0.22588849291249999</v>
      </c>
      <c r="ACK10" s="15">
        <v>0.16097900716406199</v>
      </c>
      <c r="ACL10" s="15">
        <v>0.114491224989062</v>
      </c>
      <c r="ACM10" s="15">
        <v>7.1692198367187501E-2</v>
      </c>
      <c r="ACN10" s="15">
        <v>0.50121191151093702</v>
      </c>
      <c r="ACO10" s="15">
        <v>0.40336212502656299</v>
      </c>
      <c r="ACP10" s="15">
        <v>0.443286165826562</v>
      </c>
      <c r="ACQ10" s="15">
        <v>0.35384129697656302</v>
      </c>
      <c r="ACR10" s="15">
        <v>0.17671442679687499</v>
      </c>
      <c r="ACS10" s="15">
        <v>0.106637018276562</v>
      </c>
      <c r="ACT10" s="15">
        <v>1.1108430270687499</v>
      </c>
      <c r="ACU10" s="15">
        <v>0.92172464291875</v>
      </c>
      <c r="ACV10" s="15">
        <v>0.34323995939218799</v>
      </c>
      <c r="ACW10" s="15">
        <v>0.192623942451562</v>
      </c>
      <c r="ACX10" s="15">
        <v>0.40906672483281198</v>
      </c>
      <c r="ACY10" s="15">
        <v>0.205455434034375</v>
      </c>
      <c r="ACZ10" s="15">
        <v>0.387206207770313</v>
      </c>
      <c r="ADA10" s="15">
        <v>0.21511773369531301</v>
      </c>
      <c r="ADB10" s="15">
        <v>0.31867022164062497</v>
      </c>
      <c r="ADC10" s="15">
        <v>0.18551068481874999</v>
      </c>
      <c r="ADD10" s="15">
        <v>-0.368083139015625</v>
      </c>
      <c r="ADE10" s="15">
        <v>-0.27441580553125</v>
      </c>
      <c r="ADF10" s="15">
        <v>0.71807876102812496</v>
      </c>
      <c r="ADG10" s="15">
        <v>0.80496050490312498</v>
      </c>
      <c r="ADH10" s="15">
        <v>9.1555255962962906E-2</v>
      </c>
      <c r="ADI10" s="15">
        <v>0.11365787697530901</v>
      </c>
      <c r="ADJ10" s="15">
        <v>7.6543209901234505E-2</v>
      </c>
      <c r="ADK10" s="15">
        <v>0.109862962962963</v>
      </c>
      <c r="ADL10" s="15">
        <v>0.19587211148148201</v>
      </c>
      <c r="ADM10" s="15">
        <v>0.17372356908642</v>
      </c>
      <c r="ADN10" s="15">
        <v>0.105264578271605</v>
      </c>
      <c r="ADO10" s="15">
        <v>0.22533787735802499</v>
      </c>
      <c r="ADP10" s="15">
        <v>0.19126911545679001</v>
      </c>
      <c r="ADQ10" s="15">
        <v>8.7476703333333405E-2</v>
      </c>
      <c r="ADR10" s="15">
        <v>0.11224510117284001</v>
      </c>
      <c r="ADS10" s="15">
        <v>7.5445539617283897E-2</v>
      </c>
      <c r="ADT10" s="25">
        <v>-9999</v>
      </c>
      <c r="ADU10" s="25">
        <v>-9999</v>
      </c>
      <c r="ADV10" s="25">
        <v>-9999</v>
      </c>
      <c r="ADW10" s="25">
        <v>-9999</v>
      </c>
      <c r="ADX10" s="25">
        <v>-9999</v>
      </c>
      <c r="ADY10" s="25">
        <v>-9999</v>
      </c>
      <c r="ADZ10" s="25">
        <v>-9999</v>
      </c>
      <c r="AEA10" s="25">
        <v>-9999</v>
      </c>
      <c r="AEB10" s="25">
        <v>-9999</v>
      </c>
      <c r="AEC10" s="25">
        <v>-9999</v>
      </c>
      <c r="AED10" s="25">
        <v>-9999</v>
      </c>
      <c r="AEE10" s="25">
        <v>-9999</v>
      </c>
      <c r="AEF10" s="25">
        <v>-9999</v>
      </c>
      <c r="AEG10" s="25">
        <v>-9999</v>
      </c>
      <c r="AEH10" s="25">
        <v>-9999</v>
      </c>
      <c r="AEI10" s="25">
        <v>-9999</v>
      </c>
      <c r="AEJ10" s="15">
        <v>0.36204439201234601</v>
      </c>
      <c r="AEK10" s="15">
        <v>0.26645558077777798</v>
      </c>
      <c r="AEL10" s="15">
        <v>0.28990985988888901</v>
      </c>
      <c r="AEM10" s="15">
        <v>0.222072204641975</v>
      </c>
      <c r="AEN10" s="15">
        <v>0.33405143481481497</v>
      </c>
      <c r="AEO10" s="15">
        <v>0.251053799592593</v>
      </c>
      <c r="AEP10" s="15">
        <v>0.26026719503703699</v>
      </c>
      <c r="AEQ10" s="15">
        <v>0.20591358011111099</v>
      </c>
      <c r="AER10" s="15">
        <v>8.0954904679012299E-2</v>
      </c>
      <c r="AES10" s="15">
        <v>4.9410667975308603E-2</v>
      </c>
      <c r="AET10" s="15">
        <v>0.49767831416049402</v>
      </c>
      <c r="AEU10" s="15">
        <v>0.424008009185185</v>
      </c>
      <c r="AEV10" s="15">
        <v>0.43973034125925903</v>
      </c>
      <c r="AEW10" s="15">
        <v>0.34823676748148102</v>
      </c>
      <c r="AEX10" s="15">
        <v>0.16546432837037001</v>
      </c>
      <c r="AEY10" s="15">
        <v>0.17932432665432099</v>
      </c>
      <c r="AEZ10" s="15">
        <v>1.1445157033950599</v>
      </c>
      <c r="AFA10" s="15">
        <v>0.78497348129629596</v>
      </c>
      <c r="AFB10" s="15">
        <v>0.238255816790124</v>
      </c>
      <c r="AFC10" s="15">
        <v>0.26705912300000001</v>
      </c>
      <c r="AFD10" s="15">
        <v>0.29249242458024699</v>
      </c>
      <c r="AFE10" s="15">
        <v>0.32153033487654298</v>
      </c>
      <c r="AFF10" s="15">
        <v>0.27430370745679</v>
      </c>
      <c r="AFG10" s="15">
        <v>0.257555489074074</v>
      </c>
      <c r="AFH10" s="15">
        <v>0.21837735575308601</v>
      </c>
      <c r="AFI10" s="15">
        <v>0.21152356165432101</v>
      </c>
      <c r="AFJ10" s="15">
        <v>-0.41249086080246899</v>
      </c>
      <c r="AFK10" s="15">
        <v>-0.33722656837037002</v>
      </c>
      <c r="AFL10" s="15">
        <v>0.43936060174074099</v>
      </c>
      <c r="AFM10" s="15">
        <v>0.58328109954320995</v>
      </c>
      <c r="AFN10" s="15">
        <v>8.5884267464285693E-2</v>
      </c>
      <c r="AFO10" s="15">
        <v>0.106335529607143</v>
      </c>
      <c r="AFP10" s="15">
        <v>7.1269084071428596E-2</v>
      </c>
      <c r="AFQ10" s="15">
        <v>9.6611536946428503E-2</v>
      </c>
      <c r="AFR10" s="15">
        <v>0.18224087539285699</v>
      </c>
      <c r="AFS10" s="15">
        <v>0.16200951687500001</v>
      </c>
      <c r="AFT10" s="15">
        <v>9.2551334607142793E-2</v>
      </c>
      <c r="AFU10" s="15">
        <v>0.22342668660714299</v>
      </c>
      <c r="AFV10" s="15">
        <v>0.18230307951785699</v>
      </c>
      <c r="AFW10" s="15">
        <v>7.8750505464285706E-2</v>
      </c>
      <c r="AFX10" s="15">
        <v>9.4127843696428598E-2</v>
      </c>
      <c r="AFY10" s="15">
        <v>6.9117373053571393E-2</v>
      </c>
      <c r="AFZ10" s="15">
        <v>32.33</v>
      </c>
      <c r="AGA10" s="15">
        <v>29.1675</v>
      </c>
      <c r="AGB10" s="15">
        <v>25.088571428571399</v>
      </c>
      <c r="AGC10" s="15">
        <v>33.215714285714299</v>
      </c>
      <c r="AGD10" s="15">
        <v>35.543928571428602</v>
      </c>
      <c r="AGE10" s="15">
        <v>32.225357142857199</v>
      </c>
      <c r="AGF10" s="15">
        <v>32.24</v>
      </c>
      <c r="AGG10" s="15">
        <v>2.8588281232142899E-2</v>
      </c>
      <c r="AGH10" s="15">
        <v>8.2789295892857107E-2</v>
      </c>
      <c r="AGI10" s="15">
        <v>113.16249999999999</v>
      </c>
      <c r="AGJ10" s="15">
        <v>98.596428571428604</v>
      </c>
      <c r="AGK10" s="15">
        <v>145.1</v>
      </c>
      <c r="AGL10" s="15">
        <f t="shared" si="106"/>
        <v>31.9375</v>
      </c>
      <c r="AGM10" s="15">
        <f t="shared" si="107"/>
        <v>46.503571428571391</v>
      </c>
      <c r="AGN10" s="15">
        <f t="shared" si="108"/>
        <v>39.220535714285695</v>
      </c>
      <c r="AGO10" s="15">
        <v>3114.0885178571398</v>
      </c>
      <c r="AGP10" s="15">
        <v>2783.3631428571398</v>
      </c>
      <c r="AGQ10" s="15">
        <v>0.41309225278214301</v>
      </c>
      <c r="AGR10" s="15">
        <v>0.29234524424642899</v>
      </c>
      <c r="AGS10" s="15">
        <v>0.32642639261071399</v>
      </c>
      <c r="AGT10" s="15">
        <v>0.25049049401964302</v>
      </c>
      <c r="AGU10" s="15">
        <v>0.40632015240714298</v>
      </c>
      <c r="AGV10" s="15">
        <v>0.248404814333928</v>
      </c>
      <c r="AGW10" s="15">
        <f t="shared" si="109"/>
        <v>0.32736248337053547</v>
      </c>
      <c r="AGX10" s="15">
        <v>0.318984758498214</v>
      </c>
      <c r="AGY10" s="15">
        <v>0.205261336280357</v>
      </c>
      <c r="AGZ10" s="15">
        <v>0.100506126791071</v>
      </c>
      <c r="AHA10" s="15">
        <v>4.8067340805357101E-2</v>
      </c>
      <c r="AHB10" s="15">
        <v>0.52682634200892897</v>
      </c>
      <c r="AHC10" s="15">
        <v>0.42335606573928602</v>
      </c>
      <c r="AHD10" s="15">
        <v>0.47775592296964298</v>
      </c>
      <c r="AHE10" s="15">
        <v>0.34481744863571401</v>
      </c>
      <c r="AHF10" s="15">
        <v>0.14580244271250001</v>
      </c>
      <c r="AHG10" s="15">
        <v>0.15168828671607101</v>
      </c>
      <c r="AHH10" s="15">
        <v>1.41822897627857</v>
      </c>
      <c r="AHI10" s="15">
        <v>0.88925425922678603</v>
      </c>
      <c r="AHJ10" s="15">
        <v>0.24427335960178601</v>
      </c>
      <c r="AHK10" s="15">
        <v>0.81022935675714303</v>
      </c>
      <c r="AHL10" s="15">
        <v>0.31047769638035699</v>
      </c>
      <c r="AHM10" s="15">
        <v>0.97928343231607096</v>
      </c>
      <c r="AHN10" s="15">
        <v>0.30619112629464301</v>
      </c>
      <c r="AHO10" s="15">
        <v>0.36420385101785702</v>
      </c>
      <c r="AHP10" s="15">
        <v>0.23947079076428601</v>
      </c>
      <c r="AHQ10" s="15">
        <v>0.28281577121428603</v>
      </c>
      <c r="AHR10" s="15">
        <v>-0.48316187049999998</v>
      </c>
      <c r="AHS10" s="15">
        <v>-0.33789734992857101</v>
      </c>
      <c r="AHT10" s="15">
        <v>0.47384468722500001</v>
      </c>
      <c r="AHU10" s="15">
        <v>0.43472528514821401</v>
      </c>
      <c r="AHV10" s="15">
        <v>8.4185794340909101E-2</v>
      </c>
      <c r="AHW10" s="15">
        <v>0.104719583886364</v>
      </c>
      <c r="AHX10" s="15">
        <v>7.58536917727273E-2</v>
      </c>
      <c r="AHY10" s="15">
        <v>9.6237311795454597E-2</v>
      </c>
      <c r="AHZ10" s="15">
        <v>0.20346738563636399</v>
      </c>
      <c r="AIA10" s="15">
        <v>0.15463860470454499</v>
      </c>
      <c r="AIB10" s="15">
        <v>8.9033245931818203E-2</v>
      </c>
      <c r="AIC10" s="15">
        <v>0.201644763159091</v>
      </c>
      <c r="AID10" s="15">
        <v>0.168655738909091</v>
      </c>
      <c r="AIE10" s="15">
        <v>7.4804545454545499E-2</v>
      </c>
      <c r="AIF10" s="15">
        <v>9.0691431431818195E-2</v>
      </c>
      <c r="AIG10" s="15">
        <v>6.3539411954545405E-2</v>
      </c>
      <c r="AIH10" s="15">
        <v>35.479999999999997</v>
      </c>
      <c r="AII10" s="15">
        <v>33.4911363636364</v>
      </c>
      <c r="AIJ10" s="15">
        <v>23.914545454545401</v>
      </c>
      <c r="AIK10" s="15">
        <v>38.472499999999997</v>
      </c>
      <c r="AIL10" s="15">
        <v>40.337045454545397</v>
      </c>
      <c r="AIM10" s="15">
        <v>35.903636363636402</v>
      </c>
      <c r="AIN10" s="15">
        <v>35.8318181818182</v>
      </c>
      <c r="AIO10" s="15">
        <v>7.0722937499999999E-2</v>
      </c>
      <c r="AIP10" s="15">
        <v>0.112822675227273</v>
      </c>
      <c r="AIQ10" s="15">
        <v>115.356818181818</v>
      </c>
      <c r="AIR10" s="15">
        <v>104.970454545455</v>
      </c>
      <c r="AIS10" s="15">
        <v>157</v>
      </c>
      <c r="AIT10" s="15">
        <f t="shared" si="110"/>
        <v>41.643181818182001</v>
      </c>
      <c r="AIU10" s="15">
        <f t="shared" si="111"/>
        <v>52.029545454545001</v>
      </c>
      <c r="AIV10" s="15">
        <v>3163.9848863636398</v>
      </c>
      <c r="AIW10" s="15">
        <v>2928.1012045454499</v>
      </c>
      <c r="AIX10" s="15">
        <v>0.38628006413409099</v>
      </c>
      <c r="AIY10" s="15">
        <v>0.34592259219999999</v>
      </c>
      <c r="AIZ10" s="15">
        <v>0.30893790089772699</v>
      </c>
      <c r="AJA10" s="15">
        <v>0.229098120495455</v>
      </c>
      <c r="AJB10" s="15">
        <v>0.378169070313636</v>
      </c>
      <c r="AJC10" s="15">
        <v>0.30857058111818197</v>
      </c>
      <c r="AJD10" s="15">
        <v>0.30039287253636399</v>
      </c>
      <c r="AJE10" s="15">
        <v>0.18889073295</v>
      </c>
      <c r="AJF10" s="15">
        <v>8.8079527500000004E-2</v>
      </c>
      <c r="AJG10" s="15">
        <v>0.127872944186364</v>
      </c>
      <c r="AJH10" s="15">
        <v>0.51965343071363601</v>
      </c>
      <c r="AJI10" s="15">
        <v>0.44622814027500002</v>
      </c>
      <c r="AJJ10" s="15">
        <v>0.45754856098409102</v>
      </c>
      <c r="AJK10" s="15">
        <v>0.40314345412727298</v>
      </c>
      <c r="AJL10" s="15">
        <v>0.167340593620455</v>
      </c>
      <c r="AJM10" s="15">
        <v>0.119046248077273</v>
      </c>
      <c r="AJN10" s="15">
        <v>1.2675683398795501</v>
      </c>
      <c r="AJO10" s="15">
        <v>1.1172801728522701</v>
      </c>
      <c r="AJP10" s="15">
        <v>0.22883516462954501</v>
      </c>
      <c r="AJQ10" s="15">
        <v>0.33095620228863598</v>
      </c>
      <c r="AJR10" s="15">
        <v>0.28847203377727298</v>
      </c>
      <c r="AJS10" s="15">
        <v>0.36628112722272699</v>
      </c>
      <c r="AJT10" s="15">
        <v>0.28377776155909101</v>
      </c>
      <c r="AJU10" s="15">
        <v>0.35877150021363602</v>
      </c>
      <c r="AJV10" s="15">
        <v>0.223720766504545</v>
      </c>
      <c r="AJW10" s="15">
        <v>0.31423894571136401</v>
      </c>
      <c r="AJX10" s="15">
        <v>-0.46125023106818203</v>
      </c>
      <c r="AJY10" s="15">
        <v>-0.31285767309090901</v>
      </c>
      <c r="AJZ10" s="15">
        <v>0.42946299089318202</v>
      </c>
      <c r="AKA10" s="15">
        <v>1.9268704484863599</v>
      </c>
      <c r="AZI10" s="6"/>
      <c r="AZJ10" s="7"/>
      <c r="AZK10" s="6"/>
      <c r="AZL10" s="6"/>
      <c r="AZM10" s="6"/>
      <c r="AZN10" s="6"/>
    </row>
    <row r="11" spans="1:963 1361:1366" x14ac:dyDescent="0.25">
      <c r="A11" s="15">
        <v>10</v>
      </c>
      <c r="B11" s="15">
        <v>3</v>
      </c>
      <c r="C11" s="15" t="s">
        <v>9</v>
      </c>
      <c r="D11" s="15">
        <v>70</v>
      </c>
      <c r="E11" s="15">
        <v>5</v>
      </c>
      <c r="F11" s="15">
        <v>1</v>
      </c>
      <c r="G11" s="25">
        <v>-9999</v>
      </c>
      <c r="H11" s="25">
        <v>-9999</v>
      </c>
      <c r="I11" s="25">
        <v>-9999</v>
      </c>
      <c r="J11" s="25">
        <v>-9999</v>
      </c>
      <c r="K11" s="25">
        <v>-9999</v>
      </c>
      <c r="L11" s="25">
        <v>-9999</v>
      </c>
      <c r="M11" s="16">
        <v>0</v>
      </c>
      <c r="N11" s="16">
        <v>0</v>
      </c>
      <c r="O11" s="15">
        <f t="shared" si="34"/>
        <v>0</v>
      </c>
      <c r="P11" s="15">
        <v>0</v>
      </c>
      <c r="Q11" s="15">
        <v>55.120000000000005</v>
      </c>
      <c r="R11" s="15">
        <v>24.72</v>
      </c>
      <c r="S11" s="15">
        <v>20.160000000000004</v>
      </c>
      <c r="T11" s="15">
        <v>51.12</v>
      </c>
      <c r="U11" s="15">
        <v>22.72</v>
      </c>
      <c r="V11" s="15">
        <v>26.160000000000004</v>
      </c>
      <c r="W11" s="15">
        <v>53.12</v>
      </c>
      <c r="X11" s="15">
        <v>22.72</v>
      </c>
      <c r="Y11" s="15">
        <v>24.160000000000004</v>
      </c>
      <c r="Z11" s="15">
        <v>49.12</v>
      </c>
      <c r="AA11" s="15">
        <v>20.72</v>
      </c>
      <c r="AB11" s="15">
        <v>30.160000000000004</v>
      </c>
      <c r="AC11" s="15" t="s">
        <v>50</v>
      </c>
      <c r="AD11" s="15">
        <v>9</v>
      </c>
      <c r="AE11" s="15">
        <v>7.2</v>
      </c>
      <c r="AF11" s="15">
        <v>1.1000000000000001</v>
      </c>
      <c r="AG11" s="15" t="s">
        <v>41</v>
      </c>
      <c r="AH11" s="15">
        <v>2</v>
      </c>
      <c r="AI11" s="15">
        <v>1</v>
      </c>
      <c r="AJ11" s="15">
        <v>1.9</v>
      </c>
      <c r="AK11" s="15">
        <v>3</v>
      </c>
      <c r="AL11" s="15">
        <v>340</v>
      </c>
      <c r="AM11" s="15">
        <v>83</v>
      </c>
      <c r="AN11" s="15">
        <v>0.69</v>
      </c>
      <c r="AO11" s="15">
        <v>9.5</v>
      </c>
      <c r="AP11" s="15">
        <v>6.1</v>
      </c>
      <c r="AQ11" s="15">
        <v>1.08</v>
      </c>
      <c r="AR11" s="15">
        <v>5715</v>
      </c>
      <c r="AS11" s="15">
        <v>201</v>
      </c>
      <c r="AT11" s="15">
        <v>518</v>
      </c>
      <c r="AU11" s="25">
        <v>-9999</v>
      </c>
      <c r="AV11" s="15">
        <v>33.4</v>
      </c>
      <c r="AW11" s="15">
        <v>0</v>
      </c>
      <c r="AX11" s="15">
        <v>3</v>
      </c>
      <c r="AY11" s="15">
        <v>85</v>
      </c>
      <c r="AZ11" s="15">
        <v>5</v>
      </c>
      <c r="BA11" s="15">
        <v>7</v>
      </c>
      <c r="BB11" s="15">
        <v>66</v>
      </c>
      <c r="BC11" s="20">
        <v>0.38321903993545786</v>
      </c>
      <c r="BD11" s="20">
        <v>0.35813768404297647</v>
      </c>
      <c r="BE11" s="20">
        <v>0.33756949960285942</v>
      </c>
      <c r="BF11" s="20">
        <v>4.9995000499950008E-3</v>
      </c>
      <c r="BG11" s="20">
        <v>0.25361778308220201</v>
      </c>
      <c r="BH11" s="20">
        <v>0.53742038216560517</v>
      </c>
      <c r="BI11" s="25">
        <v>-9999</v>
      </c>
      <c r="BJ11" s="25">
        <v>-9999</v>
      </c>
      <c r="BK11" s="25">
        <v>-9999</v>
      </c>
      <c r="BL11" s="25">
        <v>-9999</v>
      </c>
      <c r="BM11" s="25">
        <v>-9999</v>
      </c>
      <c r="BN11" s="20">
        <f t="shared" si="0"/>
        <v>2.9654268959137373</v>
      </c>
      <c r="BO11" s="20">
        <f t="shared" si="1"/>
        <v>4.315704894325175</v>
      </c>
      <c r="BP11" s="20">
        <f t="shared" si="2"/>
        <v>4.3357028945251548</v>
      </c>
      <c r="BQ11" s="20">
        <f t="shared" si="3"/>
        <v>5.3501740268539626</v>
      </c>
      <c r="BR11" s="20">
        <f t="shared" si="4"/>
        <v>7.4998555555163833</v>
      </c>
      <c r="BS11" s="20">
        <f t="shared" si="5"/>
        <v>1.9998000199980003E-2</v>
      </c>
      <c r="BT11" s="20">
        <f t="shared" si="6"/>
        <v>1.014471132328808</v>
      </c>
      <c r="BU11" s="20">
        <f t="shared" si="7"/>
        <v>2.1496815286624207</v>
      </c>
      <c r="BV11" s="20">
        <f t="shared" si="35"/>
        <v>3.1841506611912087</v>
      </c>
      <c r="BW11" s="25">
        <v>-9999</v>
      </c>
      <c r="BX11" s="25">
        <v>-9999</v>
      </c>
      <c r="BY11" s="25">
        <v>-9999</v>
      </c>
      <c r="BZ11" s="25">
        <v>-9999</v>
      </c>
      <c r="CA11" s="25">
        <v>-9999</v>
      </c>
      <c r="CB11" s="25">
        <v>-9999</v>
      </c>
      <c r="CC11" s="25">
        <v>-9999</v>
      </c>
      <c r="CD11" s="20">
        <f t="shared" si="8"/>
        <v>18.158432513376162</v>
      </c>
      <c r="CE11" s="20">
        <f t="shared" si="9"/>
        <v>24.48748265195011</v>
      </c>
      <c r="CF11" s="20">
        <f t="shared" si="10"/>
        <v>31.050123763785944</v>
      </c>
      <c r="CG11" s="20">
        <f t="shared" si="36"/>
        <v>52.231302710348942</v>
      </c>
      <c r="CH11" s="15">
        <f t="shared" si="11"/>
        <v>6.5626411118358332</v>
      </c>
      <c r="CI11" s="15">
        <f t="shared" si="12"/>
        <v>11.424590734935562</v>
      </c>
      <c r="CJ11" s="15">
        <f t="shared" si="13"/>
        <v>9.7565882116274381</v>
      </c>
      <c r="CK11" s="15">
        <f t="shared" ref="CK11:CL11" si="134">SUM(CH11:CJ11)</f>
        <v>27.743820058398832</v>
      </c>
      <c r="CL11" s="15">
        <f t="shared" si="134"/>
        <v>48.924999004961833</v>
      </c>
      <c r="CM11" s="15">
        <v>3.01</v>
      </c>
      <c r="CN11" s="15">
        <v>0.41599999999999998</v>
      </c>
      <c r="CO11" s="15">
        <v>0</v>
      </c>
      <c r="CP11" s="15">
        <v>8.5000000000000006E-2</v>
      </c>
      <c r="CQ11" s="15">
        <v>0.83500000000000008</v>
      </c>
      <c r="CR11" s="15">
        <v>0.19500000000000001</v>
      </c>
      <c r="CS11" s="25">
        <v>-9999</v>
      </c>
      <c r="CT11" s="25">
        <v>-9999</v>
      </c>
      <c r="CU11" s="25">
        <v>-9999</v>
      </c>
      <c r="CV11" s="25">
        <v>-9999</v>
      </c>
      <c r="CW11" s="25">
        <v>-9999</v>
      </c>
      <c r="CX11" s="20">
        <f t="shared" si="38"/>
        <v>13.703999999999999</v>
      </c>
      <c r="CY11" s="20">
        <f t="shared" si="39"/>
        <v>13.703999999999999</v>
      </c>
      <c r="CZ11" s="20">
        <f t="shared" si="14"/>
        <v>14.043999999999999</v>
      </c>
      <c r="DA11" s="20">
        <f t="shared" si="15"/>
        <v>17.384</v>
      </c>
      <c r="DB11" s="20">
        <f t="shared" si="16"/>
        <v>18.164000000000001</v>
      </c>
      <c r="DC11" s="15">
        <f t="shared" si="17"/>
        <v>0.34</v>
      </c>
      <c r="DD11" s="15">
        <f t="shared" si="18"/>
        <v>3.3400000000000003</v>
      </c>
      <c r="DE11" s="15">
        <f t="shared" si="19"/>
        <v>0.78</v>
      </c>
      <c r="DF11" s="15">
        <f t="shared" si="40"/>
        <v>4.46</v>
      </c>
      <c r="DG11" s="16">
        <v>2.4581511084301009</v>
      </c>
      <c r="DH11" s="16">
        <v>2.0814570199139397</v>
      </c>
      <c r="DI11" s="16">
        <v>1.5822625346434871</v>
      </c>
      <c r="DJ11" s="16">
        <v>1.6406602779589583</v>
      </c>
      <c r="DK11" s="16">
        <v>2.8561476837338904</v>
      </c>
      <c r="DL11" s="16">
        <v>2.4391470529068595</v>
      </c>
      <c r="DM11" s="25">
        <v>-9999</v>
      </c>
      <c r="DN11" s="20">
        <f t="shared" si="41"/>
        <v>18.158432513376162</v>
      </c>
      <c r="DO11" s="20">
        <f t="shared" si="42"/>
        <v>24.48748265195011</v>
      </c>
      <c r="DP11" s="20">
        <f t="shared" ref="DP11:DR11" si="135">(DO11+(DJ11*4))</f>
        <v>31.050123763785944</v>
      </c>
      <c r="DQ11" s="20">
        <f t="shared" si="135"/>
        <v>42.474714498721504</v>
      </c>
      <c r="DR11" s="20">
        <f t="shared" si="135"/>
        <v>52.231302710348942</v>
      </c>
      <c r="DS11" s="15">
        <f t="shared" si="44"/>
        <v>6.5626411118358332</v>
      </c>
      <c r="DT11" s="15">
        <f t="shared" si="45"/>
        <v>11.424590734935562</v>
      </c>
      <c r="DU11" s="15">
        <f t="shared" si="46"/>
        <v>9.7565882116274381</v>
      </c>
      <c r="DV11" s="15">
        <f t="shared" si="47"/>
        <v>27.743820058398832</v>
      </c>
      <c r="DW11" s="25">
        <v>-9999</v>
      </c>
      <c r="DX11" s="25">
        <v>-9999</v>
      </c>
      <c r="DY11" s="25">
        <v>-9999</v>
      </c>
      <c r="DZ11" s="25">
        <v>-9999</v>
      </c>
      <c r="EA11" s="25">
        <v>-9999</v>
      </c>
      <c r="EB11" s="25">
        <v>-9999</v>
      </c>
      <c r="EC11" s="25">
        <v>-9999</v>
      </c>
      <c r="ED11" s="25">
        <v>-9999</v>
      </c>
      <c r="EE11" s="25">
        <v>-9999</v>
      </c>
      <c r="EF11" s="25">
        <v>-9999</v>
      </c>
      <c r="EG11" s="25">
        <v>-9999</v>
      </c>
      <c r="EH11" s="25">
        <v>-9999</v>
      </c>
      <c r="EI11" s="25">
        <v>-9999</v>
      </c>
      <c r="EJ11" s="25">
        <v>-9999</v>
      </c>
      <c r="EK11" s="25">
        <v>-9999</v>
      </c>
      <c r="EL11" s="25">
        <v>-9999</v>
      </c>
      <c r="EM11" s="25">
        <v>-9999</v>
      </c>
      <c r="EN11" s="25">
        <v>-9999</v>
      </c>
      <c r="EO11" s="25">
        <v>-9999</v>
      </c>
      <c r="EP11" s="25">
        <v>-9999</v>
      </c>
      <c r="EQ11" s="25">
        <v>-9999</v>
      </c>
      <c r="ER11" s="21">
        <v>-9999</v>
      </c>
      <c r="ES11" s="32">
        <v>-9999</v>
      </c>
      <c r="ET11" s="21">
        <v>-9999</v>
      </c>
      <c r="EU11" s="33">
        <v>-9999</v>
      </c>
      <c r="EV11" s="21">
        <v>-9999</v>
      </c>
      <c r="EW11" s="21">
        <v>-9999</v>
      </c>
      <c r="EX11" s="21">
        <v>-9999</v>
      </c>
      <c r="EY11" s="21">
        <v>-9999</v>
      </c>
      <c r="EZ11" s="21">
        <v>-9999</v>
      </c>
      <c r="FA11" s="21">
        <v>-9999</v>
      </c>
      <c r="FB11" s="21">
        <v>-9999</v>
      </c>
      <c r="FC11" s="21">
        <v>-9999</v>
      </c>
      <c r="FD11" s="21">
        <v>-9999</v>
      </c>
      <c r="FE11" s="21">
        <v>-9999</v>
      </c>
      <c r="FF11" s="21">
        <v>-9999</v>
      </c>
      <c r="FG11" s="21">
        <v>-9999</v>
      </c>
      <c r="FH11" s="21">
        <v>-9999</v>
      </c>
      <c r="FI11" s="21">
        <v>-9999</v>
      </c>
      <c r="FJ11" s="21">
        <v>-9999</v>
      </c>
      <c r="FK11" s="21">
        <v>-9999</v>
      </c>
      <c r="FL11" s="32">
        <v>-9999</v>
      </c>
      <c r="FM11" s="32">
        <v>-9999</v>
      </c>
      <c r="FN11" s="32">
        <v>-9999</v>
      </c>
      <c r="FO11" s="32">
        <v>-9999</v>
      </c>
      <c r="FP11" s="32">
        <v>-9999</v>
      </c>
      <c r="FQ11" s="32">
        <v>-9999</v>
      </c>
      <c r="FR11" s="32">
        <v>-9999</v>
      </c>
      <c r="FS11" s="32">
        <v>-9999</v>
      </c>
      <c r="FT11" s="32">
        <v>-9999</v>
      </c>
      <c r="FU11" s="32">
        <v>-9999</v>
      </c>
      <c r="FV11" s="32">
        <v>-9999</v>
      </c>
      <c r="FW11" s="32">
        <v>-9999</v>
      </c>
      <c r="FX11" s="21">
        <v>-9999</v>
      </c>
      <c r="FY11" s="21">
        <v>-9999</v>
      </c>
      <c r="FZ11" s="21">
        <v>-9999</v>
      </c>
      <c r="GA11" s="21">
        <v>-9999</v>
      </c>
      <c r="GB11" s="21">
        <v>-9999</v>
      </c>
      <c r="GC11" s="21">
        <v>-9999</v>
      </c>
      <c r="GD11" s="21">
        <v>-9999</v>
      </c>
      <c r="GE11" s="21">
        <v>-9999</v>
      </c>
      <c r="GF11" s="21">
        <v>-9999</v>
      </c>
      <c r="GG11" s="21">
        <v>-9999</v>
      </c>
      <c r="GH11" s="21">
        <v>-9999</v>
      </c>
      <c r="GI11" s="21">
        <v>-9999</v>
      </c>
      <c r="GJ11" s="21">
        <v>-9999</v>
      </c>
      <c r="GK11" s="21">
        <v>-9999</v>
      </c>
      <c r="GL11" s="21">
        <v>-9999</v>
      </c>
      <c r="GM11" s="21">
        <v>-9999</v>
      </c>
      <c r="GN11" s="25">
        <v>-9999</v>
      </c>
      <c r="GO11" s="25">
        <v>-9999</v>
      </c>
      <c r="GP11" s="25">
        <v>-9999</v>
      </c>
      <c r="GQ11" s="25">
        <v>-9999</v>
      </c>
      <c r="GR11" s="25">
        <v>-9999</v>
      </c>
      <c r="GS11" s="25">
        <v>-9999</v>
      </c>
      <c r="GT11" s="25">
        <v>-9999</v>
      </c>
      <c r="GU11" s="25">
        <v>-9999</v>
      </c>
      <c r="GV11" s="25">
        <v>-9999</v>
      </c>
      <c r="GW11" s="25">
        <v>-9999</v>
      </c>
      <c r="GX11" s="25">
        <v>-9999</v>
      </c>
      <c r="GY11" s="25">
        <v>-9999</v>
      </c>
      <c r="GZ11" s="25">
        <v>-9999</v>
      </c>
      <c r="HA11" s="25">
        <v>-9999</v>
      </c>
      <c r="HB11" s="21">
        <v>-9999</v>
      </c>
      <c r="HC11" s="21">
        <v>-9999</v>
      </c>
      <c r="HD11" s="21">
        <v>-9999</v>
      </c>
      <c r="HE11" s="21">
        <v>-9999</v>
      </c>
      <c r="HF11" s="21">
        <v>-9999</v>
      </c>
      <c r="HG11" s="15">
        <v>38.200000000000003</v>
      </c>
      <c r="HH11" s="15">
        <f t="shared" si="48"/>
        <v>180.00000000000006</v>
      </c>
      <c r="HI11" s="15">
        <v>1.7522662647973666</v>
      </c>
      <c r="HJ11" s="24">
        <f t="shared" si="49"/>
        <v>1.9176076797207222</v>
      </c>
      <c r="HK11" s="15">
        <f t="shared" si="50"/>
        <v>3.4516938234973007</v>
      </c>
      <c r="HL11" s="27">
        <v>0.36809065393710605</v>
      </c>
      <c r="HM11" s="17">
        <v>159.19999999999999</v>
      </c>
      <c r="HN11" s="17">
        <v>70.069999999999993</v>
      </c>
      <c r="HO11" s="16">
        <f t="shared" si="51"/>
        <v>89.13</v>
      </c>
      <c r="HP11" s="18">
        <v>13</v>
      </c>
      <c r="HQ11" s="18">
        <v>142.9</v>
      </c>
      <c r="HR11" s="18">
        <v>31.63</v>
      </c>
      <c r="HS11" s="22">
        <f t="shared" si="52"/>
        <v>111.27000000000001</v>
      </c>
      <c r="HT11" s="21">
        <v>53</v>
      </c>
      <c r="HU11" s="18">
        <v>147.69999999999999</v>
      </c>
      <c r="HV11" s="18">
        <v>31</v>
      </c>
      <c r="HW11" s="18">
        <f t="shared" si="53"/>
        <v>116.69999999999999</v>
      </c>
      <c r="HX11" s="18">
        <v>88.7</v>
      </c>
      <c r="HY11" s="18">
        <v>31</v>
      </c>
      <c r="HZ11" s="18">
        <f t="shared" si="54"/>
        <v>57.7</v>
      </c>
      <c r="IA11" s="18">
        <v>95.3</v>
      </c>
      <c r="IB11" s="18">
        <v>31.5</v>
      </c>
      <c r="IC11" s="18">
        <f t="shared" si="55"/>
        <v>63.8</v>
      </c>
      <c r="ID11" s="18">
        <v>38.1</v>
      </c>
      <c r="IE11" s="22">
        <v>6.65</v>
      </c>
      <c r="IF11" s="28">
        <v>104.2</v>
      </c>
      <c r="IG11" s="22">
        <v>70.069999999999993</v>
      </c>
      <c r="IH11" s="22">
        <f t="shared" si="126"/>
        <v>31.450000000000003</v>
      </c>
      <c r="II11" s="22">
        <f t="shared" si="127"/>
        <v>34.13000000000001</v>
      </c>
      <c r="IJ11" s="16">
        <f t="shared" si="58"/>
        <v>334.60784313725503</v>
      </c>
      <c r="IK11" s="16">
        <f t="shared" si="59"/>
        <v>298.75700280112051</v>
      </c>
      <c r="IL11" s="25">
        <f t="shared" si="22"/>
        <v>873.82352941176475</v>
      </c>
      <c r="IM11" s="16">
        <f t="shared" si="23"/>
        <v>1090.8823529411766</v>
      </c>
      <c r="IN11" s="16">
        <f t="shared" si="24"/>
        <v>565.68627450980387</v>
      </c>
      <c r="IO11" s="16">
        <f t="shared" si="60"/>
        <v>625.49019607843138</v>
      </c>
      <c r="IP11" s="25">
        <f t="shared" si="25"/>
        <v>1144.1176470588234</v>
      </c>
      <c r="IQ11" s="16">
        <f t="shared" si="61"/>
        <v>3155.8823529411766</v>
      </c>
      <c r="IR11" s="16">
        <f t="shared" si="62"/>
        <v>308.33333333333331</v>
      </c>
      <c r="IS11" s="27">
        <v>0.36861859106407185</v>
      </c>
      <c r="IT11" s="24">
        <v>1.4099642065086673</v>
      </c>
      <c r="IU11" s="24">
        <v>1.4099642065086673</v>
      </c>
      <c r="IV11" s="15">
        <v>1.54</v>
      </c>
      <c r="IW11" s="24">
        <f t="shared" si="63"/>
        <v>1.5539459729948082</v>
      </c>
      <c r="IX11" s="15">
        <f t="shared" si="26"/>
        <v>13.456882352941177</v>
      </c>
      <c r="IY11" s="27">
        <v>0.3672697215525092</v>
      </c>
      <c r="IZ11" s="26">
        <v>0.36367895823685614</v>
      </c>
      <c r="JA11" s="15">
        <v>0.41</v>
      </c>
      <c r="JB11" s="24">
        <f t="shared" si="64"/>
        <v>0.44237252523083598</v>
      </c>
      <c r="JC11" s="15">
        <f t="shared" si="27"/>
        <v>4.472617647058823</v>
      </c>
      <c r="JD11" s="27">
        <v>0.36715547865411091</v>
      </c>
      <c r="JE11" s="24">
        <v>0.76127116194128586</v>
      </c>
      <c r="JF11" s="15">
        <v>0.81</v>
      </c>
      <c r="JG11" s="24">
        <f t="shared" si="65"/>
        <v>0.86477448244642219</v>
      </c>
      <c r="JH11" s="15">
        <f t="shared" si="28"/>
        <v>4.5820588235294117</v>
      </c>
      <c r="JI11" s="27">
        <v>0.36720415848006543</v>
      </c>
      <c r="JJ11" s="24">
        <v>2.1375042247820071</v>
      </c>
      <c r="JK11" s="15">
        <v>2.39</v>
      </c>
      <c r="JL11" s="24">
        <f t="shared" si="66"/>
        <v>2.3268844884084046</v>
      </c>
      <c r="JM11" s="15">
        <f t="shared" si="29"/>
        <v>7.3691666666666666</v>
      </c>
      <c r="JN11" s="27">
        <v>0.36762600725906058</v>
      </c>
      <c r="JO11" s="16">
        <f t="shared" si="67"/>
        <v>29.880725490196077</v>
      </c>
      <c r="JP11" s="16">
        <f t="shared" si="68"/>
        <v>26.679219187675066</v>
      </c>
      <c r="JQ11" s="22">
        <v>6.5</v>
      </c>
      <c r="JR11" s="22">
        <f t="shared" si="69"/>
        <v>21.645</v>
      </c>
      <c r="JS11" s="22">
        <v>341.4</v>
      </c>
      <c r="JT11" s="26">
        <f t="shared" si="70"/>
        <v>0.34139999999999998</v>
      </c>
      <c r="JU11" s="27">
        <v>7.1599999999999997E-2</v>
      </c>
      <c r="JV11" s="26">
        <f t="shared" si="71"/>
        <v>0.26979999999999998</v>
      </c>
      <c r="JW11" s="15">
        <f t="shared" si="72"/>
        <v>1195.959225915173</v>
      </c>
      <c r="JX11" s="15">
        <v>0.20150000000000001</v>
      </c>
      <c r="JY11" s="15">
        <v>0.15870000000000001</v>
      </c>
      <c r="JZ11" s="15">
        <f>JX11-0.0678</f>
        <v>0.13370000000000001</v>
      </c>
      <c r="KA11" s="15">
        <f t="shared" si="120"/>
        <v>0.127</v>
      </c>
      <c r="KB11" s="15">
        <f>JZ11/JV11</f>
        <v>0.49555226093402527</v>
      </c>
      <c r="KC11" s="15">
        <v>0.47699999999999998</v>
      </c>
      <c r="KD11" s="15">
        <f>(JZ11)*(43560/(JR11*0.454))</f>
        <v>592.66029838717077</v>
      </c>
      <c r="KE11" s="15">
        <f t="shared" si="30"/>
        <v>570.47255076153749</v>
      </c>
      <c r="KF11" s="15">
        <f t="shared" si="73"/>
        <v>638.92925685292209</v>
      </c>
      <c r="KG11" s="28">
        <v>3</v>
      </c>
      <c r="KH11" s="22">
        <f t="shared" si="74"/>
        <v>18.5</v>
      </c>
      <c r="KI11" s="22">
        <f t="shared" si="75"/>
        <v>123.395</v>
      </c>
      <c r="KJ11" s="20">
        <v>133.67264800000001</v>
      </c>
      <c r="KK11" s="16">
        <v>1.2</v>
      </c>
      <c r="KL11" s="16">
        <f t="shared" si="76"/>
        <v>0.69</v>
      </c>
      <c r="KM11" s="15">
        <f t="shared" si="121"/>
        <v>495.26604896070342</v>
      </c>
      <c r="KN11" s="18">
        <v>0.7</v>
      </c>
      <c r="KO11" s="18">
        <f t="shared" si="77"/>
        <v>0.42999999999999994</v>
      </c>
      <c r="KP11" s="15">
        <f t="shared" si="78"/>
        <v>0.62318840579710144</v>
      </c>
      <c r="KQ11" s="15">
        <f t="shared" si="79"/>
        <v>308.64405949724994</v>
      </c>
      <c r="KR11" s="15">
        <f t="shared" si="80"/>
        <v>345.68134663691995</v>
      </c>
      <c r="KS11" s="20">
        <f t="shared" si="31"/>
        <v>437.37080426493895</v>
      </c>
      <c r="KT11" s="20">
        <f t="shared" si="81"/>
        <v>489.85530077673167</v>
      </c>
      <c r="KU11" s="30">
        <v>5.21</v>
      </c>
      <c r="KV11" s="30">
        <v>0.99</v>
      </c>
      <c r="KW11" s="30">
        <v>77.7</v>
      </c>
      <c r="KX11" s="30">
        <v>25</v>
      </c>
      <c r="KY11" s="30">
        <v>6</v>
      </c>
      <c r="KZ11" s="18">
        <v>0.50819999999999999</v>
      </c>
      <c r="LA11" s="18">
        <f t="shared" si="82"/>
        <v>0.44119999999999998</v>
      </c>
      <c r="LB11" s="15">
        <f t="shared" si="32"/>
        <v>0.63942028985507249</v>
      </c>
      <c r="LC11" s="15">
        <f t="shared" si="33"/>
        <v>316.6831605818295</v>
      </c>
      <c r="LD11" s="15">
        <f t="shared" si="83"/>
        <v>354.68513985164907</v>
      </c>
      <c r="LE11" s="15">
        <f t="shared" si="84"/>
        <v>432.54285347762084</v>
      </c>
      <c r="LF11" s="15">
        <v>38.200000000000003</v>
      </c>
      <c r="LG11" s="15">
        <f t="shared" si="85"/>
        <v>180.00000000000006</v>
      </c>
      <c r="LH11" s="15">
        <v>0.27747852384782601</v>
      </c>
      <c r="LI11" s="15">
        <v>0.42178515076086998</v>
      </c>
      <c r="LJ11" s="15">
        <v>0.24035585015217401</v>
      </c>
      <c r="LK11" s="15">
        <v>0.350821853652174</v>
      </c>
      <c r="LL11" s="15">
        <v>0.53279402180434798</v>
      </c>
      <c r="LM11" s="15">
        <v>0.49857544008695698</v>
      </c>
      <c r="LN11" s="15">
        <v>0.33996035547826098</v>
      </c>
      <c r="LO11" s="15">
        <v>0.52265292489130399</v>
      </c>
      <c r="LP11" s="15">
        <v>0.46956041413043498</v>
      </c>
      <c r="LQ11" s="15">
        <v>0.254386080565217</v>
      </c>
      <c r="LR11" s="15">
        <v>0.41332462586956498</v>
      </c>
      <c r="LS11" s="15">
        <v>0.261134407434783</v>
      </c>
      <c r="LT11" s="15">
        <v>33.809130434782602</v>
      </c>
      <c r="LU11" s="15">
        <v>31.183478260869599</v>
      </c>
      <c r="LV11" s="15">
        <v>4.7460434782608703</v>
      </c>
      <c r="LW11" s="15">
        <v>43.071086956521697</v>
      </c>
      <c r="LX11" s="15">
        <v>44.817391304347801</v>
      </c>
      <c r="LY11" s="15">
        <v>34.685652173913098</v>
      </c>
      <c r="LZ11" s="15">
        <v>34.685652173913098</v>
      </c>
      <c r="MA11" s="15">
        <v>0.23181902826087</v>
      </c>
      <c r="MB11" s="15">
        <v>0.25768634130434798</v>
      </c>
      <c r="MC11" s="15">
        <v>56.334565217391301</v>
      </c>
      <c r="MD11" s="15">
        <v>56.113043478260899</v>
      </c>
      <c r="ME11" s="15">
        <v>60.3</v>
      </c>
      <c r="MF11" s="15">
        <f t="shared" si="86"/>
        <v>3.9654347826086962</v>
      </c>
      <c r="MG11" s="15">
        <f t="shared" si="87"/>
        <v>4.1869565217390985</v>
      </c>
      <c r="MH11" s="15">
        <v>1824.11545652174</v>
      </c>
      <c r="MI11" s="15">
        <v>1819.0617173912999</v>
      </c>
      <c r="MJ11" s="15">
        <v>0.21165689703478299</v>
      </c>
      <c r="MK11" s="15">
        <v>0.20466351315869599</v>
      </c>
      <c r="ML11" s="15">
        <v>0.160104013673913</v>
      </c>
      <c r="MM11" s="15">
        <v>0.17371735661087001</v>
      </c>
      <c r="MN11" s="15">
        <v>0.116711649106522</v>
      </c>
      <c r="MO11" s="15">
        <v>0.11507439555652201</v>
      </c>
      <c r="MP11" s="15">
        <v>6.3734011150000006E-2</v>
      </c>
      <c r="MQ11" s="15">
        <v>8.3201537845652193E-2</v>
      </c>
      <c r="MR11" s="15">
        <v>5.3379105945652199E-2</v>
      </c>
      <c r="MS11" s="15">
        <v>3.2242134617391303E-2</v>
      </c>
      <c r="MT11" s="15">
        <v>0.333544729741304</v>
      </c>
      <c r="MU11" s="15">
        <v>0.37697348216739102</v>
      </c>
      <c r="MV11" s="15">
        <v>0.345176260145652</v>
      </c>
      <c r="MW11" s="15">
        <v>0.31378407726956498</v>
      </c>
      <c r="MX11" s="15">
        <v>0.13116335259565201</v>
      </c>
      <c r="MY11" s="15">
        <v>0.186932526413043</v>
      </c>
      <c r="MZ11" s="15">
        <v>0.53746955602173896</v>
      </c>
      <c r="NA11" s="15">
        <v>0.51919709525000002</v>
      </c>
      <c r="NB11" s="15">
        <v>0.45519042567173901</v>
      </c>
      <c r="NC11" s="15">
        <v>0.17877503857608701</v>
      </c>
      <c r="ND11" s="15">
        <v>0.48202447825217398</v>
      </c>
      <c r="NE11" s="15">
        <v>0.18944773581086999</v>
      </c>
      <c r="NF11" s="15">
        <v>0.28772484798695702</v>
      </c>
      <c r="NG11" s="15">
        <v>0.151346160369565</v>
      </c>
      <c r="NH11" s="15">
        <v>0.25025561339347802</v>
      </c>
      <c r="NI11" s="15">
        <v>0.13174571785217401</v>
      </c>
      <c r="NJ11" s="15">
        <v>-0.119691902434783</v>
      </c>
      <c r="NK11" s="15">
        <v>-0.153054591782609</v>
      </c>
      <c r="NL11" s="15">
        <v>0.97985346680652197</v>
      </c>
      <c r="NM11" s="15">
        <v>0.52924040939347805</v>
      </c>
      <c r="NN11" s="15">
        <v>0.27739055800000001</v>
      </c>
      <c r="NO11" s="15">
        <v>0.42919334045945901</v>
      </c>
      <c r="NP11" s="15">
        <v>0.25046253218918901</v>
      </c>
      <c r="NQ11" s="15">
        <v>0.34493498656756799</v>
      </c>
      <c r="NR11" s="15">
        <v>0.50508846518918904</v>
      </c>
      <c r="NS11" s="15">
        <v>0.46746891897297299</v>
      </c>
      <c r="NT11" s="15">
        <v>0.33767694651351399</v>
      </c>
      <c r="NU11" s="15">
        <v>0.50819225335135099</v>
      </c>
      <c r="NV11" s="15">
        <v>0.46072777316216201</v>
      </c>
      <c r="NW11" s="15">
        <v>0.25792317478378401</v>
      </c>
      <c r="NX11" s="15">
        <v>0.40911686332432401</v>
      </c>
      <c r="NY11" s="15">
        <v>0.24670431632432399</v>
      </c>
      <c r="NZ11" s="15">
        <v>30.46</v>
      </c>
      <c r="OA11" s="15">
        <v>27.7151351351351</v>
      </c>
      <c r="OB11" s="15">
        <v>15.2272972972973</v>
      </c>
      <c r="OC11" s="15">
        <v>43.951351351351398</v>
      </c>
      <c r="OD11" s="15">
        <v>44.907027027026999</v>
      </c>
      <c r="OE11" s="15">
        <v>30.979459459459498</v>
      </c>
      <c r="OF11" s="15">
        <v>30.722432432432502</v>
      </c>
      <c r="OG11" s="15">
        <v>0.36328843783783799</v>
      </c>
      <c r="OH11" s="15">
        <v>0.36442338918918898</v>
      </c>
      <c r="OI11" s="15">
        <v>55.702162162162203</v>
      </c>
      <c r="OJ11" s="15">
        <v>55.021621621621598</v>
      </c>
      <c r="OK11" s="15">
        <v>60</v>
      </c>
      <c r="OL11" s="15">
        <f t="shared" si="88"/>
        <v>4.2978378378377968</v>
      </c>
      <c r="OM11" s="15">
        <f t="shared" si="89"/>
        <v>4.9783783783784017</v>
      </c>
      <c r="ON11" s="15">
        <v>1809.7382972973001</v>
      </c>
      <c r="OO11" s="15">
        <v>1794.28778378378</v>
      </c>
      <c r="OP11" s="15">
        <v>0.20146782612162201</v>
      </c>
      <c r="OQ11" s="15">
        <v>0.18675722588378399</v>
      </c>
      <c r="OR11" s="15">
        <v>0.154115581810811</v>
      </c>
      <c r="OS11" s="15">
        <v>0.15047521413513501</v>
      </c>
      <c r="OT11" s="15">
        <v>0.107927290505405</v>
      </c>
      <c r="OU11" s="15">
        <v>7.9649851359459498E-2</v>
      </c>
      <c r="OV11" s="15">
        <v>5.9353333348648597E-2</v>
      </c>
      <c r="OW11" s="15">
        <v>4.2364201851351299E-2</v>
      </c>
      <c r="OX11" s="15">
        <v>4.8893820956756803E-2</v>
      </c>
      <c r="OY11" s="15">
        <v>3.7470425413513503E-2</v>
      </c>
      <c r="OZ11" s="15">
        <v>0.34628183351351299</v>
      </c>
      <c r="PA11" s="15">
        <v>0.33531599814324298</v>
      </c>
      <c r="PB11" s="15">
        <v>0.32657719550540498</v>
      </c>
      <c r="PC11" s="15">
        <v>0.28922461085405399</v>
      </c>
      <c r="PD11" s="15">
        <v>0.155696228337838</v>
      </c>
      <c r="PE11" s="15">
        <v>0.15875699579999999</v>
      </c>
      <c r="PF11" s="15">
        <v>0.50536703234054103</v>
      </c>
      <c r="PG11" s="15">
        <v>0.46415942818648698</v>
      </c>
      <c r="PH11" s="15">
        <v>0.44788677329729698</v>
      </c>
      <c r="PI11" s="15">
        <v>0.33552021236486501</v>
      </c>
      <c r="PJ11" s="15">
        <v>0.47248340246216203</v>
      </c>
      <c r="PK11" s="15">
        <v>0.33997218802162199</v>
      </c>
      <c r="PL11" s="15">
        <v>0.27442733977567602</v>
      </c>
      <c r="PM11" s="15">
        <v>0.186221747321622</v>
      </c>
      <c r="PN11" s="15">
        <v>0.23979344067297301</v>
      </c>
      <c r="PO11" s="15">
        <v>0.165920322075676</v>
      </c>
      <c r="PP11" s="15">
        <v>-0.11190566972973</v>
      </c>
      <c r="PQ11" s="15">
        <v>-8.0564528432432406E-2</v>
      </c>
      <c r="PR11" s="15">
        <v>0.95774670998378397</v>
      </c>
      <c r="PS11" s="15">
        <v>2.3580444593567602</v>
      </c>
      <c r="PT11" s="15">
        <v>0.27625207550000003</v>
      </c>
      <c r="PU11" s="15">
        <v>0.42637889395652201</v>
      </c>
      <c r="PV11" s="15">
        <v>0.25087596008695701</v>
      </c>
      <c r="PW11" s="15">
        <v>0.35212416180434802</v>
      </c>
      <c r="PX11" s="15">
        <v>0.51942975984782602</v>
      </c>
      <c r="PY11" s="15">
        <v>0.46917299939130402</v>
      </c>
      <c r="PZ11" s="15">
        <v>0.33875967323912998</v>
      </c>
      <c r="QA11" s="15">
        <v>0.52243359289130398</v>
      </c>
      <c r="QB11" s="15">
        <v>0.47842560986956501</v>
      </c>
      <c r="QC11" s="15">
        <v>0.25975452610869598</v>
      </c>
      <c r="QD11" s="15">
        <v>0.406251897934783</v>
      </c>
      <c r="QE11" s="15">
        <v>0.25122532197826097</v>
      </c>
      <c r="QF11" s="15">
        <v>26.5880434782609</v>
      </c>
      <c r="QG11" s="15">
        <v>24.094565217391299</v>
      </c>
      <c r="QH11" s="15">
        <v>21.18</v>
      </c>
      <c r="QI11" s="15">
        <v>32.577173913043502</v>
      </c>
      <c r="QJ11" s="15">
        <v>32.496521739130401</v>
      </c>
      <c r="QK11" s="15">
        <v>25.6417391304348</v>
      </c>
      <c r="QL11" s="15">
        <v>25.5</v>
      </c>
      <c r="QM11" s="15">
        <v>0.18834484565217399</v>
      </c>
      <c r="QN11" s="15">
        <v>0.17324220869565199</v>
      </c>
      <c r="QO11" s="15">
        <v>54.8736956521739</v>
      </c>
      <c r="QP11" s="15">
        <v>53.496086956521701</v>
      </c>
      <c r="QQ11" s="15">
        <v>60.1</v>
      </c>
      <c r="QR11" s="15">
        <f t="shared" si="90"/>
        <v>5.2263043478261011</v>
      </c>
      <c r="QS11" s="15">
        <f t="shared" si="91"/>
        <v>6.6039130434783004</v>
      </c>
      <c r="QT11" s="15">
        <v>1790.9185652173901</v>
      </c>
      <c r="QU11" s="15">
        <v>1759.6622826087</v>
      </c>
      <c r="QV11" s="15">
        <v>0.21307777050652199</v>
      </c>
      <c r="QW11" s="15">
        <v>0.190757280147826</v>
      </c>
      <c r="QX11" s="15">
        <v>0.17090041026956501</v>
      </c>
      <c r="QY11" s="15">
        <v>0.142204484341304</v>
      </c>
      <c r="QZ11" s="15">
        <v>0.124948356621739</v>
      </c>
      <c r="RA11" s="15">
        <v>9.7250788673913E-2</v>
      </c>
      <c r="RB11" s="15">
        <v>8.1603363865217396E-2</v>
      </c>
      <c r="RC11" s="15">
        <v>4.748011505E-2</v>
      </c>
      <c r="RD11" s="15">
        <v>4.3809788815217403E-2</v>
      </c>
      <c r="RE11" s="15">
        <v>5.0024754619565202E-2</v>
      </c>
      <c r="RF11" s="15">
        <v>0.35039522123478301</v>
      </c>
      <c r="RG11" s="15">
        <v>0.34735357685000001</v>
      </c>
      <c r="RH11" s="15">
        <v>0.33562900114999999</v>
      </c>
      <c r="RI11" s="15">
        <v>0.30431842734999998</v>
      </c>
      <c r="RJ11" s="15">
        <v>0.14842478449999999</v>
      </c>
      <c r="RK11" s="15">
        <v>0.16790140173260901</v>
      </c>
      <c r="RL11" s="15">
        <v>0.54256199815434802</v>
      </c>
      <c r="RM11" s="15">
        <v>0.47579256559999999</v>
      </c>
      <c r="RN11" s="15">
        <v>0.34201901090652198</v>
      </c>
      <c r="RO11" s="15">
        <v>0.897884212926087</v>
      </c>
      <c r="RP11" s="15">
        <v>0.36828926174999999</v>
      </c>
      <c r="RQ11" s="15">
        <v>0.93118991199782597</v>
      </c>
      <c r="RR11" s="15">
        <v>0.23449532278478299</v>
      </c>
      <c r="RS11" s="15">
        <v>0.26716347458912998</v>
      </c>
      <c r="RT11" s="15">
        <v>0.20193739964999999</v>
      </c>
      <c r="RU11" s="15">
        <v>0.23746262044782601</v>
      </c>
      <c r="RV11" s="15">
        <v>-0.150766781521739</v>
      </c>
      <c r="RW11" s="15">
        <v>-9.0038408271739104E-2</v>
      </c>
      <c r="RX11" s="15">
        <v>0.62190547416521702</v>
      </c>
      <c r="RY11" s="15">
        <v>0.97773209132391303</v>
      </c>
      <c r="RZ11" s="15">
        <v>0.26360331840384599</v>
      </c>
      <c r="SA11" s="15">
        <v>0.39363148482692301</v>
      </c>
      <c r="SB11" s="15">
        <v>0.23813539096153799</v>
      </c>
      <c r="SC11" s="15">
        <v>0.32555992773076903</v>
      </c>
      <c r="SD11" s="15">
        <v>0.51213477371153904</v>
      </c>
      <c r="SE11" s="15">
        <v>0.438925787519231</v>
      </c>
      <c r="SF11" s="15">
        <v>0.30925102873076898</v>
      </c>
      <c r="SG11" s="15">
        <v>0.50535205940384598</v>
      </c>
      <c r="SH11" s="15">
        <v>0.44732361586538499</v>
      </c>
      <c r="SI11" s="15">
        <v>0.24263772530769201</v>
      </c>
      <c r="SJ11" s="15">
        <v>0.36611864430769198</v>
      </c>
      <c r="SK11" s="15">
        <v>0.22919419532692301</v>
      </c>
      <c r="SL11" s="15">
        <v>32.1</v>
      </c>
      <c r="SM11" s="15">
        <v>32.373846153846202</v>
      </c>
      <c r="SN11" s="15">
        <v>11.6353846153846</v>
      </c>
      <c r="SO11" s="15">
        <v>38.510576923076897</v>
      </c>
      <c r="SP11" s="15">
        <v>38.553076923076901</v>
      </c>
      <c r="SQ11" s="15">
        <v>33.3457692307692</v>
      </c>
      <c r="SR11" s="15">
        <v>33.388846153846202</v>
      </c>
      <c r="SS11" s="15">
        <v>0.141253201923077</v>
      </c>
      <c r="ST11" s="15">
        <v>0.12925465</v>
      </c>
      <c r="SU11" s="15">
        <v>52.502499999999998</v>
      </c>
      <c r="SV11" s="15">
        <v>54.243653846153897</v>
      </c>
      <c r="SW11" s="15">
        <v>63.6</v>
      </c>
      <c r="SX11" s="15">
        <f t="shared" si="92"/>
        <v>11.097500000000004</v>
      </c>
      <c r="SY11" s="15">
        <f t="shared" si="93"/>
        <v>9.3563461538461041</v>
      </c>
      <c r="SZ11" s="15">
        <v>1737.0979230769201</v>
      </c>
      <c r="TA11" s="15">
        <v>1776.6259230769199</v>
      </c>
      <c r="TB11" s="15">
        <v>0.240534518380769</v>
      </c>
      <c r="TC11" s="15">
        <v>0.22067613038269199</v>
      </c>
      <c r="TD11" s="15">
        <v>0.18249408905</v>
      </c>
      <c r="TE11" s="15">
        <v>0.14780385742115401</v>
      </c>
      <c r="TF11" s="15">
        <v>0.159642910746154</v>
      </c>
      <c r="TG11" s="15">
        <v>0.12895746244423101</v>
      </c>
      <c r="TH11" s="15">
        <v>9.9879194188461501E-2</v>
      </c>
      <c r="TI11" s="15">
        <v>5.4015179323076902E-2</v>
      </c>
      <c r="TJ11" s="15">
        <v>6.07530391807692E-2</v>
      </c>
      <c r="TK11" s="15">
        <v>7.5494606805769193E-2</v>
      </c>
      <c r="TL11" s="15">
        <v>0.37581185169423098</v>
      </c>
      <c r="TM11" s="15">
        <v>0.36315047433846098</v>
      </c>
      <c r="TN11" s="15">
        <v>0.35106334725576899</v>
      </c>
      <c r="TO11" s="15">
        <v>0.31822934505</v>
      </c>
      <c r="TP11" s="15">
        <v>0.148731371684615</v>
      </c>
      <c r="TQ11" s="15">
        <v>0.15513271441923099</v>
      </c>
      <c r="TR11" s="15">
        <v>0.63493370481346101</v>
      </c>
      <c r="TS11" s="15">
        <v>0.57340039721346103</v>
      </c>
      <c r="TT11" s="15">
        <v>0.37827344851346101</v>
      </c>
      <c r="TU11" s="15">
        <v>0.53877933244999998</v>
      </c>
      <c r="TV11" s="15">
        <v>0.41315507525384598</v>
      </c>
      <c r="TW11" s="15">
        <v>0.55996241447692297</v>
      </c>
      <c r="TX11" s="15">
        <v>0.29324360008846101</v>
      </c>
      <c r="TY11" s="15">
        <v>0.336986403484615</v>
      </c>
      <c r="TZ11" s="15">
        <v>0.25091374398461502</v>
      </c>
      <c r="UA11" s="15">
        <v>0.30130613372884602</v>
      </c>
      <c r="UB11" s="15">
        <v>-0.181417158288461</v>
      </c>
      <c r="UC11" s="15">
        <v>-0.101267090863462</v>
      </c>
      <c r="UD11" s="15">
        <v>0.72480024482500005</v>
      </c>
      <c r="UE11" s="15">
        <v>2.08700063870385</v>
      </c>
      <c r="UF11" s="15">
        <v>0.23563336680851099</v>
      </c>
      <c r="UG11" s="15">
        <v>0.33204131044680901</v>
      </c>
      <c r="UH11" s="15">
        <v>0.21113035021276599</v>
      </c>
      <c r="UI11" s="15">
        <v>0.27915429846808498</v>
      </c>
      <c r="UJ11" s="15">
        <v>0.50056753334042603</v>
      </c>
      <c r="UK11" s="15">
        <v>0.42929558365957499</v>
      </c>
      <c r="UL11" s="15">
        <v>0.26025981091489397</v>
      </c>
      <c r="UM11" s="15">
        <v>0.47223997808510598</v>
      </c>
      <c r="UN11" s="15">
        <v>0.40509186829787203</v>
      </c>
      <c r="UO11" s="15">
        <v>0.21018368680851099</v>
      </c>
      <c r="UP11" s="15">
        <v>0.301112622659574</v>
      </c>
      <c r="UQ11" s="15">
        <v>0.19764502151063801</v>
      </c>
      <c r="UR11" s="15">
        <v>30.9491489361702</v>
      </c>
      <c r="US11" s="15">
        <v>26.248085106383002</v>
      </c>
      <c r="UT11" s="15">
        <v>13.700638297872301</v>
      </c>
      <c r="UU11" s="15">
        <v>37.935531914893602</v>
      </c>
      <c r="UV11" s="15">
        <v>38.443191489361702</v>
      </c>
      <c r="UW11" s="15">
        <v>30.39</v>
      </c>
      <c r="UX11" s="15">
        <v>29.880425531914899</v>
      </c>
      <c r="UY11" s="15">
        <v>0.20722155106383</v>
      </c>
      <c r="UZ11" s="15">
        <v>0.21488815319148899</v>
      </c>
      <c r="VA11" s="15">
        <v>59.1331914893617</v>
      </c>
      <c r="VB11" s="15">
        <v>58.095957446808498</v>
      </c>
      <c r="VC11" s="15">
        <v>73.099999999999994</v>
      </c>
      <c r="VD11" s="15">
        <f t="shared" si="94"/>
        <v>13.966808510638295</v>
      </c>
      <c r="VE11" s="15">
        <f t="shared" si="95"/>
        <v>15.004042553191496</v>
      </c>
      <c r="VF11" s="15">
        <f t="shared" si="96"/>
        <v>14.485425531914895</v>
      </c>
      <c r="VG11" s="15">
        <v>1887.62029787234</v>
      </c>
      <c r="VH11" s="15">
        <v>1864.08134042553</v>
      </c>
      <c r="VI11" s="15">
        <v>0.28913635582553199</v>
      </c>
      <c r="VJ11" s="15">
        <v>0.28268245105957401</v>
      </c>
      <c r="VK11" s="15">
        <v>0.21764791348297899</v>
      </c>
      <c r="VL11" s="15">
        <v>0.21148372677659599</v>
      </c>
      <c r="VM11" s="15">
        <v>0.22109553594468101</v>
      </c>
      <c r="VN11" s="15">
        <v>0.20132071380851099</v>
      </c>
      <c r="VO11" s="15">
        <f t="shared" si="97"/>
        <v>0.21120812487659602</v>
      </c>
      <c r="VP11" s="15">
        <v>0.14726947708510599</v>
      </c>
      <c r="VQ11" s="15">
        <v>0.127536335953192</v>
      </c>
      <c r="VR11" s="15">
        <v>7.6352742536170207E-2</v>
      </c>
      <c r="VS11" s="15">
        <v>7.5826891476595798E-2</v>
      </c>
      <c r="VT11" s="15">
        <v>0.409670441046808</v>
      </c>
      <c r="VU11" s="15">
        <v>0.40536293954042601</v>
      </c>
      <c r="VV11" s="15">
        <v>0.38377840513829797</v>
      </c>
      <c r="VW11" s="15">
        <v>0.35844991723404301</v>
      </c>
      <c r="VX11" s="15">
        <v>0.136720130423404</v>
      </c>
      <c r="VY11" s="15">
        <v>0.138754585019149</v>
      </c>
      <c r="VZ11" s="15">
        <v>0.81564285754042498</v>
      </c>
      <c r="WA11" s="15">
        <v>0.79409947862553198</v>
      </c>
      <c r="WB11" s="15">
        <v>0.34441404899361699</v>
      </c>
      <c r="WC11" s="15">
        <v>0.36059907158723398</v>
      </c>
      <c r="WD11" s="15">
        <v>0.39030791724255298</v>
      </c>
      <c r="WE11" s="15">
        <v>0.400030506751064</v>
      </c>
      <c r="WF11" s="15">
        <v>0.31485133477446797</v>
      </c>
      <c r="WG11" s="15">
        <v>0.306283092340426</v>
      </c>
      <c r="WH11" s="15">
        <v>0.26310525343404301</v>
      </c>
      <c r="WI11" s="15">
        <v>0.25888984806808502</v>
      </c>
      <c r="WJ11" s="15">
        <v>-0.25639497931914901</v>
      </c>
      <c r="WK11" s="15">
        <v>-0.225349127978723</v>
      </c>
      <c r="WL11" s="15">
        <v>0.653205970289362</v>
      </c>
      <c r="WM11" s="15">
        <v>0.79936367631276595</v>
      </c>
      <c r="WN11" s="15">
        <v>0.193800906613636</v>
      </c>
      <c r="WO11" s="15">
        <v>0.267128597522727</v>
      </c>
      <c r="WP11" s="15">
        <v>0.172178525704545</v>
      </c>
      <c r="WQ11" s="15">
        <v>0.225704935704545</v>
      </c>
      <c r="WR11" s="15">
        <v>0.42171545720454601</v>
      </c>
      <c r="WS11" s="15">
        <v>0.36798353429545499</v>
      </c>
      <c r="WT11" s="15">
        <v>0.204720910681818</v>
      </c>
      <c r="WU11" s="15">
        <v>0.407798604295454</v>
      </c>
      <c r="WV11" s="15">
        <v>0.35114849231818202</v>
      </c>
      <c r="WW11" s="15">
        <v>0.17713984606818201</v>
      </c>
      <c r="WX11" s="15">
        <v>0.24100245945454499</v>
      </c>
      <c r="WY11" s="15">
        <v>0.16056455997727301</v>
      </c>
      <c r="WZ11" s="15">
        <v>30.05</v>
      </c>
      <c r="XA11" s="15">
        <v>29.443181818181799</v>
      </c>
      <c r="XB11" s="15">
        <v>13.950681818181801</v>
      </c>
      <c r="XC11" s="15">
        <v>34.1011363636364</v>
      </c>
      <c r="XD11" s="15">
        <v>35.445454545454503</v>
      </c>
      <c r="XE11" s="15">
        <v>30.81</v>
      </c>
      <c r="XF11" s="15">
        <v>30.687727272727301</v>
      </c>
      <c r="XG11" s="15">
        <v>9.0060551136363604E-2</v>
      </c>
      <c r="XH11" s="15">
        <v>0.118564325909091</v>
      </c>
      <c r="XI11" s="15">
        <v>66.0745454545455</v>
      </c>
      <c r="XJ11" s="15">
        <v>62.646590909090897</v>
      </c>
      <c r="XK11" s="15">
        <v>84.6</v>
      </c>
      <c r="XL11" s="15">
        <f t="shared" si="98"/>
        <v>18.525454545454494</v>
      </c>
      <c r="XM11" s="15">
        <f t="shared" si="99"/>
        <v>21.953409090909098</v>
      </c>
      <c r="XN11" s="15">
        <v>2045.1747954545499</v>
      </c>
      <c r="XO11" s="15">
        <v>1967.3547727272701</v>
      </c>
      <c r="XP11" s="15">
        <v>0.33112609306136398</v>
      </c>
      <c r="XQ11" s="15">
        <v>0.29922234716818202</v>
      </c>
      <c r="XR11" s="15">
        <v>0.26344317329545502</v>
      </c>
      <c r="XS11" s="15">
        <v>0.23892956424318201</v>
      </c>
      <c r="XT11" s="15">
        <v>0.25682936650909099</v>
      </c>
      <c r="XU11" s="15">
        <v>0.22115841421590901</v>
      </c>
      <c r="XV11" s="15">
        <v>0.18616771226363599</v>
      </c>
      <c r="XW11" s="15">
        <v>0.158378104313636</v>
      </c>
      <c r="XX11" s="15">
        <v>7.4293862218181794E-2</v>
      </c>
      <c r="XY11" s="15">
        <v>6.5512477115909101E-2</v>
      </c>
      <c r="XZ11" s="15">
        <v>0.43460796222499998</v>
      </c>
      <c r="YA11" s="15">
        <v>0.41690723459772699</v>
      </c>
      <c r="YB11" s="15">
        <v>0.39389650608409099</v>
      </c>
      <c r="YC11" s="15">
        <v>0.36684638055454499</v>
      </c>
      <c r="YD11" s="15">
        <v>0.120870509477273</v>
      </c>
      <c r="YE11" s="15">
        <v>0.134626779127273</v>
      </c>
      <c r="YF11" s="15">
        <v>0.993992272179546</v>
      </c>
      <c r="YG11" s="15">
        <v>0.86974521545227301</v>
      </c>
      <c r="YH11" s="15">
        <v>0.287828527238636</v>
      </c>
      <c r="YI11" s="15">
        <v>0.248403536056818</v>
      </c>
      <c r="YJ11" s="15">
        <v>0.33617881280681799</v>
      </c>
      <c r="YK11" s="15">
        <v>0.27992382914772701</v>
      </c>
      <c r="YL11" s="15">
        <v>0.27562745829545399</v>
      </c>
      <c r="YM11" s="15">
        <v>0.229865425915909</v>
      </c>
      <c r="YN11" s="15">
        <v>0.222632201502273</v>
      </c>
      <c r="YO11" s="15">
        <v>0.19173617918181801</v>
      </c>
      <c r="YP11" s="15">
        <v>-0.31345156713636402</v>
      </c>
      <c r="YQ11" s="15">
        <v>-0.27159729504545399</v>
      </c>
      <c r="YR11" s="15">
        <v>0.51938979472045499</v>
      </c>
      <c r="YS11" s="15">
        <v>0.58476999120909101</v>
      </c>
      <c r="YT11" s="15">
        <v>0.14858040550000001</v>
      </c>
      <c r="YU11" s="15">
        <v>0.19632244029545401</v>
      </c>
      <c r="YV11" s="15">
        <v>0.12888822502272701</v>
      </c>
      <c r="YW11" s="15">
        <v>0.17083106888636401</v>
      </c>
      <c r="YX11" s="15">
        <v>0.31145409322727302</v>
      </c>
      <c r="YY11" s="15">
        <v>0.27413122779545501</v>
      </c>
      <c r="YZ11" s="15">
        <v>0.151342871704545</v>
      </c>
      <c r="ZA11" s="15">
        <v>0.32383936456818202</v>
      </c>
      <c r="ZB11" s="15">
        <v>0.27128046911363601</v>
      </c>
      <c r="ZC11" s="15">
        <v>0.133032875704545</v>
      </c>
      <c r="ZD11" s="15">
        <v>0.176138640886364</v>
      </c>
      <c r="ZE11" s="15">
        <v>0.11962789438636399</v>
      </c>
      <c r="ZF11" s="15">
        <v>35.744545454545502</v>
      </c>
      <c r="ZG11" s="15">
        <v>32.219772727272698</v>
      </c>
      <c r="ZH11" s="15">
        <v>15.853863636363601</v>
      </c>
      <c r="ZI11" s="15">
        <v>43.067727272727304</v>
      </c>
      <c r="ZJ11" s="15">
        <v>44.015000000000001</v>
      </c>
      <c r="ZK11" s="15">
        <v>36.553181818181798</v>
      </c>
      <c r="ZL11" s="15">
        <v>36.563636363636398</v>
      </c>
      <c r="ZM11" s="15">
        <v>0.17965195318181801</v>
      </c>
      <c r="ZN11" s="15">
        <v>0.18879462477272699</v>
      </c>
      <c r="ZO11" s="15">
        <v>77.530227272727302</v>
      </c>
      <c r="ZP11" s="15">
        <v>75.7797727272727</v>
      </c>
      <c r="ZQ11" s="15">
        <v>103.6</v>
      </c>
      <c r="ZR11" s="15">
        <f t="shared" si="100"/>
        <v>26.069772727272692</v>
      </c>
      <c r="ZS11" s="15">
        <f t="shared" si="101"/>
        <v>27.820227272727294</v>
      </c>
      <c r="ZT11" s="15">
        <v>2305.2030454545502</v>
      </c>
      <c r="ZU11" s="15">
        <v>2265.5272954545499</v>
      </c>
      <c r="ZV11" s="15">
        <v>0.362296913609091</v>
      </c>
      <c r="ZW11" s="15">
        <v>0.28066558939318198</v>
      </c>
      <c r="ZX11" s="15">
        <v>0.28367912579090898</v>
      </c>
      <c r="ZY11" s="15">
        <v>0.23035246362727299</v>
      </c>
      <c r="ZZ11" s="15">
        <v>0.29488169784545498</v>
      </c>
      <c r="AAA11" s="15">
        <v>0.21657456390909099</v>
      </c>
      <c r="AAB11" s="15">
        <v>0.21262669320227301</v>
      </c>
      <c r="AAC11" s="15">
        <v>0.164135342861364</v>
      </c>
      <c r="AAD11" s="15">
        <v>8.7789833918181806E-2</v>
      </c>
      <c r="AAE11" s="15">
        <v>5.5830215920454597E-2</v>
      </c>
      <c r="AAF11" s="15">
        <v>0.45997599013863599</v>
      </c>
      <c r="AAG11" s="15">
        <v>0.40399781173636401</v>
      </c>
      <c r="AAH11" s="15">
        <v>0.41696528517954501</v>
      </c>
      <c r="AAI11" s="15">
        <v>0.34318475960454597</v>
      </c>
      <c r="AAJ11" s="15">
        <v>0.117286250204545</v>
      </c>
      <c r="AAK11" s="15">
        <v>0.140022464784091</v>
      </c>
      <c r="AAL11" s="15">
        <v>1.1417827632886399</v>
      </c>
      <c r="AAM11" s="15">
        <v>0.82921399542727303</v>
      </c>
      <c r="AAN11" s="15">
        <v>0.29533934100909098</v>
      </c>
      <c r="AAO11" s="15">
        <v>-6.8523083468181895E-2</v>
      </c>
      <c r="AAP11" s="15">
        <v>0.35038997035909097</v>
      </c>
      <c r="AAQ11" s="15">
        <v>-0.10081875127727299</v>
      </c>
      <c r="AAR11" s="15">
        <v>0.29958464210000002</v>
      </c>
      <c r="AAS11" s="15">
        <v>0.137128156361364</v>
      </c>
      <c r="AAT11" s="15">
        <v>0.23977037561363601</v>
      </c>
      <c r="AAU11" s="15">
        <v>0.125324617395455</v>
      </c>
      <c r="AAV11" s="15">
        <v>-0.35017331765909099</v>
      </c>
      <c r="AAW11" s="15">
        <v>-0.28018946070454498</v>
      </c>
      <c r="AAX11" s="15">
        <v>0.56403485712500001</v>
      </c>
      <c r="AAY11" s="15">
        <v>0.59614958904090898</v>
      </c>
      <c r="AAZ11" s="15">
        <v>0.119682424333333</v>
      </c>
      <c r="ABA11" s="15">
        <v>0.15179046859649101</v>
      </c>
      <c r="ABB11" s="15">
        <v>0.10572560880701801</v>
      </c>
      <c r="ABC11" s="15">
        <v>0.12852218596491199</v>
      </c>
      <c r="ABD11" s="15">
        <v>0.25945064545613999</v>
      </c>
      <c r="ABE11" s="15">
        <v>0.222468083859649</v>
      </c>
      <c r="ABF11" s="15">
        <v>0.13201726661403501</v>
      </c>
      <c r="ABG11" s="15">
        <v>0.28185646729824598</v>
      </c>
      <c r="ABH11" s="15">
        <v>0.22258578382456101</v>
      </c>
      <c r="ABI11" s="15">
        <v>0.10720525671929799</v>
      </c>
      <c r="ABJ11" s="15">
        <v>0.13775667722807</v>
      </c>
      <c r="ABK11" s="15">
        <v>9.3377537789473705E-2</v>
      </c>
      <c r="ABL11" s="15">
        <v>33.81</v>
      </c>
      <c r="ABM11" s="15">
        <v>32.691403508771899</v>
      </c>
      <c r="ABN11" s="15">
        <v>15.786842105263201</v>
      </c>
      <c r="ABO11" s="15">
        <v>34.609824561403499</v>
      </c>
      <c r="ABP11" s="15">
        <v>36.4714035087719</v>
      </c>
      <c r="ABQ11" s="15">
        <v>34.750350877193</v>
      </c>
      <c r="ABR11" s="15">
        <v>34.51</v>
      </c>
      <c r="ABS11" s="15">
        <v>-1.3248756842105299E-3</v>
      </c>
      <c r="ABT11" s="15">
        <v>4.9941292877192997E-2</v>
      </c>
      <c r="ABU11" s="15">
        <v>94.536842105263204</v>
      </c>
      <c r="ABV11" s="15">
        <v>88.538596491228006</v>
      </c>
      <c r="ABW11" s="15">
        <v>122.5</v>
      </c>
      <c r="ABX11" s="15">
        <f t="shared" si="102"/>
        <v>27.963157894736796</v>
      </c>
      <c r="ABY11" s="15">
        <f t="shared" si="103"/>
        <v>33.961403508771994</v>
      </c>
      <c r="ABZ11" s="15">
        <f t="shared" si="104"/>
        <v>30.962280701754395</v>
      </c>
      <c r="ACA11" s="15">
        <v>2691.3215263157899</v>
      </c>
      <c r="ACB11" s="15">
        <v>2555.20935087719</v>
      </c>
      <c r="ACC11" s="15">
        <v>0.36142585926140403</v>
      </c>
      <c r="ACD11" s="15">
        <v>0.330357264778947</v>
      </c>
      <c r="ACE11" s="15">
        <v>0.255071980394737</v>
      </c>
      <c r="ACF11" s="15">
        <v>0.26543297829298201</v>
      </c>
      <c r="ACG11" s="15">
        <v>0.34291660103333299</v>
      </c>
      <c r="ACH11" s="15">
        <v>0.25504610908421099</v>
      </c>
      <c r="ACI11" s="15">
        <f t="shared" si="105"/>
        <v>0.29898135505877199</v>
      </c>
      <c r="ACJ11" s="15">
        <v>0.23526284418245599</v>
      </c>
      <c r="ACK11" s="15">
        <v>0.186909850601754</v>
      </c>
      <c r="ACL11" s="15">
        <v>0.11724955644912299</v>
      </c>
      <c r="ACM11" s="15">
        <v>7.2202546177193003E-2</v>
      </c>
      <c r="ACN11" s="15">
        <v>0.50178761492631596</v>
      </c>
      <c r="ACO11" s="15">
        <v>0.41444770598245601</v>
      </c>
      <c r="ACP11" s="15">
        <v>0.44834415848947401</v>
      </c>
      <c r="ACQ11" s="15">
        <v>0.36181212791052603</v>
      </c>
      <c r="ACR11" s="15">
        <v>0.17172664459649101</v>
      </c>
      <c r="ACS11" s="15">
        <v>9.7584685275438607E-2</v>
      </c>
      <c r="ACT11" s="15">
        <v>1.1363999759105301</v>
      </c>
      <c r="ACU11" s="15">
        <v>1.02144476740526</v>
      </c>
      <c r="ACV11" s="15">
        <v>0.34152668572456102</v>
      </c>
      <c r="ACW11" s="15">
        <v>0.197587271512281</v>
      </c>
      <c r="ACX11" s="15">
        <v>0.40981185362806999</v>
      </c>
      <c r="ACY11" s="15">
        <v>0.216739010519298</v>
      </c>
      <c r="ACZ11" s="15">
        <v>0.39381116646140302</v>
      </c>
      <c r="ADA11" s="15">
        <v>0.20030826212456099</v>
      </c>
      <c r="ADB11" s="15">
        <v>0.32368537857894703</v>
      </c>
      <c r="ADC11" s="15">
        <v>0.17123418830526299</v>
      </c>
      <c r="ADD11" s="15">
        <v>-0.38025857908771898</v>
      </c>
      <c r="ADE11" s="15">
        <v>-0.31173146166666699</v>
      </c>
      <c r="ADF11" s="15">
        <v>0.70697079614210501</v>
      </c>
      <c r="ADG11" s="15">
        <v>0.69675797202982503</v>
      </c>
      <c r="ADH11" s="15">
        <v>9.2598584381818103E-2</v>
      </c>
      <c r="ADI11" s="15">
        <v>0.11425225890909101</v>
      </c>
      <c r="ADJ11" s="15">
        <v>7.8847187454545498E-2</v>
      </c>
      <c r="ADK11" s="15">
        <v>0.10956</v>
      </c>
      <c r="ADL11" s="15">
        <v>0.20605314685454501</v>
      </c>
      <c r="ADM11" s="15">
        <v>0.177636516836364</v>
      </c>
      <c r="ADN11" s="15">
        <v>0.109307703381818</v>
      </c>
      <c r="ADO11" s="15">
        <v>0.22678944874545501</v>
      </c>
      <c r="ADP11" s="15">
        <v>0.19478862698181801</v>
      </c>
      <c r="ADQ11" s="15">
        <v>8.9691443309090901E-2</v>
      </c>
      <c r="ADR11" s="15">
        <v>0.116476928981818</v>
      </c>
      <c r="ADS11" s="15">
        <v>7.7895894472727295E-2</v>
      </c>
      <c r="ADT11" s="25">
        <v>-9999</v>
      </c>
      <c r="ADU11" s="25">
        <v>-9999</v>
      </c>
      <c r="ADV11" s="25">
        <v>-9999</v>
      </c>
      <c r="ADW11" s="25">
        <v>-9999</v>
      </c>
      <c r="ADX11" s="25">
        <v>-9999</v>
      </c>
      <c r="ADY11" s="25">
        <v>-9999</v>
      </c>
      <c r="ADZ11" s="25">
        <v>-9999</v>
      </c>
      <c r="AEA11" s="25">
        <v>-9999</v>
      </c>
      <c r="AEB11" s="25">
        <v>-9999</v>
      </c>
      <c r="AEC11" s="25">
        <v>-9999</v>
      </c>
      <c r="AED11" s="25">
        <v>-9999</v>
      </c>
      <c r="AEE11" s="25">
        <v>-9999</v>
      </c>
      <c r="AEF11" s="25">
        <v>-9999</v>
      </c>
      <c r="AEG11" s="25">
        <v>-9999</v>
      </c>
      <c r="AEH11" s="25">
        <v>-9999</v>
      </c>
      <c r="AEI11" s="25">
        <v>-9999</v>
      </c>
      <c r="AEJ11" s="15">
        <v>0.34885025283636401</v>
      </c>
      <c r="AEK11" s="15">
        <v>0.29545330294545502</v>
      </c>
      <c r="AEL11" s="15">
        <v>0.28091631394545502</v>
      </c>
      <c r="AEM11" s="15">
        <v>0.233993645218182</v>
      </c>
      <c r="AEN11" s="15">
        <v>0.32069458323636402</v>
      </c>
      <c r="AEO11" s="15">
        <v>0.27702596419999997</v>
      </c>
      <c r="AEP11" s="15">
        <v>0.25152683101818202</v>
      </c>
      <c r="AEQ11" s="15">
        <v>0.21457966454545499</v>
      </c>
      <c r="AER11" s="15">
        <v>7.5415093145454595E-2</v>
      </c>
      <c r="AES11" s="15">
        <v>6.7188757927272705E-2</v>
      </c>
      <c r="AET11" s="15">
        <v>0.48807883241818201</v>
      </c>
      <c r="AEU11" s="15">
        <v>0.43709745032727298</v>
      </c>
      <c r="AEV11" s="15">
        <v>0.43255717469090899</v>
      </c>
      <c r="AEW11" s="15">
        <v>0.369880770127273</v>
      </c>
      <c r="AEX11" s="15">
        <v>0.16825168909090901</v>
      </c>
      <c r="AEY11" s="15">
        <v>0.163686435672727</v>
      </c>
      <c r="AEZ11" s="15">
        <v>1.0757377242909101</v>
      </c>
      <c r="AFA11" s="15">
        <v>0.88436235898181903</v>
      </c>
      <c r="AFB11" s="15">
        <v>0.231486876254546</v>
      </c>
      <c r="AFC11" s="15">
        <v>0.13335951858181799</v>
      </c>
      <c r="AFD11" s="15">
        <v>0.28323354456363597</v>
      </c>
      <c r="AFE11" s="15">
        <v>0.14367871170909099</v>
      </c>
      <c r="AFF11" s="15">
        <v>0.26621610779999999</v>
      </c>
      <c r="AFG11" s="15">
        <v>0.12681970774545501</v>
      </c>
      <c r="AFH11" s="15">
        <v>0.213133257145455</v>
      </c>
      <c r="AFI11" s="15">
        <v>0.116309372981818</v>
      </c>
      <c r="AFJ11" s="15">
        <v>-0.401420079981818</v>
      </c>
      <c r="AFK11" s="15">
        <v>-0.35027979879999999</v>
      </c>
      <c r="AFL11" s="15">
        <v>0.41517635369090899</v>
      </c>
      <c r="AFM11" s="15">
        <v>0.61341256823636403</v>
      </c>
      <c r="AFN11" s="15">
        <v>8.9381898788461603E-2</v>
      </c>
      <c r="AFO11" s="15">
        <v>0.108440874846154</v>
      </c>
      <c r="AFP11" s="15">
        <v>7.4241347769230803E-2</v>
      </c>
      <c r="AFQ11" s="15">
        <v>9.9136593557692401E-2</v>
      </c>
      <c r="AFR11" s="15">
        <v>0.18891255949999999</v>
      </c>
      <c r="AFS11" s="15">
        <v>0.17176187932692299</v>
      </c>
      <c r="AFT11" s="15">
        <v>9.5737405576923104E-2</v>
      </c>
      <c r="AFU11" s="15">
        <v>0.21620886340384601</v>
      </c>
      <c r="AFV11" s="15">
        <v>0.18186568971153799</v>
      </c>
      <c r="AFW11" s="15">
        <v>8.0496282903846195E-2</v>
      </c>
      <c r="AFX11" s="15">
        <v>9.8541300269230803E-2</v>
      </c>
      <c r="AFY11" s="15">
        <v>7.2824937634615394E-2</v>
      </c>
      <c r="AFZ11" s="15">
        <v>32.369999999999997</v>
      </c>
      <c r="AGA11" s="15">
        <v>28.987307692307699</v>
      </c>
      <c r="AGB11" s="15">
        <v>27.534230769230799</v>
      </c>
      <c r="AGC11" s="15">
        <v>34.134999999999998</v>
      </c>
      <c r="AGD11" s="15">
        <v>35.587884615384603</v>
      </c>
      <c r="AGE11" s="15">
        <v>32.219230769230798</v>
      </c>
      <c r="AGF11" s="15">
        <v>32.220384615384603</v>
      </c>
      <c r="AGG11" s="15">
        <v>5.30874732692308E-2</v>
      </c>
      <c r="AGH11" s="15">
        <v>8.4239159038461506E-2</v>
      </c>
      <c r="AGI11" s="15">
        <v>108.5</v>
      </c>
      <c r="AGJ11" s="15">
        <v>99.665384615384596</v>
      </c>
      <c r="AGK11" s="15">
        <v>145.1</v>
      </c>
      <c r="AGL11" s="15">
        <f t="shared" si="106"/>
        <v>36.599999999999994</v>
      </c>
      <c r="AGM11" s="15">
        <f t="shared" si="107"/>
        <v>45.434615384615398</v>
      </c>
      <c r="AGN11" s="15">
        <f t="shared" si="108"/>
        <v>41.017307692307696</v>
      </c>
      <c r="AGO11" s="15">
        <v>3008.21509615385</v>
      </c>
      <c r="AGP11" s="15">
        <v>2807.7130769230798</v>
      </c>
      <c r="AGQ11" s="15">
        <v>0.38462934958461498</v>
      </c>
      <c r="AGR11" s="15">
        <v>0.29724672652307699</v>
      </c>
      <c r="AGS11" s="15">
        <v>0.30993679631730803</v>
      </c>
      <c r="AGT11" s="15">
        <v>0.264231475013462</v>
      </c>
      <c r="AGU11" s="15">
        <v>0.37223969195961498</v>
      </c>
      <c r="AGV11" s="15">
        <v>0.25651188983846201</v>
      </c>
      <c r="AGW11" s="15">
        <f t="shared" si="109"/>
        <v>0.3143757908990385</v>
      </c>
      <c r="AGX11" s="15">
        <v>0.29682339993461498</v>
      </c>
      <c r="AGY11" s="15">
        <v>0.22231303991538501</v>
      </c>
      <c r="AGZ11" s="15">
        <v>8.5171461825000003E-2</v>
      </c>
      <c r="AHA11" s="15">
        <v>3.82329339076923E-2</v>
      </c>
      <c r="AHB11" s="15">
        <v>0.49469494520769203</v>
      </c>
      <c r="AHC11" s="15">
        <v>0.42170825823269198</v>
      </c>
      <c r="AHD11" s="15">
        <v>0.45593198589807699</v>
      </c>
      <c r="AHE11" s="15">
        <v>0.34318508355384603</v>
      </c>
      <c r="AHF11" s="15">
        <v>0.13621021030769201</v>
      </c>
      <c r="AHG11" s="15">
        <v>0.14398534654230799</v>
      </c>
      <c r="AHH11" s="15">
        <v>1.25966065738077</v>
      </c>
      <c r="AHI11" s="15">
        <v>0.90870679075769201</v>
      </c>
      <c r="AHJ11" s="15">
        <v>0.22506355119615401</v>
      </c>
      <c r="AHK11" s="15">
        <v>-11.5178010151769</v>
      </c>
      <c r="AHL11" s="15">
        <v>0.28393522985769198</v>
      </c>
      <c r="AHM11" s="15">
        <v>-15.413774403574999</v>
      </c>
      <c r="AHN11" s="15">
        <v>0.27728412196538499</v>
      </c>
      <c r="AHO11" s="15">
        <v>-2.1070646128269201</v>
      </c>
      <c r="AHP11" s="15">
        <v>0.217795218153846</v>
      </c>
      <c r="AHQ11" s="15">
        <v>-1.68597834890385</v>
      </c>
      <c r="AHR11" s="15">
        <v>-0.45722746996153801</v>
      </c>
      <c r="AHS11" s="15">
        <v>-0.35932391125000002</v>
      </c>
      <c r="AHT11" s="15">
        <v>0.41201664372115399</v>
      </c>
      <c r="AHU11" s="15">
        <v>0.36132175983269199</v>
      </c>
      <c r="AHV11" s="15">
        <v>8.6539586078431402E-2</v>
      </c>
      <c r="AHW11" s="15">
        <v>0.108118232392157</v>
      </c>
      <c r="AHX11" s="15">
        <v>7.81571370196079E-2</v>
      </c>
      <c r="AHY11" s="15">
        <v>9.9599423843137205E-2</v>
      </c>
      <c r="AHZ11" s="15">
        <v>0.197008530019608</v>
      </c>
      <c r="AIA11" s="15">
        <v>0.15918019837254899</v>
      </c>
      <c r="AIB11" s="15">
        <v>9.2591197901960798E-2</v>
      </c>
      <c r="AIC11" s="15">
        <v>0.20507151666666701</v>
      </c>
      <c r="AID11" s="15">
        <v>0.17166966849019599</v>
      </c>
      <c r="AIE11" s="15">
        <v>7.60803921568627E-2</v>
      </c>
      <c r="AIF11" s="15">
        <v>9.5036618039215703E-2</v>
      </c>
      <c r="AIG11" s="15">
        <v>6.6240662941176504E-2</v>
      </c>
      <c r="AIH11" s="15">
        <v>35.520000000000003</v>
      </c>
      <c r="AII11" s="15">
        <v>33.3690196078431</v>
      </c>
      <c r="AIJ11" s="15">
        <v>25.7119607843137</v>
      </c>
      <c r="AIK11" s="15">
        <v>39.122745098039204</v>
      </c>
      <c r="AIL11" s="15">
        <v>40.070392156862702</v>
      </c>
      <c r="AIM11" s="15">
        <v>35.9270588235294</v>
      </c>
      <c r="AIN11" s="15">
        <v>35.877058823529502</v>
      </c>
      <c r="AIO11" s="15">
        <v>8.7748907254902003E-2</v>
      </c>
      <c r="AIP11" s="15">
        <v>0.10551780745097999</v>
      </c>
      <c r="AIQ11" s="15">
        <v>111.96862745097999</v>
      </c>
      <c r="AIR11" s="15">
        <v>108.82352941176499</v>
      </c>
      <c r="AIS11" s="15">
        <v>157</v>
      </c>
      <c r="AIT11" s="15">
        <f t="shared" si="110"/>
        <v>45.031372549020006</v>
      </c>
      <c r="AIU11" s="15">
        <f t="shared" si="111"/>
        <v>48.176470588235006</v>
      </c>
      <c r="AIV11" s="15">
        <v>3086.9226470588301</v>
      </c>
      <c r="AIW11" s="15">
        <v>3015.6735686274501</v>
      </c>
      <c r="AIX11" s="15">
        <v>0.37641521457058802</v>
      </c>
      <c r="AIY11" s="15">
        <v>0.31238238595490198</v>
      </c>
      <c r="AIZ11" s="15">
        <v>0.29899902910196102</v>
      </c>
      <c r="AJA11" s="15">
        <v>0.22535903019019601</v>
      </c>
      <c r="AJB11" s="15">
        <v>0.365101649215686</v>
      </c>
      <c r="AJC11" s="15">
        <v>0.27527409940980402</v>
      </c>
      <c r="AJD11" s="15">
        <v>0.28704864323333301</v>
      </c>
      <c r="AJE11" s="15">
        <v>0.18647024138823501</v>
      </c>
      <c r="AJF11" s="15">
        <v>8.7601119901960803E-2</v>
      </c>
      <c r="AJG11" s="15">
        <v>9.5268301686274495E-2</v>
      </c>
      <c r="AJH11" s="15">
        <v>0.51080223119411805</v>
      </c>
      <c r="AJI11" s="15">
        <v>0.41570227932352899</v>
      </c>
      <c r="AJJ11" s="15">
        <v>0.45749398007843101</v>
      </c>
      <c r="AJK11" s="15">
        <v>0.37402918287450998</v>
      </c>
      <c r="AJL11" s="15">
        <v>0.16664552259607801</v>
      </c>
      <c r="AJM11" s="15">
        <v>0.12088781544117599</v>
      </c>
      <c r="AJN11" s="15">
        <v>1.21779336332549</v>
      </c>
      <c r="AJO11" s="15">
        <v>0.97774390713333303</v>
      </c>
      <c r="AJP11" s="15">
        <v>0.23445347192156901</v>
      </c>
      <c r="AJQ11" s="15">
        <v>3.4438194211764701E-2</v>
      </c>
      <c r="AJR11" s="15">
        <v>0.29351479888823501</v>
      </c>
      <c r="AJS11" s="15">
        <v>2.8266885896078401E-2</v>
      </c>
      <c r="AJT11" s="15">
        <v>0.287551469094118</v>
      </c>
      <c r="AJU11" s="15">
        <v>0.53693351017647095</v>
      </c>
      <c r="AJV11" s="15">
        <v>0.22796629109607799</v>
      </c>
      <c r="AJW11" s="15">
        <v>0.43284199297647002</v>
      </c>
      <c r="AJX11" s="15">
        <v>-0.44562508621568597</v>
      </c>
      <c r="AJY11" s="15">
        <v>-0.30893732409803898</v>
      </c>
      <c r="AJZ11" s="15">
        <v>0.43736760317058798</v>
      </c>
      <c r="AKA11" s="15">
        <v>1.65142583468627</v>
      </c>
      <c r="AZI11" s="6"/>
      <c r="AZJ11" s="7"/>
      <c r="AZK11" s="6"/>
      <c r="AZL11" s="6"/>
      <c r="AZM11" s="6"/>
      <c r="AZN11" s="6"/>
    </row>
    <row r="12" spans="1:963 1361:1366" x14ac:dyDescent="0.25">
      <c r="A12" s="15">
        <v>11</v>
      </c>
      <c r="B12" s="15">
        <v>3</v>
      </c>
      <c r="C12" s="15" t="s">
        <v>9</v>
      </c>
      <c r="D12" s="15">
        <v>70</v>
      </c>
      <c r="E12" s="15">
        <v>5</v>
      </c>
      <c r="F12" s="15">
        <v>1</v>
      </c>
      <c r="G12" s="15" t="s">
        <v>14</v>
      </c>
      <c r="H12" s="15" t="s">
        <v>560</v>
      </c>
      <c r="I12" s="25">
        <v>-9999</v>
      </c>
      <c r="J12" s="25">
        <v>-9999</v>
      </c>
      <c r="K12" s="25">
        <v>-9999</v>
      </c>
      <c r="L12" s="25">
        <v>-9999</v>
      </c>
      <c r="M12" s="16">
        <v>0</v>
      </c>
      <c r="N12" s="16">
        <v>0</v>
      </c>
      <c r="O12" s="15">
        <f t="shared" si="34"/>
        <v>0</v>
      </c>
      <c r="P12" s="15">
        <v>0</v>
      </c>
      <c r="Q12" s="15">
        <v>55.120000000000005</v>
      </c>
      <c r="R12" s="15">
        <v>16.72</v>
      </c>
      <c r="S12" s="15">
        <v>28.16</v>
      </c>
      <c r="T12" s="15">
        <v>49.12</v>
      </c>
      <c r="U12" s="15">
        <v>16.72</v>
      </c>
      <c r="V12" s="15">
        <v>34.160000000000004</v>
      </c>
      <c r="W12" s="15">
        <v>51.12</v>
      </c>
      <c r="X12" s="15">
        <v>18.72</v>
      </c>
      <c r="Y12" s="15">
        <v>30.160000000000004</v>
      </c>
      <c r="Z12" s="15">
        <v>65.12</v>
      </c>
      <c r="AA12" s="15">
        <v>10.719999999999999</v>
      </c>
      <c r="AB12" s="15">
        <v>24.160000000000004</v>
      </c>
      <c r="AC12" s="15" t="s">
        <v>51</v>
      </c>
      <c r="AD12" s="15">
        <v>9</v>
      </c>
      <c r="AE12" s="15">
        <v>7.2</v>
      </c>
      <c r="AF12" s="15">
        <v>1.35</v>
      </c>
      <c r="AG12" s="15" t="s">
        <v>41</v>
      </c>
      <c r="AH12" s="15">
        <v>2</v>
      </c>
      <c r="AI12" s="15">
        <v>0.9</v>
      </c>
      <c r="AJ12" s="15">
        <v>1.4</v>
      </c>
      <c r="AK12" s="15">
        <v>3</v>
      </c>
      <c r="AL12" s="15">
        <v>354</v>
      </c>
      <c r="AM12" s="15">
        <v>105</v>
      </c>
      <c r="AN12" s="15">
        <v>0.54</v>
      </c>
      <c r="AO12" s="15">
        <v>9.8000000000000007</v>
      </c>
      <c r="AP12" s="15">
        <v>4.5999999999999996</v>
      </c>
      <c r="AQ12" s="15">
        <v>1.06</v>
      </c>
      <c r="AR12" s="15">
        <v>5662</v>
      </c>
      <c r="AS12" s="15">
        <v>209</v>
      </c>
      <c r="AT12" s="15">
        <v>742</v>
      </c>
      <c r="AU12" s="25">
        <v>-9999</v>
      </c>
      <c r="AV12" s="15">
        <v>34.200000000000003</v>
      </c>
      <c r="AW12" s="15">
        <v>0</v>
      </c>
      <c r="AX12" s="15">
        <v>3</v>
      </c>
      <c r="AY12" s="15">
        <v>83</v>
      </c>
      <c r="AZ12" s="15">
        <v>5</v>
      </c>
      <c r="BA12" s="15">
        <v>9</v>
      </c>
      <c r="BB12" s="15">
        <v>54</v>
      </c>
      <c r="BC12" s="20">
        <v>0.35750251762336355</v>
      </c>
      <c r="BD12" s="20">
        <v>5.4479718686543513E-2</v>
      </c>
      <c r="BE12" s="20">
        <v>0</v>
      </c>
      <c r="BF12" s="20">
        <v>0</v>
      </c>
      <c r="BG12" s="20">
        <v>7.982836900663573E-2</v>
      </c>
      <c r="BH12" s="20">
        <v>0.18146990624054843</v>
      </c>
      <c r="BI12" s="25">
        <v>-9999</v>
      </c>
      <c r="BJ12" s="25">
        <v>-9999</v>
      </c>
      <c r="BK12" s="25">
        <v>-9999</v>
      </c>
      <c r="BL12" s="25">
        <v>-9999</v>
      </c>
      <c r="BM12" s="25">
        <v>-9999</v>
      </c>
      <c r="BN12" s="20">
        <f t="shared" si="0"/>
        <v>1.6479289452396282</v>
      </c>
      <c r="BO12" s="20">
        <f t="shared" si="1"/>
        <v>1.6479289452396282</v>
      </c>
      <c r="BP12" s="20">
        <f t="shared" si="2"/>
        <v>1.6479289452396282</v>
      </c>
      <c r="BQ12" s="20">
        <f t="shared" si="3"/>
        <v>1.967242421266171</v>
      </c>
      <c r="BR12" s="20">
        <f t="shared" si="4"/>
        <v>2.6931220462283649</v>
      </c>
      <c r="BS12" s="20">
        <f t="shared" si="5"/>
        <v>0</v>
      </c>
      <c r="BT12" s="20">
        <f t="shared" si="6"/>
        <v>0.31931347602654292</v>
      </c>
      <c r="BU12" s="20">
        <f t="shared" si="7"/>
        <v>0.72587962496219371</v>
      </c>
      <c r="BV12" s="20">
        <f t="shared" si="35"/>
        <v>1.0451931009887367</v>
      </c>
      <c r="BW12" s="25">
        <v>-9999</v>
      </c>
      <c r="BX12" s="25">
        <v>-9999</v>
      </c>
      <c r="BY12" s="25">
        <v>-9999</v>
      </c>
      <c r="BZ12" s="25">
        <v>-9999</v>
      </c>
      <c r="CA12" s="25">
        <v>-9999</v>
      </c>
      <c r="CB12" s="25">
        <v>-9999</v>
      </c>
      <c r="CC12" s="25">
        <v>-9999</v>
      </c>
      <c r="CD12" s="20">
        <f t="shared" si="8"/>
        <v>18.625827198044647</v>
      </c>
      <c r="CE12" s="20">
        <f t="shared" si="9"/>
        <v>26.857273738925151</v>
      </c>
      <c r="CF12" s="20">
        <f t="shared" si="10"/>
        <v>36.786706700238398</v>
      </c>
      <c r="CG12" s="20">
        <f t="shared" si="36"/>
        <v>57.269691097601324</v>
      </c>
      <c r="CH12" s="15">
        <f t="shared" si="11"/>
        <v>9.9294329613132479</v>
      </c>
      <c r="CI12" s="15">
        <f t="shared" si="12"/>
        <v>9.4391725661495194</v>
      </c>
      <c r="CJ12" s="15">
        <f t="shared" si="13"/>
        <v>11.043811831213405</v>
      </c>
      <c r="CK12" s="15">
        <f t="shared" ref="CK12:CL12" si="136">SUM(CH12:CJ12)</f>
        <v>30.412417358676173</v>
      </c>
      <c r="CL12" s="15">
        <f t="shared" si="136"/>
        <v>50.895401756039099</v>
      </c>
      <c r="CM12" s="15">
        <v>0.74</v>
      </c>
      <c r="CN12" s="15">
        <v>0.40400000000000003</v>
      </c>
      <c r="CO12" s="15">
        <v>0</v>
      </c>
      <c r="CP12" s="15">
        <v>0.27500000000000002</v>
      </c>
      <c r="CQ12" s="15">
        <v>0.51500000000000001</v>
      </c>
      <c r="CR12" s="15">
        <v>0.09</v>
      </c>
      <c r="CS12" s="21">
        <v>-9999</v>
      </c>
      <c r="CT12" s="21">
        <v>-9999</v>
      </c>
      <c r="CU12" s="21">
        <v>-9999</v>
      </c>
      <c r="CV12" s="21">
        <v>-9999</v>
      </c>
      <c r="CW12" s="21">
        <v>-9999</v>
      </c>
      <c r="CX12" s="20">
        <f t="shared" si="38"/>
        <v>4.5760000000000005</v>
      </c>
      <c r="CY12" s="20">
        <f t="shared" si="39"/>
        <v>4.5760000000000005</v>
      </c>
      <c r="CZ12" s="20">
        <f t="shared" si="14"/>
        <v>5.6760000000000002</v>
      </c>
      <c r="DA12" s="20">
        <f t="shared" si="15"/>
        <v>7.7360000000000007</v>
      </c>
      <c r="DB12" s="20">
        <f t="shared" si="16"/>
        <v>8.0960000000000001</v>
      </c>
      <c r="DC12" s="15">
        <f t="shared" si="17"/>
        <v>1.1000000000000001</v>
      </c>
      <c r="DD12" s="15">
        <f t="shared" si="18"/>
        <v>2.06</v>
      </c>
      <c r="DE12" s="15">
        <f t="shared" si="19"/>
        <v>0.36</v>
      </c>
      <c r="DF12" s="15">
        <f t="shared" si="40"/>
        <v>3.52</v>
      </c>
      <c r="DG12" s="16">
        <v>2.6281407035175883</v>
      </c>
      <c r="DH12" s="16">
        <v>2.0283160959935738</v>
      </c>
      <c r="DI12" s="16">
        <v>2.0578616352201258</v>
      </c>
      <c r="DJ12" s="16">
        <v>2.482358240328312</v>
      </c>
      <c r="DK12" s="16">
        <v>2.3597931415373798</v>
      </c>
      <c r="DL12" s="16">
        <v>2.7609529578033514</v>
      </c>
      <c r="DM12" s="21">
        <v>-9999</v>
      </c>
      <c r="DN12" s="20">
        <f t="shared" si="41"/>
        <v>18.625827198044647</v>
      </c>
      <c r="DO12" s="20">
        <f t="shared" si="42"/>
        <v>26.857273738925151</v>
      </c>
      <c r="DP12" s="20">
        <f t="shared" ref="DP12:DR12" si="137">(DO12+(DJ12*4))</f>
        <v>36.786706700238398</v>
      </c>
      <c r="DQ12" s="20">
        <f t="shared" si="137"/>
        <v>46.225879266387921</v>
      </c>
      <c r="DR12" s="20">
        <f t="shared" si="137"/>
        <v>57.269691097601324</v>
      </c>
      <c r="DS12" s="15">
        <f t="shared" si="44"/>
        <v>9.9294329613132479</v>
      </c>
      <c r="DT12" s="15">
        <f t="shared" si="45"/>
        <v>9.4391725661495194</v>
      </c>
      <c r="DU12" s="15">
        <f t="shared" si="46"/>
        <v>11.043811831213405</v>
      </c>
      <c r="DV12" s="15">
        <f t="shared" si="47"/>
        <v>30.412417358676173</v>
      </c>
      <c r="DW12" s="25">
        <v>-9999</v>
      </c>
      <c r="DX12" s="25">
        <v>-9999</v>
      </c>
      <c r="DY12" s="25">
        <v>-9999</v>
      </c>
      <c r="DZ12" s="25">
        <v>-9999</v>
      </c>
      <c r="EA12" s="25">
        <v>-9999</v>
      </c>
      <c r="EB12" s="25">
        <v>-9999</v>
      </c>
      <c r="EC12" s="25">
        <v>-9999</v>
      </c>
      <c r="ED12" s="25">
        <v>-9999</v>
      </c>
      <c r="EE12" s="25">
        <v>-9999</v>
      </c>
      <c r="EF12" s="25">
        <v>-9999</v>
      </c>
      <c r="EG12" s="25">
        <v>-9999</v>
      </c>
      <c r="EH12" s="25">
        <v>-9999</v>
      </c>
      <c r="EI12" s="25">
        <v>-9999</v>
      </c>
      <c r="EJ12" s="25">
        <v>-9999</v>
      </c>
      <c r="EK12" s="25">
        <v>-9999</v>
      </c>
      <c r="EL12" s="25">
        <v>-9999</v>
      </c>
      <c r="EM12" s="25">
        <v>-9999</v>
      </c>
      <c r="EN12" s="25">
        <v>-9999</v>
      </c>
      <c r="EO12" s="25">
        <v>-9999</v>
      </c>
      <c r="EP12" s="25">
        <v>-9999</v>
      </c>
      <c r="EQ12" s="15">
        <v>7.4</v>
      </c>
      <c r="ER12" s="18">
        <v>5.6</v>
      </c>
      <c r="ES12" s="17">
        <v>4.7</v>
      </c>
      <c r="ET12" s="18">
        <v>3.9</v>
      </c>
      <c r="EU12" s="29">
        <v>3.5</v>
      </c>
      <c r="EV12" s="22">
        <v>4</v>
      </c>
      <c r="EW12" s="22">
        <v>3</v>
      </c>
      <c r="EX12" s="18">
        <v>5.3</v>
      </c>
      <c r="EY12" s="18">
        <v>6.3</v>
      </c>
      <c r="EZ12" s="23">
        <v>4</v>
      </c>
      <c r="FA12" s="18">
        <v>4.8</v>
      </c>
      <c r="FB12" s="22">
        <v>6.6</v>
      </c>
      <c r="FC12" s="22">
        <v>5.3</v>
      </c>
      <c r="FD12" s="18">
        <v>5.6</v>
      </c>
      <c r="FE12" s="21">
        <v>-9999</v>
      </c>
      <c r="FF12" s="18">
        <v>9.9</v>
      </c>
      <c r="FG12" s="18">
        <v>7.2</v>
      </c>
      <c r="FH12" s="18">
        <v>11.1</v>
      </c>
      <c r="FI12" s="18">
        <v>10.9</v>
      </c>
      <c r="FJ12" s="18">
        <v>11.5</v>
      </c>
      <c r="FK12" s="18">
        <v>11.4</v>
      </c>
      <c r="FL12" s="17">
        <v>33.299999999999997</v>
      </c>
      <c r="FM12" s="17">
        <v>35.1</v>
      </c>
      <c r="FN12" s="17">
        <v>30.2</v>
      </c>
      <c r="FO12" s="17">
        <v>27.6</v>
      </c>
      <c r="FP12" s="17">
        <v>26</v>
      </c>
      <c r="FQ12" s="17">
        <v>26.3</v>
      </c>
      <c r="FR12" s="17">
        <v>22.7</v>
      </c>
      <c r="FS12" s="17">
        <v>21.3</v>
      </c>
      <c r="FT12" s="17">
        <v>20.7</v>
      </c>
      <c r="FU12" s="17">
        <v>19.8</v>
      </c>
      <c r="FV12" s="17">
        <v>17.5</v>
      </c>
      <c r="FW12" s="17">
        <v>17</v>
      </c>
      <c r="FX12" s="22">
        <v>23.5</v>
      </c>
      <c r="FY12" s="22">
        <v>25.5</v>
      </c>
      <c r="FZ12" s="22">
        <v>32.5</v>
      </c>
      <c r="GA12" s="22">
        <v>34.5</v>
      </c>
      <c r="GB12" s="22">
        <v>41</v>
      </c>
      <c r="GC12" s="22">
        <v>32.5</v>
      </c>
      <c r="GD12" s="22">
        <v>35</v>
      </c>
      <c r="GE12" s="22">
        <v>33.5</v>
      </c>
      <c r="GF12" s="22">
        <v>51</v>
      </c>
      <c r="GG12" s="22">
        <v>42.5</v>
      </c>
      <c r="GH12" s="22">
        <v>55.5</v>
      </c>
      <c r="GI12" s="22">
        <v>43</v>
      </c>
      <c r="GJ12" s="22">
        <v>60.5</v>
      </c>
      <c r="GK12" s="22">
        <v>41.5</v>
      </c>
      <c r="GL12" s="22">
        <v>60</v>
      </c>
      <c r="GM12" s="22">
        <v>49</v>
      </c>
      <c r="GN12" s="16">
        <v>975.33156498673736</v>
      </c>
      <c r="GO12" s="16">
        <v>205.57768924302789</v>
      </c>
      <c r="GP12" s="16">
        <v>45.787908820614476</v>
      </c>
      <c r="GQ12" s="16">
        <v>10.348258706467661</v>
      </c>
      <c r="GR12" s="16">
        <v>4.7337278106508878</v>
      </c>
      <c r="GS12" s="16">
        <v>6.3303659742828886</v>
      </c>
      <c r="GT12" s="16">
        <v>0.30272452068617561</v>
      </c>
      <c r="GU12" s="16">
        <v>0</v>
      </c>
      <c r="GV12" s="16">
        <v>8.5461689587426317</v>
      </c>
      <c r="GW12" s="16">
        <v>0.20020020020020018</v>
      </c>
      <c r="GX12" s="18">
        <v>3.1598000000000002</v>
      </c>
      <c r="GY12" s="18">
        <v>3.8309000000000002</v>
      </c>
      <c r="GZ12" s="18">
        <v>3.8481999999999998</v>
      </c>
      <c r="HA12" s="18">
        <v>3.3205</v>
      </c>
      <c r="HB12" s="18">
        <v>2.6859999999999999</v>
      </c>
      <c r="HC12" s="18">
        <v>2.4424999999999999</v>
      </c>
      <c r="HD12" s="18">
        <v>2.0994000000000002</v>
      </c>
      <c r="HE12" s="18">
        <v>2.12</v>
      </c>
      <c r="HF12" s="18">
        <v>2.0354999999999999</v>
      </c>
      <c r="HG12" s="15">
        <v>43.4</v>
      </c>
      <c r="HH12" s="15">
        <f t="shared" si="48"/>
        <v>309.99999999999994</v>
      </c>
      <c r="HI12" s="15">
        <v>1.865732377346542</v>
      </c>
      <c r="HJ12" s="24">
        <f t="shared" si="49"/>
        <v>2.0381540776929663</v>
      </c>
      <c r="HK12" s="15">
        <f t="shared" si="50"/>
        <v>6.3182776408481942</v>
      </c>
      <c r="HL12" s="27">
        <v>0.36770334651716668</v>
      </c>
      <c r="HM12" s="17">
        <v>150.30000000000001</v>
      </c>
      <c r="HN12" s="17">
        <v>70.069999999999993</v>
      </c>
      <c r="HO12" s="16">
        <f t="shared" si="51"/>
        <v>80.230000000000018</v>
      </c>
      <c r="HP12" s="18">
        <v>13</v>
      </c>
      <c r="HQ12" s="18">
        <v>139.19999999999999</v>
      </c>
      <c r="HR12" s="18">
        <v>31.63</v>
      </c>
      <c r="HS12" s="22">
        <f t="shared" si="52"/>
        <v>107.57</v>
      </c>
      <c r="HT12" s="21">
        <v>56</v>
      </c>
      <c r="HU12" s="18">
        <v>135.9</v>
      </c>
      <c r="HV12" s="18">
        <v>31</v>
      </c>
      <c r="HW12" s="18">
        <f t="shared" si="53"/>
        <v>104.9</v>
      </c>
      <c r="HX12" s="18">
        <v>87.1</v>
      </c>
      <c r="HY12" s="18">
        <v>31</v>
      </c>
      <c r="HZ12" s="18">
        <f t="shared" si="54"/>
        <v>56.099999999999994</v>
      </c>
      <c r="IA12" s="18">
        <v>83.5</v>
      </c>
      <c r="IB12" s="18">
        <v>31.5</v>
      </c>
      <c r="IC12" s="18">
        <f t="shared" si="55"/>
        <v>52</v>
      </c>
      <c r="ID12" s="18">
        <v>32.700000000000003</v>
      </c>
      <c r="IE12" s="22">
        <v>6.65</v>
      </c>
      <c r="IF12" s="28">
        <v>93.6</v>
      </c>
      <c r="IG12" s="22">
        <v>70.069999999999993</v>
      </c>
      <c r="IH12" s="22">
        <f t="shared" si="126"/>
        <v>26.050000000000004</v>
      </c>
      <c r="II12" s="22">
        <f t="shared" si="127"/>
        <v>23.53</v>
      </c>
      <c r="IJ12" s="16">
        <f t="shared" si="58"/>
        <v>230.68627450980392</v>
      </c>
      <c r="IK12" s="16">
        <f t="shared" si="59"/>
        <v>205.96988795518206</v>
      </c>
      <c r="IL12" s="25">
        <f t="shared" si="22"/>
        <v>786.56862745098067</v>
      </c>
      <c r="IM12" s="16">
        <f t="shared" si="23"/>
        <v>1054.6078431372548</v>
      </c>
      <c r="IN12" s="16">
        <f t="shared" si="24"/>
        <v>550</v>
      </c>
      <c r="IO12" s="16">
        <f t="shared" si="60"/>
        <v>509.80392156862746</v>
      </c>
      <c r="IP12" s="25">
        <f t="shared" si="25"/>
        <v>1028.4313725490197</v>
      </c>
      <c r="IQ12" s="16">
        <f t="shared" si="61"/>
        <v>2900.9803921568632</v>
      </c>
      <c r="IR12" s="16">
        <f t="shared" si="62"/>
        <v>255.39215686274514</v>
      </c>
      <c r="IS12" s="27">
        <v>0.36812358891446251</v>
      </c>
      <c r="IT12" s="24">
        <v>1.5721790405229894</v>
      </c>
      <c r="IU12" s="24">
        <v>1.5721790405229894</v>
      </c>
      <c r="IV12" s="15">
        <v>1.73</v>
      </c>
      <c r="IW12" s="24">
        <f t="shared" si="63"/>
        <v>1.726283012651624</v>
      </c>
      <c r="IX12" s="15">
        <f t="shared" si="26"/>
        <v>13.607637254901965</v>
      </c>
      <c r="IY12" s="27">
        <v>0.36710496509357293</v>
      </c>
      <c r="IZ12" s="26">
        <v>0.36135713363383987</v>
      </c>
      <c r="JA12" s="15">
        <v>0.45</v>
      </c>
      <c r="JB12" s="24">
        <f t="shared" si="64"/>
        <v>0.43990581877259149</v>
      </c>
      <c r="JC12" s="15">
        <f t="shared" si="27"/>
        <v>4.7457352941176474</v>
      </c>
      <c r="JD12" s="27">
        <v>0.36693625277825187</v>
      </c>
      <c r="JE12" s="24">
        <v>0.82293208131543494</v>
      </c>
      <c r="JF12" s="15">
        <v>0.93</v>
      </c>
      <c r="JG12" s="24">
        <f t="shared" si="65"/>
        <v>0.93028304318951816</v>
      </c>
      <c r="JH12" s="15">
        <f t="shared" si="28"/>
        <v>5.1150000000000002</v>
      </c>
      <c r="JI12" s="27">
        <v>0.36706544851900891</v>
      </c>
      <c r="JJ12" s="24">
        <v>2.2294923878781105</v>
      </c>
      <c r="JK12" s="15">
        <v>2.5099999999999998</v>
      </c>
      <c r="JL12" s="24">
        <f t="shared" si="66"/>
        <v>2.4246127128817045</v>
      </c>
      <c r="JM12" s="15">
        <f t="shared" si="29"/>
        <v>6.4103431372549027</v>
      </c>
      <c r="JN12" s="27">
        <v>0.36748184920531812</v>
      </c>
      <c r="JO12" s="16">
        <f t="shared" si="67"/>
        <v>29.878715686274514</v>
      </c>
      <c r="JP12" s="16">
        <f t="shared" si="68"/>
        <v>26.677424719887956</v>
      </c>
      <c r="JQ12" s="22">
        <v>6.5</v>
      </c>
      <c r="JR12" s="22">
        <f t="shared" si="69"/>
        <v>21.645</v>
      </c>
      <c r="JS12" s="22">
        <v>306.8</v>
      </c>
      <c r="JT12" s="26">
        <f t="shared" si="70"/>
        <v>0.30680000000000002</v>
      </c>
      <c r="JU12" s="27">
        <v>7.1599999999999997E-2</v>
      </c>
      <c r="JV12" s="26">
        <f t="shared" si="71"/>
        <v>0.23520000000000002</v>
      </c>
      <c r="JW12" s="15">
        <f t="shared" si="72"/>
        <v>1042.585655801515</v>
      </c>
      <c r="JX12" s="15">
        <v>0.1802</v>
      </c>
      <c r="JY12" s="15">
        <v>0.14549999999999999</v>
      </c>
      <c r="JZ12" s="15">
        <f>JX12-0.0678</f>
        <v>0.1124</v>
      </c>
      <c r="KA12" s="15">
        <f t="shared" si="120"/>
        <v>0.11379999999999998</v>
      </c>
      <c r="KB12" s="15">
        <f>JZ12/JV12</f>
        <v>0.47789115646258501</v>
      </c>
      <c r="KC12" s="15">
        <v>0.47699999999999998</v>
      </c>
      <c r="KD12" s="15">
        <f>(JZ12)*(43560/(JR12*0.454))</f>
        <v>498.24246476228859</v>
      </c>
      <c r="KE12" s="15">
        <f t="shared" si="30"/>
        <v>497.31335781732264</v>
      </c>
      <c r="KF12" s="15">
        <f t="shared" si="73"/>
        <v>556.99096075540137</v>
      </c>
      <c r="KG12" s="28">
        <v>2</v>
      </c>
      <c r="KH12" s="22">
        <f t="shared" si="74"/>
        <v>19</v>
      </c>
      <c r="KI12" s="22">
        <f t="shared" si="75"/>
        <v>126.73</v>
      </c>
      <c r="KJ12" s="20">
        <v>128.39125999999999</v>
      </c>
      <c r="KK12" s="16">
        <v>1.36</v>
      </c>
      <c r="KL12" s="16">
        <f t="shared" si="76"/>
        <v>0.85000000000000009</v>
      </c>
      <c r="KM12" s="15">
        <f t="shared" si="121"/>
        <v>635.2073036692309</v>
      </c>
      <c r="KN12" s="18">
        <v>0.78</v>
      </c>
      <c r="KO12" s="18">
        <f t="shared" si="77"/>
        <v>0.51</v>
      </c>
      <c r="KP12" s="15">
        <f t="shared" si="78"/>
        <v>0.6</v>
      </c>
      <c r="KQ12" s="15">
        <f t="shared" si="79"/>
        <v>381.12438220153848</v>
      </c>
      <c r="KR12" s="15">
        <f t="shared" si="80"/>
        <v>426.85930806572316</v>
      </c>
      <c r="KS12" s="20">
        <f t="shared" si="31"/>
        <v>525.76144170919326</v>
      </c>
      <c r="KT12" s="20">
        <f t="shared" si="81"/>
        <v>588.85281471429653</v>
      </c>
      <c r="KU12" s="30">
        <v>5.21</v>
      </c>
      <c r="KV12" s="30">
        <v>0.97</v>
      </c>
      <c r="KW12" s="30">
        <v>77.7</v>
      </c>
      <c r="KX12" s="30">
        <v>23.7</v>
      </c>
      <c r="KY12" s="30">
        <v>5.8</v>
      </c>
      <c r="KZ12" s="18">
        <v>0.52610000000000001</v>
      </c>
      <c r="LA12" s="18">
        <f t="shared" si="82"/>
        <v>0.45910000000000001</v>
      </c>
      <c r="LB12" s="15">
        <f t="shared" si="32"/>
        <v>0.54011764705882348</v>
      </c>
      <c r="LC12" s="15">
        <f t="shared" si="33"/>
        <v>343.08667425240452</v>
      </c>
      <c r="LD12" s="15">
        <f t="shared" si="83"/>
        <v>384.25707516269313</v>
      </c>
      <c r="LE12" s="15">
        <f t="shared" si="84"/>
        <v>468.6061892227965</v>
      </c>
      <c r="LF12" s="15">
        <v>43.4</v>
      </c>
      <c r="LG12" s="15">
        <f t="shared" si="85"/>
        <v>309.99999999999994</v>
      </c>
      <c r="LH12" s="15">
        <v>0.26621230715217398</v>
      </c>
      <c r="LI12" s="15">
        <v>0.40234484560869599</v>
      </c>
      <c r="LJ12" s="15">
        <v>0.23085561030434801</v>
      </c>
      <c r="LK12" s="15">
        <v>0.33681259395652202</v>
      </c>
      <c r="LL12" s="15">
        <v>0.513386601043478</v>
      </c>
      <c r="LM12" s="15">
        <v>0.47553628560869499</v>
      </c>
      <c r="LN12" s="15">
        <v>0.33603729193478299</v>
      </c>
      <c r="LO12" s="15">
        <v>0.52569473410869605</v>
      </c>
      <c r="LP12" s="15">
        <v>0.46824388345652201</v>
      </c>
      <c r="LQ12" s="15">
        <v>0.25046828841304303</v>
      </c>
      <c r="LR12" s="15">
        <v>0.40759762678260902</v>
      </c>
      <c r="LS12" s="15">
        <v>0.25649525502173898</v>
      </c>
      <c r="LT12" s="15">
        <v>33.81</v>
      </c>
      <c r="LU12" s="15">
        <v>31.030869565217401</v>
      </c>
      <c r="LV12" s="15">
        <v>4.6106956521739102</v>
      </c>
      <c r="LW12" s="15">
        <v>44.455434782608698</v>
      </c>
      <c r="LX12" s="15">
        <v>43.960217391304298</v>
      </c>
      <c r="LY12" s="15">
        <v>34.697826086956503</v>
      </c>
      <c r="LZ12" s="15">
        <v>34.698695652173903</v>
      </c>
      <c r="MA12" s="15">
        <v>0.27107752173913002</v>
      </c>
      <c r="MB12" s="15">
        <v>0.23462468043478299</v>
      </c>
      <c r="MC12" s="15">
        <v>59.826956521739099</v>
      </c>
      <c r="MD12" s="15">
        <v>56.0695652173913</v>
      </c>
      <c r="ME12" s="15">
        <v>60.3</v>
      </c>
      <c r="MF12" s="15">
        <f t="shared" si="86"/>
        <v>0.4730434782608981</v>
      </c>
      <c r="MG12" s="15">
        <f t="shared" si="87"/>
        <v>4.2304347826086968</v>
      </c>
      <c r="MH12" s="15">
        <v>1903.3831956521699</v>
      </c>
      <c r="MI12" s="15">
        <v>1818.06697826087</v>
      </c>
      <c r="MJ12" s="15">
        <v>0.21994088290869601</v>
      </c>
      <c r="MK12" s="15">
        <v>0.20610809393478299</v>
      </c>
      <c r="ML12" s="15">
        <v>0.164354657052174</v>
      </c>
      <c r="MM12" s="15">
        <v>0.17053606918913</v>
      </c>
      <c r="MN12" s="15">
        <v>0.126386730184783</v>
      </c>
      <c r="MO12" s="15">
        <v>0.1197973849</v>
      </c>
      <c r="MP12" s="15">
        <v>6.9213050423913E-2</v>
      </c>
      <c r="MQ12" s="15">
        <v>8.3165605897826095E-2</v>
      </c>
      <c r="MR12" s="15">
        <v>5.7691689258695701E-2</v>
      </c>
      <c r="MS12" s="15">
        <v>3.7077824391304401E-2</v>
      </c>
      <c r="MT12" s="15">
        <v>0.34400616337608703</v>
      </c>
      <c r="MU12" s="15">
        <v>0.37807520281086998</v>
      </c>
      <c r="MV12" s="15">
        <v>0.354448013463043</v>
      </c>
      <c r="MW12" s="15">
        <v>0.31549499696087002</v>
      </c>
      <c r="MX12" s="15">
        <v>0.13426709611304299</v>
      </c>
      <c r="MY12" s="15">
        <v>0.186759383667391</v>
      </c>
      <c r="MZ12" s="15">
        <v>0.564565751145652</v>
      </c>
      <c r="NA12" s="15">
        <v>0.52484451720000003</v>
      </c>
      <c r="NB12" s="15">
        <v>0.45273533371086899</v>
      </c>
      <c r="NC12" s="15">
        <v>4.6383609414434801</v>
      </c>
      <c r="ND12" s="15">
        <v>0.48181797746087002</v>
      </c>
      <c r="NE12" s="15">
        <v>4.86144261927826</v>
      </c>
      <c r="NF12" s="15">
        <v>0.30004172093913001</v>
      </c>
      <c r="NG12" s="15">
        <v>0.16955781960869601</v>
      </c>
      <c r="NH12" s="15">
        <v>0.26032252365000003</v>
      </c>
      <c r="NI12" s="15">
        <v>0.147306922741304</v>
      </c>
      <c r="NJ12" s="15">
        <v>-0.12935683265217399</v>
      </c>
      <c r="NK12" s="15">
        <v>-0.152985951347826</v>
      </c>
      <c r="NL12" s="15">
        <v>0.96320956838695604</v>
      </c>
      <c r="NM12" s="15">
        <v>0.59060354140000004</v>
      </c>
      <c r="NN12" s="15">
        <v>0.26887354594594598</v>
      </c>
      <c r="NO12" s="15">
        <v>0.41524558102702702</v>
      </c>
      <c r="NP12" s="15">
        <v>0.24293218359459501</v>
      </c>
      <c r="NQ12" s="15">
        <v>0.33659535016216202</v>
      </c>
      <c r="NR12" s="15">
        <v>0.49439758459459499</v>
      </c>
      <c r="NS12" s="15">
        <v>0.45422366537837799</v>
      </c>
      <c r="NT12" s="15">
        <v>0.32992712572972999</v>
      </c>
      <c r="NU12" s="15">
        <v>0.503905609108108</v>
      </c>
      <c r="NV12" s="15">
        <v>0.45296717172973</v>
      </c>
      <c r="NW12" s="15">
        <v>0.25205010954054102</v>
      </c>
      <c r="NX12" s="15">
        <v>0.39979607372972997</v>
      </c>
      <c r="NY12" s="15">
        <v>0.242318139054054</v>
      </c>
      <c r="NZ12" s="15">
        <v>30.4978378378378</v>
      </c>
      <c r="OA12" s="15">
        <v>27.639459459459498</v>
      </c>
      <c r="OB12" s="15">
        <v>15.73</v>
      </c>
      <c r="OC12" s="15">
        <v>43.627297297297297</v>
      </c>
      <c r="OD12" s="15">
        <v>43.023243243243201</v>
      </c>
      <c r="OE12" s="15">
        <v>31.0151351351351</v>
      </c>
      <c r="OF12" s="15">
        <v>30.73</v>
      </c>
      <c r="OG12" s="15">
        <v>0.35282664864864899</v>
      </c>
      <c r="OH12" s="15">
        <v>0.313157905405405</v>
      </c>
      <c r="OI12" s="15">
        <v>59.514594594594598</v>
      </c>
      <c r="OJ12" s="15">
        <v>54.322702702702699</v>
      </c>
      <c r="OK12" s="15">
        <v>60</v>
      </c>
      <c r="OL12" s="15">
        <f t="shared" si="88"/>
        <v>0.48540540540540178</v>
      </c>
      <c r="OM12" s="15">
        <f t="shared" si="89"/>
        <v>5.6772972972973008</v>
      </c>
      <c r="ON12" s="15">
        <v>1896.2682972973</v>
      </c>
      <c r="OO12" s="15">
        <v>1778.43072972973</v>
      </c>
      <c r="OP12" s="15">
        <v>0.20855362934594601</v>
      </c>
      <c r="OQ12" s="15">
        <v>0.18805256877297299</v>
      </c>
      <c r="OR12" s="15">
        <v>0.157139400313514</v>
      </c>
      <c r="OS12" s="15">
        <v>0.14842482524324299</v>
      </c>
      <c r="OT12" s="15">
        <v>0.115096199445946</v>
      </c>
      <c r="OU12" s="15">
        <v>8.5275596424324293E-2</v>
      </c>
      <c r="OV12" s="15">
        <v>6.2312771391891897E-2</v>
      </c>
      <c r="OW12" s="15">
        <v>4.45202945297297E-2</v>
      </c>
      <c r="OX12" s="15">
        <v>5.3168171683783801E-2</v>
      </c>
      <c r="OY12" s="15">
        <v>4.0939224008108101E-2</v>
      </c>
      <c r="OZ12" s="15">
        <v>0.35047908348918899</v>
      </c>
      <c r="PA12" s="15">
        <v>0.33919342651351297</v>
      </c>
      <c r="PB12" s="15">
        <v>0.33305198453243201</v>
      </c>
      <c r="PC12" s="15">
        <v>0.29354142405135097</v>
      </c>
      <c r="PD12" s="15">
        <v>0.153154252751351</v>
      </c>
      <c r="PE12" s="15">
        <v>0.16166464962702701</v>
      </c>
      <c r="PF12" s="15">
        <v>0.52752905515405402</v>
      </c>
      <c r="PG12" s="15">
        <v>0.46921088197837801</v>
      </c>
      <c r="PH12" s="15">
        <v>0.45908791895135098</v>
      </c>
      <c r="PI12" s="15">
        <v>-2.0306451518864899</v>
      </c>
      <c r="PJ12" s="15">
        <v>0.48540842835135101</v>
      </c>
      <c r="PK12" s="15">
        <v>-2.2198583676837802</v>
      </c>
      <c r="PL12" s="15">
        <v>0.28995318275405402</v>
      </c>
      <c r="PM12" s="15">
        <v>0.19341582871081101</v>
      </c>
      <c r="PN12" s="15">
        <v>0.25291261432432399</v>
      </c>
      <c r="PO12" s="15">
        <v>0.17273099972432401</v>
      </c>
      <c r="PP12" s="15">
        <v>-0.117135439621622</v>
      </c>
      <c r="PQ12" s="15">
        <v>-8.4570863810810804E-2</v>
      </c>
      <c r="PR12" s="15">
        <v>1.0080947207594599</v>
      </c>
      <c r="PS12" s="15">
        <v>2.4861572760162201</v>
      </c>
      <c r="PT12" s="15">
        <v>0.26809862738297902</v>
      </c>
      <c r="PU12" s="15">
        <v>0.41322899331914897</v>
      </c>
      <c r="PV12" s="15">
        <v>0.243991706638298</v>
      </c>
      <c r="PW12" s="15">
        <v>0.34330898704255303</v>
      </c>
      <c r="PX12" s="15">
        <v>0.506076202765957</v>
      </c>
      <c r="PY12" s="15">
        <v>0.45428312817021299</v>
      </c>
      <c r="PZ12" s="15">
        <v>0.32969757070212802</v>
      </c>
      <c r="QA12" s="15">
        <v>0.52176210093617004</v>
      </c>
      <c r="QB12" s="15">
        <v>0.47147319512766001</v>
      </c>
      <c r="QC12" s="15">
        <v>0.25343585363829801</v>
      </c>
      <c r="QD12" s="15">
        <v>0.39639601387234102</v>
      </c>
      <c r="QE12" s="15">
        <v>0.244307646382979</v>
      </c>
      <c r="QF12" s="15">
        <v>26.59</v>
      </c>
      <c r="QG12" s="15">
        <v>23.75</v>
      </c>
      <c r="QH12" s="15">
        <v>21.392127659574498</v>
      </c>
      <c r="QI12" s="15">
        <v>32.395319148936203</v>
      </c>
      <c r="QJ12" s="15">
        <v>31.6644680851064</v>
      </c>
      <c r="QK12" s="15">
        <v>25.65</v>
      </c>
      <c r="QL12" s="15">
        <v>25.501063829787199</v>
      </c>
      <c r="QM12" s="15">
        <v>0.183002017021277</v>
      </c>
      <c r="QN12" s="15">
        <v>0.152329895744681</v>
      </c>
      <c r="QO12" s="15">
        <v>54.3829787234043</v>
      </c>
      <c r="QP12" s="15">
        <v>53.659574468085097</v>
      </c>
      <c r="QQ12" s="15">
        <v>60.1</v>
      </c>
      <c r="QR12" s="15">
        <f t="shared" si="90"/>
        <v>5.7170212765957018</v>
      </c>
      <c r="QS12" s="15">
        <f t="shared" si="91"/>
        <v>6.4404255319149044</v>
      </c>
      <c r="QT12" s="15">
        <v>1779.7919999999999</v>
      </c>
      <c r="QU12" s="15">
        <v>1763.37578723404</v>
      </c>
      <c r="QV12" s="15">
        <v>0.225450230323404</v>
      </c>
      <c r="QW12" s="15">
        <v>0.19095334161914901</v>
      </c>
      <c r="QX12" s="15">
        <v>0.17694442524468099</v>
      </c>
      <c r="QY12" s="15">
        <v>0.13879314104680801</v>
      </c>
      <c r="QZ12" s="15">
        <v>0.13642783567446801</v>
      </c>
      <c r="RA12" s="15">
        <v>0.10035117212766</v>
      </c>
      <c r="RB12" s="15">
        <v>8.64953689510638E-2</v>
      </c>
      <c r="RC12" s="15">
        <v>4.6995076553191503E-2</v>
      </c>
      <c r="RD12" s="15">
        <v>5.0535366300000002E-2</v>
      </c>
      <c r="RE12" s="15">
        <v>5.3619530829787203E-2</v>
      </c>
      <c r="RF12" s="15">
        <v>0.36208390750000002</v>
      </c>
      <c r="RG12" s="15">
        <v>0.34873295454893599</v>
      </c>
      <c r="RH12" s="15">
        <v>0.34602921540638298</v>
      </c>
      <c r="RI12" s="15">
        <v>0.30669357948085102</v>
      </c>
      <c r="RJ12" s="15">
        <v>0.14883370721063799</v>
      </c>
      <c r="RK12" s="15">
        <v>0.169181977593617</v>
      </c>
      <c r="RL12" s="15">
        <v>0.582590525982978</v>
      </c>
      <c r="RM12" s="15">
        <v>0.47467640834255298</v>
      </c>
      <c r="RN12" s="15">
        <v>0.36860876979574497</v>
      </c>
      <c r="RO12" s="15">
        <v>0.43785780916170203</v>
      </c>
      <c r="RP12" s="15">
        <v>0.39834299192127698</v>
      </c>
      <c r="RQ12" s="15">
        <v>0.45080412660851099</v>
      </c>
      <c r="RR12" s="15">
        <v>0.25966410640425502</v>
      </c>
      <c r="RS12" s="15">
        <v>0.29621065939361702</v>
      </c>
      <c r="RT12" s="15">
        <v>0.22274094305744699</v>
      </c>
      <c r="RU12" s="15">
        <v>0.26434783839148901</v>
      </c>
      <c r="RV12" s="15">
        <v>-0.159081388659574</v>
      </c>
      <c r="RW12" s="15">
        <v>-8.8802677946808503E-2</v>
      </c>
      <c r="RX12" s="15">
        <v>0.68284861359787197</v>
      </c>
      <c r="RY12" s="15">
        <v>0.25631349422127703</v>
      </c>
      <c r="RZ12" s="15">
        <v>0.25676884896153801</v>
      </c>
      <c r="SA12" s="15">
        <v>0.38124826080769197</v>
      </c>
      <c r="SB12" s="15">
        <v>0.23238604725000001</v>
      </c>
      <c r="SC12" s="15">
        <v>0.317146343923077</v>
      </c>
      <c r="SD12" s="15">
        <v>0.48101385113461498</v>
      </c>
      <c r="SE12" s="15">
        <v>0.42567806457692298</v>
      </c>
      <c r="SF12" s="15">
        <v>0.30261763040384598</v>
      </c>
      <c r="SG12" s="15">
        <v>0.50761438946153803</v>
      </c>
      <c r="SH12" s="15">
        <v>0.44425935</v>
      </c>
      <c r="SI12" s="15">
        <v>0.238555946942308</v>
      </c>
      <c r="SJ12" s="15">
        <v>0.35819428884615401</v>
      </c>
      <c r="SK12" s="15">
        <v>0.22480729899999999</v>
      </c>
      <c r="SL12" s="15">
        <v>32.141923076923099</v>
      </c>
      <c r="SM12" s="15">
        <v>32.540576923076898</v>
      </c>
      <c r="SN12" s="15">
        <v>11.144423076923101</v>
      </c>
      <c r="SO12" s="15">
        <v>37.255961538461499</v>
      </c>
      <c r="SP12" s="15">
        <v>37.658846153846099</v>
      </c>
      <c r="SQ12" s="15">
        <v>33.4</v>
      </c>
      <c r="SR12" s="15">
        <v>33.426923076923103</v>
      </c>
      <c r="SS12" s="15">
        <v>0.105498580576923</v>
      </c>
      <c r="ST12" s="15">
        <v>0.105843817692308</v>
      </c>
      <c r="SU12" s="15">
        <v>53.2140384615385</v>
      </c>
      <c r="SV12" s="15">
        <v>52.091923076923102</v>
      </c>
      <c r="SW12" s="15">
        <v>63.6</v>
      </c>
      <c r="SX12" s="15">
        <f t="shared" si="92"/>
        <v>10.385961538461501</v>
      </c>
      <c r="SY12" s="15">
        <f t="shared" si="93"/>
        <v>11.508076923076899</v>
      </c>
      <c r="SZ12" s="15">
        <v>1753.24569230769</v>
      </c>
      <c r="TA12" s="15">
        <v>1727.7880576923101</v>
      </c>
      <c r="TB12" s="15">
        <v>0.252716120496154</v>
      </c>
      <c r="TC12" s="15">
        <v>0.202732587942308</v>
      </c>
      <c r="TD12" s="15">
        <v>0.18959058439038501</v>
      </c>
      <c r="TE12" s="15">
        <v>0.145517823007692</v>
      </c>
      <c r="TF12" s="15">
        <v>0.17233497593653799</v>
      </c>
      <c r="TG12" s="15">
        <v>0.113300618475</v>
      </c>
      <c r="TH12" s="15">
        <v>0.107247941203846</v>
      </c>
      <c r="TI12" s="15">
        <v>5.4551696323076902E-2</v>
      </c>
      <c r="TJ12" s="15">
        <v>6.6347672226923102E-2</v>
      </c>
      <c r="TK12" s="15">
        <v>5.9147687490384598E-2</v>
      </c>
      <c r="TL12" s="15">
        <v>0.38588261993269202</v>
      </c>
      <c r="TM12" s="15">
        <v>0.34590774420576897</v>
      </c>
      <c r="TN12" s="15">
        <v>0.36028342959230802</v>
      </c>
      <c r="TO12" s="15">
        <v>0.30125320456923099</v>
      </c>
      <c r="TP12" s="15">
        <v>0.14761895888846199</v>
      </c>
      <c r="TQ12" s="15">
        <v>0.154345723713462</v>
      </c>
      <c r="TR12" s="15">
        <v>0.67756551013461597</v>
      </c>
      <c r="TS12" s="15">
        <v>0.51663958985576897</v>
      </c>
      <c r="TT12" s="15">
        <v>0.38299374931153801</v>
      </c>
      <c r="TU12" s="15">
        <v>0.47378320605576901</v>
      </c>
      <c r="TV12" s="15">
        <v>0.42076610120576902</v>
      </c>
      <c r="TW12" s="15">
        <v>0.48987584682500002</v>
      </c>
      <c r="TX12" s="15">
        <v>0.30620577318653802</v>
      </c>
      <c r="TY12" s="15">
        <v>0.262762004186539</v>
      </c>
      <c r="TZ12" s="15">
        <v>0.26076666779038499</v>
      </c>
      <c r="UA12" s="15">
        <v>0.235623403569231</v>
      </c>
      <c r="UB12" s="15">
        <v>-0.19351420996153901</v>
      </c>
      <c r="UC12" s="15">
        <v>-0.102249149826923</v>
      </c>
      <c r="UD12" s="15">
        <v>0.74286223819038399</v>
      </c>
      <c r="UE12" s="15">
        <v>2.73422083347692</v>
      </c>
      <c r="UF12" s="15">
        <v>0.22777553853333299</v>
      </c>
      <c r="UG12" s="15">
        <v>0.31692066697777799</v>
      </c>
      <c r="UH12" s="15">
        <v>0.20523759699999999</v>
      </c>
      <c r="UI12" s="15">
        <v>0.27035936700000002</v>
      </c>
      <c r="UJ12" s="15">
        <v>0.49652338577777799</v>
      </c>
      <c r="UK12" s="15">
        <v>0.418972996888889</v>
      </c>
      <c r="UL12" s="15">
        <v>0.25571650608888902</v>
      </c>
      <c r="UM12" s="15">
        <v>0.47498374306666702</v>
      </c>
      <c r="UN12" s="15">
        <v>0.40371505082222198</v>
      </c>
      <c r="UO12" s="15">
        <v>0.20901160633333299</v>
      </c>
      <c r="UP12" s="15">
        <v>0.29597965526666697</v>
      </c>
      <c r="UQ12" s="15">
        <v>0.19561057177777799</v>
      </c>
      <c r="UR12" s="15">
        <v>30.95</v>
      </c>
      <c r="US12" s="15">
        <v>26.297333333333299</v>
      </c>
      <c r="UT12" s="15">
        <v>14.9924444444444</v>
      </c>
      <c r="UU12" s="15">
        <v>37.360222222222198</v>
      </c>
      <c r="UV12" s="15">
        <v>37.136888888888897</v>
      </c>
      <c r="UW12" s="15">
        <v>30.4142222222222</v>
      </c>
      <c r="UX12" s="15">
        <v>29.880888888888901</v>
      </c>
      <c r="UY12" s="15">
        <v>0.19024199555555599</v>
      </c>
      <c r="UZ12" s="15">
        <v>0.18118858666666701</v>
      </c>
      <c r="VA12" s="15">
        <v>59.593111111111099</v>
      </c>
      <c r="VB12" s="15">
        <v>57.1642222222222</v>
      </c>
      <c r="VC12" s="15">
        <v>73.099999999999994</v>
      </c>
      <c r="VD12" s="15">
        <f t="shared" si="94"/>
        <v>13.506888888888895</v>
      </c>
      <c r="VE12" s="15">
        <f t="shared" si="95"/>
        <v>15.935777777777794</v>
      </c>
      <c r="VF12" s="15">
        <f t="shared" si="96"/>
        <v>14.721333333333344</v>
      </c>
      <c r="VG12" s="15">
        <v>1898.0633333333301</v>
      </c>
      <c r="VH12" s="15">
        <v>1842.90642222222</v>
      </c>
      <c r="VI12" s="15">
        <v>0.29982490548222201</v>
      </c>
      <c r="VJ12" s="15">
        <v>0.29311998558000002</v>
      </c>
      <c r="VK12" s="15">
        <v>0.22434276487999999</v>
      </c>
      <c r="VL12" s="15">
        <v>0.21484347283777799</v>
      </c>
      <c r="VM12" s="15">
        <v>0.232034733093333</v>
      </c>
      <c r="VN12" s="15">
        <v>0.219026585708889</v>
      </c>
      <c r="VO12" s="15">
        <f t="shared" si="97"/>
        <v>0.225530659401111</v>
      </c>
      <c r="VP12" s="15">
        <v>0.15398806343111099</v>
      </c>
      <c r="VQ12" s="15">
        <v>0.13799865828888899</v>
      </c>
      <c r="VR12" s="15">
        <v>8.09496738355555E-2</v>
      </c>
      <c r="VS12" s="15">
        <v>8.3687301191111105E-2</v>
      </c>
      <c r="VT12" s="15">
        <v>0.41642023877111101</v>
      </c>
      <c r="VU12" s="15">
        <v>0.41326073810000002</v>
      </c>
      <c r="VV12" s="15">
        <v>0.38865175157777798</v>
      </c>
      <c r="VW12" s="15">
        <v>0.36924193936888899</v>
      </c>
      <c r="VX12" s="15">
        <v>0.13329445880444399</v>
      </c>
      <c r="VY12" s="15">
        <v>0.136952096448889</v>
      </c>
      <c r="VZ12" s="15">
        <v>0.85768951676888905</v>
      </c>
      <c r="WA12" s="15">
        <v>0.83685427547777802</v>
      </c>
      <c r="WB12" s="15">
        <v>0.34879597674444501</v>
      </c>
      <c r="WC12" s="15">
        <v>0.36867871932222201</v>
      </c>
      <c r="WD12" s="15">
        <v>0.39681075119555598</v>
      </c>
      <c r="WE12" s="15">
        <v>0.41159150158000002</v>
      </c>
      <c r="WF12" s="15">
        <v>0.32324181352888898</v>
      </c>
      <c r="WG12" s="15">
        <v>0.32685240945999999</v>
      </c>
      <c r="WH12" s="15">
        <v>0.26911277726222199</v>
      </c>
      <c r="WI12" s="15">
        <v>0.27597052112888898</v>
      </c>
      <c r="WJ12" s="15">
        <v>-0.26648434811111099</v>
      </c>
      <c r="WK12" s="15">
        <v>-0.241120967822222</v>
      </c>
      <c r="WL12" s="15">
        <v>0.67618067595555598</v>
      </c>
      <c r="WM12" s="15">
        <v>0.83681895078000001</v>
      </c>
      <c r="WN12" s="15">
        <v>0.18662162061538501</v>
      </c>
      <c r="WO12" s="15">
        <v>0.25299843969230801</v>
      </c>
      <c r="WP12" s="15">
        <v>0.16529755457692299</v>
      </c>
      <c r="WQ12" s="15">
        <v>0.21844562711538501</v>
      </c>
      <c r="WR12" s="15">
        <v>0.40606021040384599</v>
      </c>
      <c r="WS12" s="15">
        <v>0.35840865332692301</v>
      </c>
      <c r="WT12" s="15">
        <v>0.201741836519231</v>
      </c>
      <c r="WU12" s="15">
        <v>0.40773807294230802</v>
      </c>
      <c r="WV12" s="15">
        <v>0.34767746628846202</v>
      </c>
      <c r="WW12" s="15">
        <v>0.17640353601923101</v>
      </c>
      <c r="WX12" s="15">
        <v>0.23863303532692301</v>
      </c>
      <c r="WY12" s="15">
        <v>0.15853892121153801</v>
      </c>
      <c r="WZ12" s="15">
        <v>30.09</v>
      </c>
      <c r="XA12" s="15">
        <v>29.436730769230799</v>
      </c>
      <c r="XB12" s="15">
        <v>15.239038461538501</v>
      </c>
      <c r="XC12" s="15">
        <v>34.754230769230801</v>
      </c>
      <c r="XD12" s="15">
        <v>34.697115384615401</v>
      </c>
      <c r="XE12" s="15">
        <v>30.84</v>
      </c>
      <c r="XF12" s="15">
        <v>30.7003846153846</v>
      </c>
      <c r="XG12" s="15">
        <v>0.10687516403846201</v>
      </c>
      <c r="XH12" s="15">
        <v>9.96389873076923E-2</v>
      </c>
      <c r="XI12" s="15">
        <v>66.014423076923094</v>
      </c>
      <c r="XJ12" s="15">
        <v>62.856153846153902</v>
      </c>
      <c r="XK12" s="15">
        <v>84.6</v>
      </c>
      <c r="XL12" s="15">
        <f t="shared" si="98"/>
        <v>18.5855769230769</v>
      </c>
      <c r="XM12" s="15">
        <f t="shared" si="99"/>
        <v>21.743846153846093</v>
      </c>
      <c r="XN12" s="15">
        <v>2043.82819230769</v>
      </c>
      <c r="XO12" s="15">
        <v>1972.14032692308</v>
      </c>
      <c r="XP12" s="15">
        <v>0.33759085605769201</v>
      </c>
      <c r="XQ12" s="15">
        <v>0.29691076193653898</v>
      </c>
      <c r="XR12" s="15">
        <v>0.26549505553269198</v>
      </c>
      <c r="XS12" s="15">
        <v>0.242193659975</v>
      </c>
      <c r="XT12" s="15">
        <v>0.261327851959615</v>
      </c>
      <c r="XU12" s="15">
        <v>0.22889086757692301</v>
      </c>
      <c r="XV12" s="15">
        <v>0.185986537061538</v>
      </c>
      <c r="XW12" s="15">
        <v>0.172035317207692</v>
      </c>
      <c r="XX12" s="15">
        <v>7.9270074526923098E-2</v>
      </c>
      <c r="XY12" s="15">
        <v>5.9650772769230802E-2</v>
      </c>
      <c r="XZ12" s="15">
        <v>0.43978719419615397</v>
      </c>
      <c r="YA12" s="15">
        <v>0.41787261569807699</v>
      </c>
      <c r="YB12" s="15">
        <v>0.39566195081153799</v>
      </c>
      <c r="YC12" s="15">
        <v>0.36677158598461501</v>
      </c>
      <c r="YD12" s="15">
        <v>0.12000829345</v>
      </c>
      <c r="YE12" s="15">
        <v>0.13852811116538499</v>
      </c>
      <c r="YF12" s="15">
        <v>1.02182799695962</v>
      </c>
      <c r="YG12" s="15">
        <v>0.86125914723653896</v>
      </c>
      <c r="YH12" s="15">
        <v>0.30136853369615402</v>
      </c>
      <c r="YI12" s="15">
        <v>0.205319273526923</v>
      </c>
      <c r="YJ12" s="15">
        <v>0.35176813717115402</v>
      </c>
      <c r="YK12" s="15">
        <v>0.23345109090192301</v>
      </c>
      <c r="YL12" s="15">
        <v>0.28874189698269198</v>
      </c>
      <c r="YM12" s="15">
        <v>0.202984186615385</v>
      </c>
      <c r="YN12" s="15">
        <v>0.23327295154615399</v>
      </c>
      <c r="YO12" s="15">
        <v>0.16898469419230799</v>
      </c>
      <c r="YP12" s="15">
        <v>-0.31331217136538497</v>
      </c>
      <c r="YQ12" s="15">
        <v>-0.29263771209615402</v>
      </c>
      <c r="YR12" s="15">
        <v>0.55494172768076899</v>
      </c>
      <c r="YS12" s="15">
        <v>0.48361154584807697</v>
      </c>
      <c r="YT12" s="15">
        <v>0.14253498880434801</v>
      </c>
      <c r="YU12" s="15">
        <v>0.18723102806521699</v>
      </c>
      <c r="YV12" s="15">
        <v>0.124568074891304</v>
      </c>
      <c r="YW12" s="15">
        <v>0.164372849586957</v>
      </c>
      <c r="YX12" s="15">
        <v>0.29991347613043501</v>
      </c>
      <c r="YY12" s="15">
        <v>0.2647146595</v>
      </c>
      <c r="YZ12" s="15">
        <v>0.151370292586956</v>
      </c>
      <c r="ZA12" s="15">
        <v>0.321756015173913</v>
      </c>
      <c r="ZB12" s="15">
        <v>0.27071953589130399</v>
      </c>
      <c r="ZC12" s="15">
        <v>0.13368884091304301</v>
      </c>
      <c r="ZD12" s="15">
        <v>0.17754204063043499</v>
      </c>
      <c r="ZE12" s="15">
        <v>0.119879777673913</v>
      </c>
      <c r="ZF12" s="15">
        <v>35.75</v>
      </c>
      <c r="ZG12" s="15">
        <v>32.263695652173901</v>
      </c>
      <c r="ZH12" s="15">
        <v>16.808695652173899</v>
      </c>
      <c r="ZI12" s="15">
        <v>43.488043478260899</v>
      </c>
      <c r="ZJ12" s="15">
        <v>43.578478260869602</v>
      </c>
      <c r="ZK12" s="15">
        <v>36.583695652173901</v>
      </c>
      <c r="ZL12" s="15">
        <v>36.586304347826101</v>
      </c>
      <c r="ZM12" s="15">
        <v>0.19067842826087</v>
      </c>
      <c r="ZN12" s="15">
        <v>0.17639025</v>
      </c>
      <c r="ZO12" s="15">
        <v>79.583043478260905</v>
      </c>
      <c r="ZP12" s="15">
        <v>75.738478260869499</v>
      </c>
      <c r="ZQ12" s="15">
        <v>103.6</v>
      </c>
      <c r="ZR12" s="15">
        <f t="shared" si="100"/>
        <v>24.01695652173909</v>
      </c>
      <c r="ZS12" s="15">
        <f t="shared" si="101"/>
        <v>27.861521739130495</v>
      </c>
      <c r="ZT12" s="15">
        <v>2351.7276086956499</v>
      </c>
      <c r="ZU12" s="15">
        <v>2264.5627391304401</v>
      </c>
      <c r="ZV12" s="15">
        <v>0.35958673971956501</v>
      </c>
      <c r="ZW12" s="15">
        <v>0.28404750126739098</v>
      </c>
      <c r="ZX12" s="15">
        <v>0.28263641830000003</v>
      </c>
      <c r="ZY12" s="15">
        <v>0.232411584289131</v>
      </c>
      <c r="ZZ12" s="15">
        <v>0.28838125151739102</v>
      </c>
      <c r="AAA12" s="15">
        <v>0.223712012795652</v>
      </c>
      <c r="AAB12" s="15">
        <v>0.207894000930435</v>
      </c>
      <c r="AAC12" s="15">
        <v>0.170108864645652</v>
      </c>
      <c r="AAD12" s="15">
        <v>8.5759603650000002E-2</v>
      </c>
      <c r="AAE12" s="15">
        <v>5.6648342289130398E-2</v>
      </c>
      <c r="AAF12" s="15">
        <v>0.45666853282391301</v>
      </c>
      <c r="AAG12" s="15">
        <v>0.40540885014782602</v>
      </c>
      <c r="AAH12" s="15">
        <v>0.41243008333478298</v>
      </c>
      <c r="AAI12" s="15">
        <v>0.34791659196304398</v>
      </c>
      <c r="AAJ12" s="15">
        <v>0.116222981</v>
      </c>
      <c r="AAK12" s="15">
        <v>0.13787923543913</v>
      </c>
      <c r="AAL12" s="15">
        <v>1.1270466805347801</v>
      </c>
      <c r="AAM12" s="15">
        <v>0.82715528230000002</v>
      </c>
      <c r="AAN12" s="15">
        <v>0.29403847346086998</v>
      </c>
      <c r="AAO12" s="15">
        <v>0.105717481173913</v>
      </c>
      <c r="AAP12" s="15">
        <v>0.34825149362826102</v>
      </c>
      <c r="AAQ12" s="15">
        <v>0.111655894734783</v>
      </c>
      <c r="AAR12" s="15">
        <v>0.29517018464130401</v>
      </c>
      <c r="AAS12" s="15">
        <v>0.13980760093913</v>
      </c>
      <c r="AAT12" s="15">
        <v>0.236318490345652</v>
      </c>
      <c r="AAU12" s="15">
        <v>0.122496973876087</v>
      </c>
      <c r="AAV12" s="15">
        <v>-0.34384300554347802</v>
      </c>
      <c r="AAW12" s="15">
        <v>-0.28906003221739102</v>
      </c>
      <c r="AAX12" s="15">
        <v>0.55345054192173904</v>
      </c>
      <c r="AAY12" s="15">
        <v>0.51414865578478297</v>
      </c>
      <c r="AAZ12" s="15">
        <v>0.11584158703703699</v>
      </c>
      <c r="ABA12" s="15">
        <v>0.14579820438888899</v>
      </c>
      <c r="ABB12" s="15">
        <v>0.103205716777778</v>
      </c>
      <c r="ABC12" s="15">
        <v>0.12610098512963</v>
      </c>
      <c r="ABD12" s="15">
        <v>0.25739347575925903</v>
      </c>
      <c r="ABE12" s="15">
        <v>0.21505194799999999</v>
      </c>
      <c r="ABF12" s="15">
        <v>0.13152605133333301</v>
      </c>
      <c r="ABG12" s="15">
        <v>0.27381245562963002</v>
      </c>
      <c r="ABH12" s="15">
        <v>0.21924273312963</v>
      </c>
      <c r="ABI12" s="15">
        <v>0.10640687727777801</v>
      </c>
      <c r="ABJ12" s="15">
        <v>0.138317249814815</v>
      </c>
      <c r="ABK12" s="15">
        <v>9.1405815203703694E-2</v>
      </c>
      <c r="ABL12" s="15">
        <v>33.844814814814796</v>
      </c>
      <c r="ABM12" s="15">
        <v>32.464814814814801</v>
      </c>
      <c r="ABN12" s="15">
        <v>16.000740740740699</v>
      </c>
      <c r="ABO12" s="15">
        <v>34.857407407407401</v>
      </c>
      <c r="ABP12" s="15">
        <v>35.270370370370401</v>
      </c>
      <c r="ABQ12" s="15">
        <v>34.749629629629602</v>
      </c>
      <c r="ABR12" s="15">
        <v>34.505185185185198</v>
      </c>
      <c r="ABS12" s="15">
        <v>5.1549301851851904E-3</v>
      </c>
      <c r="ABT12" s="15">
        <v>2.0682413740740702E-2</v>
      </c>
      <c r="ABU12" s="15">
        <v>93.051851851851893</v>
      </c>
      <c r="ABV12" s="15">
        <v>88.45</v>
      </c>
      <c r="ABW12" s="15">
        <v>122.5</v>
      </c>
      <c r="ABX12" s="15">
        <f t="shared" si="102"/>
        <v>29.448148148148107</v>
      </c>
      <c r="ABY12" s="15">
        <f t="shared" si="103"/>
        <v>34.049999999999997</v>
      </c>
      <c r="ABZ12" s="15">
        <f t="shared" si="104"/>
        <v>31.749074074074052</v>
      </c>
      <c r="ACA12" s="15">
        <v>2657.3790370370398</v>
      </c>
      <c r="ACB12" s="15">
        <v>2552.92731481482</v>
      </c>
      <c r="ACC12" s="15">
        <v>0.350160099412963</v>
      </c>
      <c r="ACD12" s="15">
        <v>0.33478357272037002</v>
      </c>
      <c r="ACE12" s="15">
        <v>0.24992423902963001</v>
      </c>
      <c r="ACF12" s="15">
        <v>0.25957053294999999</v>
      </c>
      <c r="ACG12" s="15">
        <v>0.32803457874259301</v>
      </c>
      <c r="ACH12" s="15">
        <v>0.26916905071296299</v>
      </c>
      <c r="ACI12" s="15">
        <f t="shared" si="105"/>
        <v>0.29860181472777803</v>
      </c>
      <c r="ACJ12" s="15">
        <v>0.22628731834999999</v>
      </c>
      <c r="ACK12" s="15">
        <v>0.19086119670000001</v>
      </c>
      <c r="ACL12" s="15">
        <v>0.11010106978333301</v>
      </c>
      <c r="ACM12" s="15">
        <v>8.3542905709259194E-2</v>
      </c>
      <c r="ACN12" s="15">
        <v>0.49886378267777798</v>
      </c>
      <c r="ACO12" s="15">
        <v>0.42010933717222199</v>
      </c>
      <c r="ACP12" s="15">
        <v>0.43963362244444398</v>
      </c>
      <c r="ACQ12" s="15">
        <v>0.37149172304629602</v>
      </c>
      <c r="ACR12" s="15">
        <v>0.18017307413518499</v>
      </c>
      <c r="ACS12" s="15">
        <v>9.9980771772222296E-2</v>
      </c>
      <c r="ACT12" s="15">
        <v>1.08482410345741</v>
      </c>
      <c r="ACU12" s="15">
        <v>1.04206479662593</v>
      </c>
      <c r="ACV12" s="15">
        <v>0.33419370930370401</v>
      </c>
      <c r="ACW12" s="15">
        <v>0.22306100921666699</v>
      </c>
      <c r="ACX12" s="15">
        <v>0.39909073880000001</v>
      </c>
      <c r="ACY12" s="15">
        <v>0.25221550762407402</v>
      </c>
      <c r="ACZ12" s="15">
        <v>0.37947949355185201</v>
      </c>
      <c r="ADA12" s="15">
        <v>0.23485742587037001</v>
      </c>
      <c r="ADB12" s="15">
        <v>0.31235899565000003</v>
      </c>
      <c r="ADC12" s="15">
        <v>0.19812498825925901</v>
      </c>
      <c r="ADD12" s="15">
        <v>-0.36842292994444398</v>
      </c>
      <c r="ADE12" s="15">
        <v>-0.31937101294444398</v>
      </c>
      <c r="ADF12" s="15">
        <v>0.68014799836481499</v>
      </c>
      <c r="ADG12" s="15">
        <v>0.68503478826851805</v>
      </c>
      <c r="ADH12" s="15">
        <v>8.9591057148148107E-2</v>
      </c>
      <c r="ADI12" s="15">
        <v>0.109174742685185</v>
      </c>
      <c r="ADJ12" s="15">
        <v>7.4106165240740707E-2</v>
      </c>
      <c r="ADK12" s="15">
        <v>0.10671111111111101</v>
      </c>
      <c r="ADL12" s="15">
        <v>0.20219183287036999</v>
      </c>
      <c r="ADM12" s="15">
        <v>0.167532528240741</v>
      </c>
      <c r="ADN12" s="15">
        <v>0.10967953240740699</v>
      </c>
      <c r="ADO12" s="15">
        <v>0.222757408444444</v>
      </c>
      <c r="ADP12" s="15">
        <v>0.18962810546296299</v>
      </c>
      <c r="ADQ12" s="15">
        <v>9.0376749574074003E-2</v>
      </c>
      <c r="ADR12" s="15">
        <v>0.117769412814815</v>
      </c>
      <c r="ADS12" s="15">
        <v>7.9853643962963003E-2</v>
      </c>
      <c r="ADT12" s="25">
        <v>-9999</v>
      </c>
      <c r="ADU12" s="25">
        <v>-9999</v>
      </c>
      <c r="ADV12" s="25">
        <v>-9999</v>
      </c>
      <c r="ADW12" s="25">
        <v>-9999</v>
      </c>
      <c r="ADX12" s="25">
        <v>-9999</v>
      </c>
      <c r="ADY12" s="25">
        <v>-9999</v>
      </c>
      <c r="ADZ12" s="25">
        <v>-9999</v>
      </c>
      <c r="AEA12" s="25">
        <v>-9999</v>
      </c>
      <c r="AEB12" s="25">
        <v>-9999</v>
      </c>
      <c r="AEC12" s="25">
        <v>-9999</v>
      </c>
      <c r="AED12" s="25">
        <v>-9999</v>
      </c>
      <c r="AEE12" s="25">
        <v>-9999</v>
      </c>
      <c r="AEF12" s="25">
        <v>-9999</v>
      </c>
      <c r="AEG12" s="25">
        <v>-9999</v>
      </c>
      <c r="AEH12" s="25">
        <v>-9999</v>
      </c>
      <c r="AEI12" s="25">
        <v>-9999</v>
      </c>
      <c r="AEJ12" s="15">
        <v>0.339200617685185</v>
      </c>
      <c r="AEK12" s="15">
        <v>0.29939716259259302</v>
      </c>
      <c r="AEL12" s="15">
        <v>0.26694937503703697</v>
      </c>
      <c r="AEM12" s="15">
        <v>0.217431420222222</v>
      </c>
      <c r="AEN12" s="15">
        <v>0.30751858851851899</v>
      </c>
      <c r="AEO12" s="15">
        <v>0.28902499722222202</v>
      </c>
      <c r="AEP12" s="15">
        <v>0.23372760883333299</v>
      </c>
      <c r="AEQ12" s="15">
        <v>0.206558321185185</v>
      </c>
      <c r="AER12" s="15">
        <v>7.9687364370370398E-2</v>
      </c>
      <c r="AES12" s="15">
        <v>8.8233802461111094E-2</v>
      </c>
      <c r="AET12" s="15">
        <v>0.47158515992592598</v>
      </c>
      <c r="AEU12" s="15">
        <v>0.45447526433333302</v>
      </c>
      <c r="AEV12" s="15">
        <v>0.42191572599999999</v>
      </c>
      <c r="AEW12" s="15">
        <v>0.37619668425925901</v>
      </c>
      <c r="AEX12" s="15">
        <v>0.15770799381481501</v>
      </c>
      <c r="AEY12" s="15">
        <v>0.18060900781481501</v>
      </c>
      <c r="AEZ12" s="15">
        <v>1.0336667987777799</v>
      </c>
      <c r="AFA12" s="15">
        <v>0.89679944962962999</v>
      </c>
      <c r="AFB12" s="15">
        <v>0.25640957170370399</v>
      </c>
      <c r="AFC12" s="15">
        <v>0.197046635518519</v>
      </c>
      <c r="AFD12" s="15">
        <v>0.30940326561111098</v>
      </c>
      <c r="AFE12" s="15">
        <v>0.21191095020370401</v>
      </c>
      <c r="AFF12" s="15">
        <v>0.28644299151851899</v>
      </c>
      <c r="AFG12" s="15">
        <v>0.21364903251851899</v>
      </c>
      <c r="AFH12" s="15">
        <v>0.23148020096296301</v>
      </c>
      <c r="AFI12" s="15">
        <v>0.19628189461111101</v>
      </c>
      <c r="AFJ12" s="15">
        <v>-0.37809858766666699</v>
      </c>
      <c r="AFK12" s="15">
        <v>-0.33780542709259298</v>
      </c>
      <c r="AFL12" s="15">
        <v>0.46810350162962999</v>
      </c>
      <c r="AFM12" s="15">
        <v>1.0981301526851801</v>
      </c>
      <c r="AFN12" s="15">
        <v>8.6901413653061199E-2</v>
      </c>
      <c r="AFO12" s="15">
        <v>0.106182442632653</v>
      </c>
      <c r="AFP12" s="15">
        <v>7.1210053122449005E-2</v>
      </c>
      <c r="AFQ12" s="15">
        <v>9.7527393387755096E-2</v>
      </c>
      <c r="AFR12" s="15">
        <v>0.185156218183673</v>
      </c>
      <c r="AFS12" s="15">
        <v>0.16859552789795901</v>
      </c>
      <c r="AFT12" s="15">
        <v>9.5865861979591793E-2</v>
      </c>
      <c r="AFU12" s="15">
        <v>0.21233194824489801</v>
      </c>
      <c r="AFV12" s="15">
        <v>0.17674305400000001</v>
      </c>
      <c r="AFW12" s="15">
        <v>8.0308144265306095E-2</v>
      </c>
      <c r="AFX12" s="15">
        <v>9.9855104489795898E-2</v>
      </c>
      <c r="AFY12" s="15">
        <v>7.2400144959183704E-2</v>
      </c>
      <c r="AFZ12" s="15">
        <v>32.3712244897959</v>
      </c>
      <c r="AGA12" s="15">
        <v>29.2214285714286</v>
      </c>
      <c r="AGB12" s="15">
        <v>29.5448979591837</v>
      </c>
      <c r="AGC12" s="15">
        <v>34.496938775510202</v>
      </c>
      <c r="AGD12" s="15">
        <v>35.216938775510201</v>
      </c>
      <c r="AGE12" s="15">
        <v>32.200000000000003</v>
      </c>
      <c r="AGF12" s="15">
        <v>32.22</v>
      </c>
      <c r="AGG12" s="15">
        <v>6.3256393877551095E-2</v>
      </c>
      <c r="AGH12" s="15">
        <v>7.5040938979591895E-2</v>
      </c>
      <c r="AGI12" s="15">
        <v>107.19183673469399</v>
      </c>
      <c r="AGJ12" s="15">
        <v>99.9102040816326</v>
      </c>
      <c r="AGK12" s="15">
        <v>145.1</v>
      </c>
      <c r="AGL12" s="15">
        <f t="shared" si="106"/>
        <v>37.908163265306001</v>
      </c>
      <c r="AGM12" s="15">
        <f t="shared" si="107"/>
        <v>45.189795918367395</v>
      </c>
      <c r="AGN12" s="15">
        <f t="shared" si="108"/>
        <v>41.548979591836698</v>
      </c>
      <c r="AGO12" s="15">
        <v>2978.6927755102001</v>
      </c>
      <c r="AGP12" s="15">
        <v>2813.2486122449</v>
      </c>
      <c r="AGQ12" s="15">
        <v>0.37666470715714301</v>
      </c>
      <c r="AGR12" s="15">
        <v>0.29336274364693898</v>
      </c>
      <c r="AGS12" s="15">
        <v>0.29643450305918401</v>
      </c>
      <c r="AGT12" s="15">
        <v>0.262923655432653</v>
      </c>
      <c r="AGU12" s="15">
        <v>0.35910489585102001</v>
      </c>
      <c r="AGV12" s="15">
        <v>0.25438271786734701</v>
      </c>
      <c r="AGW12" s="15">
        <f t="shared" si="109"/>
        <v>0.30674380685918351</v>
      </c>
      <c r="AGX12" s="15">
        <v>0.27783976512040798</v>
      </c>
      <c r="AGY12" s="15">
        <v>0.22302447886530599</v>
      </c>
      <c r="AGZ12" s="15">
        <v>9.0681763548979596E-2</v>
      </c>
      <c r="AHA12" s="15">
        <v>3.5437532089795901E-2</v>
      </c>
      <c r="AHB12" s="15">
        <v>0.49047650122653103</v>
      </c>
      <c r="AHC12" s="15">
        <v>0.42757666617550999</v>
      </c>
      <c r="AHD12" s="15">
        <v>0.45008433411836701</v>
      </c>
      <c r="AHE12" s="15">
        <v>0.344188567620408</v>
      </c>
      <c r="AHF12" s="15">
        <v>0.13997064317551</v>
      </c>
      <c r="AHG12" s="15">
        <v>0.15648307677755099</v>
      </c>
      <c r="AHH12" s="15">
        <v>1.21902111399388</v>
      </c>
      <c r="AHI12" s="15">
        <v>0.90068113593265298</v>
      </c>
      <c r="AHJ12" s="15">
        <v>0.24822050349999999</v>
      </c>
      <c r="AHK12" s="15">
        <v>0.91486070274489795</v>
      </c>
      <c r="AHL12" s="15">
        <v>0.30841057485510198</v>
      </c>
      <c r="AHM12" s="15">
        <v>1.14937773023265</v>
      </c>
      <c r="AHN12" s="15">
        <v>0.297896963197959</v>
      </c>
      <c r="AHO12" s="15">
        <v>-0.59977887464898005</v>
      </c>
      <c r="AHP12" s="15">
        <v>0.236697099197959</v>
      </c>
      <c r="AHQ12" s="15">
        <v>-0.41157683138979601</v>
      </c>
      <c r="AHR12" s="15">
        <v>-0.43408218487755101</v>
      </c>
      <c r="AHS12" s="15">
        <v>-0.360417150081633</v>
      </c>
      <c r="AHT12" s="15">
        <v>0.46626312924693902</v>
      </c>
      <c r="AHU12" s="15">
        <v>0.56735953905714298</v>
      </c>
      <c r="AHV12" s="15">
        <v>8.3753249749999995E-2</v>
      </c>
      <c r="AHW12" s="15">
        <v>0.104890929942308</v>
      </c>
      <c r="AHX12" s="15">
        <v>7.5999001076923103E-2</v>
      </c>
      <c r="AHY12" s="15">
        <v>9.5454324211538405E-2</v>
      </c>
      <c r="AHZ12" s="15">
        <v>0.19012098426923099</v>
      </c>
      <c r="AIA12" s="15">
        <v>0.151192826711538</v>
      </c>
      <c r="AIB12" s="15">
        <v>9.2515285307692305E-2</v>
      </c>
      <c r="AIC12" s="15">
        <v>0.19502751819230801</v>
      </c>
      <c r="AID12" s="15">
        <v>0.16556857188461499</v>
      </c>
      <c r="AIE12" s="15">
        <v>7.5509615384615397E-2</v>
      </c>
      <c r="AIF12" s="15">
        <v>9.6988381692307696E-2</v>
      </c>
      <c r="AIG12" s="15">
        <v>6.5308302826923098E-2</v>
      </c>
      <c r="AIH12" s="15">
        <v>35.56</v>
      </c>
      <c r="AII12" s="15">
        <v>32.955961538461601</v>
      </c>
      <c r="AIJ12" s="15">
        <v>25.2673076923077</v>
      </c>
      <c r="AIK12" s="15">
        <v>39.6325</v>
      </c>
      <c r="AIL12" s="15">
        <v>39.717307692307699</v>
      </c>
      <c r="AIM12" s="15">
        <v>35.96</v>
      </c>
      <c r="AIN12" s="15">
        <v>35.869999999999997</v>
      </c>
      <c r="AIO12" s="15">
        <v>0.100927425961538</v>
      </c>
      <c r="AIP12" s="15">
        <v>9.6401387115384596E-2</v>
      </c>
      <c r="AIQ12" s="15">
        <v>113.71538461538501</v>
      </c>
      <c r="AIR12" s="15">
        <v>107.736538461538</v>
      </c>
      <c r="AIS12" s="15">
        <v>157</v>
      </c>
      <c r="AIT12" s="15">
        <f t="shared" si="110"/>
        <v>43.284615384614995</v>
      </c>
      <c r="AIU12" s="15">
        <f t="shared" si="111"/>
        <v>49.263461538461996</v>
      </c>
      <c r="AIV12" s="15">
        <v>3126.60721153846</v>
      </c>
      <c r="AIW12" s="15">
        <v>2991.0301538461499</v>
      </c>
      <c r="AIX12" s="15">
        <v>0.35545122520769201</v>
      </c>
      <c r="AIY12" s="15">
        <v>0.31595447044423097</v>
      </c>
      <c r="AIZ12" s="15">
        <v>0.28277400871346198</v>
      </c>
      <c r="AJA12" s="15">
        <v>0.22169032681346201</v>
      </c>
      <c r="AJB12" s="15">
        <v>0.33480833041730801</v>
      </c>
      <c r="AJC12" s="15">
        <v>0.27356647145769197</v>
      </c>
      <c r="AJD12" s="15">
        <v>0.261041300046154</v>
      </c>
      <c r="AJE12" s="15">
        <v>0.17671066817692299</v>
      </c>
      <c r="AJF12" s="15">
        <v>8.1061653440384601E-2</v>
      </c>
      <c r="AJG12" s="15">
        <v>0.103219634225</v>
      </c>
      <c r="AJH12" s="15">
        <v>0.49775103422884598</v>
      </c>
      <c r="AJI12" s="15">
        <v>0.41361318261923102</v>
      </c>
      <c r="AJJ12" s="15">
        <v>0.44080722443269199</v>
      </c>
      <c r="AJK12" s="15">
        <v>0.373003592576923</v>
      </c>
      <c r="AJL12" s="15">
        <v>0.17321229219423101</v>
      </c>
      <c r="AJM12" s="15">
        <v>0.114098968351923</v>
      </c>
      <c r="AJN12" s="15">
        <v>1.11105497756538</v>
      </c>
      <c r="AJO12" s="15">
        <v>0.99357888480384604</v>
      </c>
      <c r="AJP12" s="15">
        <v>0.23749871819423099</v>
      </c>
      <c r="AJQ12" s="15">
        <v>0.48283027855384603</v>
      </c>
      <c r="AJR12" s="15">
        <v>0.29182690748269202</v>
      </c>
      <c r="AJS12" s="15">
        <v>0.56424241994423097</v>
      </c>
      <c r="AJT12" s="15">
        <v>0.27886880047500001</v>
      </c>
      <c r="AJU12" s="15">
        <v>0.43334743068653803</v>
      </c>
      <c r="AJV12" s="15">
        <v>0.22335583167307699</v>
      </c>
      <c r="AJW12" s="15">
        <v>0.35377388545384603</v>
      </c>
      <c r="AJX12" s="15">
        <v>-0.41327077863461498</v>
      </c>
      <c r="AJY12" s="15">
        <v>-0.29571559651923102</v>
      </c>
      <c r="AJZ12" s="15">
        <v>0.43879284221923098</v>
      </c>
      <c r="AKA12" s="15">
        <v>1.39181265491346</v>
      </c>
      <c r="AZI12" s="6"/>
      <c r="AZJ12" s="7"/>
      <c r="AZK12" s="6"/>
      <c r="AZL12" s="6"/>
      <c r="AZM12" s="6"/>
      <c r="AZN12" s="6"/>
    </row>
    <row r="13" spans="1:963 1361:1366" x14ac:dyDescent="0.25">
      <c r="A13" s="15">
        <v>12</v>
      </c>
      <c r="B13" s="15">
        <v>3</v>
      </c>
      <c r="C13" s="15" t="s">
        <v>9</v>
      </c>
      <c r="D13" s="15">
        <v>70</v>
      </c>
      <c r="E13" s="15">
        <v>5</v>
      </c>
      <c r="F13" s="15">
        <v>1</v>
      </c>
      <c r="G13" s="25">
        <v>-9999</v>
      </c>
      <c r="H13" s="25">
        <v>-9999</v>
      </c>
      <c r="I13" s="25">
        <v>-9999</v>
      </c>
      <c r="J13" s="25">
        <v>-9999</v>
      </c>
      <c r="K13" s="25">
        <v>-9999</v>
      </c>
      <c r="L13" s="25">
        <v>-9999</v>
      </c>
      <c r="M13" s="16">
        <v>0</v>
      </c>
      <c r="N13" s="16">
        <v>0</v>
      </c>
      <c r="O13" s="15">
        <f t="shared" si="34"/>
        <v>0</v>
      </c>
      <c r="P13" s="15">
        <v>0</v>
      </c>
      <c r="Q13" s="15">
        <v>53.12</v>
      </c>
      <c r="R13" s="15">
        <v>26.72</v>
      </c>
      <c r="S13" s="15">
        <v>20.160000000000004</v>
      </c>
      <c r="T13" s="15">
        <v>43.12</v>
      </c>
      <c r="U13" s="15">
        <v>24.72</v>
      </c>
      <c r="V13" s="15">
        <v>32.160000000000004</v>
      </c>
      <c r="W13" s="15">
        <v>61.12</v>
      </c>
      <c r="X13" s="15">
        <v>20.72</v>
      </c>
      <c r="Y13" s="15">
        <v>18.160000000000004</v>
      </c>
      <c r="Z13" s="15">
        <v>57.11999999999999</v>
      </c>
      <c r="AA13" s="15">
        <v>18.72</v>
      </c>
      <c r="AB13" s="15">
        <v>24.160000000000004</v>
      </c>
      <c r="AC13" s="15" t="s">
        <v>52</v>
      </c>
      <c r="AD13" s="15">
        <v>9</v>
      </c>
      <c r="AE13" s="15">
        <v>7.2</v>
      </c>
      <c r="AF13" s="15">
        <v>1.4</v>
      </c>
      <c r="AG13" s="15" t="s">
        <v>41</v>
      </c>
      <c r="AH13" s="15">
        <v>2</v>
      </c>
      <c r="AI13" s="15">
        <v>1.2</v>
      </c>
      <c r="AJ13" s="15">
        <v>2.1</v>
      </c>
      <c r="AK13" s="15">
        <v>4</v>
      </c>
      <c r="AL13" s="15">
        <v>357</v>
      </c>
      <c r="AM13" s="15">
        <v>86</v>
      </c>
      <c r="AN13" s="15">
        <v>0.62</v>
      </c>
      <c r="AO13" s="15">
        <v>9.3000000000000007</v>
      </c>
      <c r="AP13" s="15">
        <v>5.2</v>
      </c>
      <c r="AQ13" s="15">
        <v>1.08</v>
      </c>
      <c r="AR13" s="15">
        <v>5597</v>
      </c>
      <c r="AS13" s="15">
        <v>231</v>
      </c>
      <c r="AT13" s="15">
        <v>674</v>
      </c>
      <c r="AU13" s="25">
        <v>-9999</v>
      </c>
      <c r="AV13" s="15">
        <v>33.799999999999997</v>
      </c>
      <c r="AW13" s="15">
        <v>0</v>
      </c>
      <c r="AX13" s="15">
        <v>3</v>
      </c>
      <c r="AY13" s="15">
        <v>82</v>
      </c>
      <c r="AZ13" s="15">
        <v>6</v>
      </c>
      <c r="BA13" s="15">
        <v>9</v>
      </c>
      <c r="BB13" s="15">
        <v>66</v>
      </c>
      <c r="BC13" s="20">
        <v>0.48132364001002764</v>
      </c>
      <c r="BD13" s="20">
        <v>6.00901352028042E-2</v>
      </c>
      <c r="BE13" s="20">
        <v>3.0249558860599948E-2</v>
      </c>
      <c r="BF13" s="20">
        <v>0</v>
      </c>
      <c r="BG13" s="20">
        <v>0.1460001006897246</v>
      </c>
      <c r="BH13" s="20">
        <v>0.25717311280318694</v>
      </c>
      <c r="BI13" s="25">
        <v>-9999</v>
      </c>
      <c r="BJ13" s="25">
        <v>-9999</v>
      </c>
      <c r="BK13" s="25">
        <v>-9999</v>
      </c>
      <c r="BL13" s="25">
        <v>-9999</v>
      </c>
      <c r="BM13" s="25">
        <v>-9999</v>
      </c>
      <c r="BN13" s="20">
        <f t="shared" si="0"/>
        <v>2.1656551008513274</v>
      </c>
      <c r="BO13" s="20">
        <f t="shared" si="1"/>
        <v>2.2866533362937274</v>
      </c>
      <c r="BP13" s="20">
        <f t="shared" si="2"/>
        <v>2.2866533362937274</v>
      </c>
      <c r="BQ13" s="20">
        <f t="shared" si="3"/>
        <v>2.8706537390526257</v>
      </c>
      <c r="BR13" s="20">
        <f t="shared" si="4"/>
        <v>3.8993461902653737</v>
      </c>
      <c r="BS13" s="20">
        <f t="shared" si="5"/>
        <v>0</v>
      </c>
      <c r="BT13" s="20">
        <f t="shared" si="6"/>
        <v>0.58400040275889842</v>
      </c>
      <c r="BU13" s="20">
        <f t="shared" si="7"/>
        <v>1.0286924512127478</v>
      </c>
      <c r="BV13" s="20">
        <f t="shared" si="35"/>
        <v>1.6126928539716463</v>
      </c>
      <c r="BW13" s="25">
        <v>-9999</v>
      </c>
      <c r="BX13" s="25">
        <v>-9999</v>
      </c>
      <c r="BY13" s="25">
        <v>-9999</v>
      </c>
      <c r="BZ13" s="25">
        <v>-9999</v>
      </c>
      <c r="CA13" s="25">
        <v>-9999</v>
      </c>
      <c r="CB13" s="25">
        <v>-9999</v>
      </c>
      <c r="CC13" s="25">
        <v>-9999</v>
      </c>
      <c r="CD13" s="20">
        <f t="shared" si="8"/>
        <v>17.448734768490954</v>
      </c>
      <c r="CE13" s="20">
        <f t="shared" si="9"/>
        <v>25.501480251404033</v>
      </c>
      <c r="CF13" s="20">
        <f t="shared" si="10"/>
        <v>38.24020537108153</v>
      </c>
      <c r="CG13" s="20">
        <f t="shared" si="36"/>
        <v>65.594062568658302</v>
      </c>
      <c r="CH13" s="15">
        <f t="shared" si="11"/>
        <v>12.7387251196775</v>
      </c>
      <c r="CI13" s="15">
        <f t="shared" si="12"/>
        <v>15.38538488470965</v>
      </c>
      <c r="CJ13" s="15">
        <f t="shared" si="13"/>
        <v>11.968472312867112</v>
      </c>
      <c r="CK13" s="15">
        <f t="shared" ref="CK13:CL13" si="138">SUM(CH13:CJ13)</f>
        <v>40.092582317254262</v>
      </c>
      <c r="CL13" s="15">
        <f t="shared" si="138"/>
        <v>67.446439514831027</v>
      </c>
      <c r="CM13" s="15">
        <v>0.63</v>
      </c>
      <c r="CN13" s="15">
        <v>0.36299999999999999</v>
      </c>
      <c r="CO13" s="15">
        <v>5.0000000000000001E-3</v>
      </c>
      <c r="CP13" s="15">
        <v>0.26</v>
      </c>
      <c r="CQ13" s="15">
        <v>0.73499999999999999</v>
      </c>
      <c r="CR13" s="15">
        <v>0.17</v>
      </c>
      <c r="CS13" s="25">
        <v>-9999</v>
      </c>
      <c r="CT13" s="25">
        <v>-9999</v>
      </c>
      <c r="CU13" s="25">
        <v>-9999</v>
      </c>
      <c r="CV13" s="25">
        <v>-9999</v>
      </c>
      <c r="CW13" s="25">
        <v>-9999</v>
      </c>
      <c r="CX13" s="20">
        <f t="shared" si="38"/>
        <v>3.972</v>
      </c>
      <c r="CY13" s="20">
        <f t="shared" si="39"/>
        <v>3.992</v>
      </c>
      <c r="CZ13" s="20">
        <f t="shared" si="14"/>
        <v>5.032</v>
      </c>
      <c r="DA13" s="20">
        <f t="shared" si="15"/>
        <v>7.9719999999999995</v>
      </c>
      <c r="DB13" s="20">
        <f t="shared" si="16"/>
        <v>8.6519999999999992</v>
      </c>
      <c r="DC13" s="15">
        <f t="shared" si="17"/>
        <v>1.04</v>
      </c>
      <c r="DD13" s="15">
        <f t="shared" si="18"/>
        <v>2.94</v>
      </c>
      <c r="DE13" s="15">
        <f t="shared" si="19"/>
        <v>0.68</v>
      </c>
      <c r="DF13" s="15">
        <f t="shared" si="40"/>
        <v>4.66</v>
      </c>
      <c r="DG13" s="16">
        <v>2.5466390287237193</v>
      </c>
      <c r="DH13" s="16">
        <v>1.8155446633990195</v>
      </c>
      <c r="DI13" s="16">
        <v>2.01318637072827</v>
      </c>
      <c r="DJ13" s="16">
        <v>3.1846812799193751</v>
      </c>
      <c r="DK13" s="16">
        <v>3.8463462211774124</v>
      </c>
      <c r="DL13" s="16">
        <v>2.992118078216778</v>
      </c>
      <c r="DM13" s="25">
        <v>-9999</v>
      </c>
      <c r="DN13" s="20">
        <f t="shared" si="41"/>
        <v>17.448734768490954</v>
      </c>
      <c r="DO13" s="20">
        <f t="shared" si="42"/>
        <v>25.501480251404033</v>
      </c>
      <c r="DP13" s="20">
        <f t="shared" ref="DP13:DR13" si="139">(DO13+(DJ13*4))</f>
        <v>38.24020537108153</v>
      </c>
      <c r="DQ13" s="20">
        <f t="shared" si="139"/>
        <v>53.625590255791181</v>
      </c>
      <c r="DR13" s="20">
        <f t="shared" si="139"/>
        <v>65.594062568658288</v>
      </c>
      <c r="DS13" s="15">
        <f t="shared" si="44"/>
        <v>12.7387251196775</v>
      </c>
      <c r="DT13" s="15">
        <f t="shared" si="45"/>
        <v>15.38538488470965</v>
      </c>
      <c r="DU13" s="15">
        <f t="shared" si="46"/>
        <v>11.968472312867112</v>
      </c>
      <c r="DV13" s="15">
        <f t="shared" si="47"/>
        <v>40.092582317254262</v>
      </c>
      <c r="DW13" s="25">
        <v>-9999</v>
      </c>
      <c r="DX13" s="25">
        <v>-9999</v>
      </c>
      <c r="DY13" s="25">
        <v>-9999</v>
      </c>
      <c r="DZ13" s="25">
        <v>-9999</v>
      </c>
      <c r="EA13" s="25">
        <v>-9999</v>
      </c>
      <c r="EB13" s="25">
        <v>-9999</v>
      </c>
      <c r="EC13" s="25">
        <v>-9999</v>
      </c>
      <c r="ED13" s="25">
        <v>-9999</v>
      </c>
      <c r="EE13" s="25">
        <v>-9999</v>
      </c>
      <c r="EF13" s="25">
        <v>-9999</v>
      </c>
      <c r="EG13" s="25">
        <v>-9999</v>
      </c>
      <c r="EH13" s="25">
        <v>-9999</v>
      </c>
      <c r="EI13" s="25">
        <v>-9999</v>
      </c>
      <c r="EJ13" s="25">
        <v>-9999</v>
      </c>
      <c r="EK13" s="25">
        <v>-9999</v>
      </c>
      <c r="EL13" s="25">
        <v>-9999</v>
      </c>
      <c r="EM13" s="25">
        <v>-9999</v>
      </c>
      <c r="EN13" s="25">
        <v>-9999</v>
      </c>
      <c r="EO13" s="25">
        <v>-9999</v>
      </c>
      <c r="EP13" s="25">
        <v>-9999</v>
      </c>
      <c r="EQ13" s="25">
        <v>-9999</v>
      </c>
      <c r="ER13" s="21">
        <v>-9999</v>
      </c>
      <c r="ES13" s="32">
        <v>-9999</v>
      </c>
      <c r="ET13" s="21">
        <v>-9999</v>
      </c>
      <c r="EU13" s="33">
        <v>-9999</v>
      </c>
      <c r="EV13" s="21">
        <v>-9999</v>
      </c>
      <c r="EW13" s="21">
        <v>-9999</v>
      </c>
      <c r="EX13" s="21">
        <v>-9999</v>
      </c>
      <c r="EY13" s="21">
        <v>-9999</v>
      </c>
      <c r="EZ13" s="21">
        <v>-9999</v>
      </c>
      <c r="FA13" s="21">
        <v>-9999</v>
      </c>
      <c r="FB13" s="21">
        <v>-9999</v>
      </c>
      <c r="FC13" s="21">
        <v>-9999</v>
      </c>
      <c r="FD13" s="21">
        <v>-9999</v>
      </c>
      <c r="FE13" s="21">
        <v>-9999</v>
      </c>
      <c r="FF13" s="21">
        <v>-9999</v>
      </c>
      <c r="FG13" s="21">
        <v>-9999</v>
      </c>
      <c r="FH13" s="21">
        <v>-9999</v>
      </c>
      <c r="FI13" s="21">
        <v>-9999</v>
      </c>
      <c r="FJ13" s="21">
        <v>-9999</v>
      </c>
      <c r="FK13" s="21">
        <v>-9999</v>
      </c>
      <c r="FL13" s="32">
        <v>-9999</v>
      </c>
      <c r="FM13" s="32">
        <v>-9999</v>
      </c>
      <c r="FN13" s="32">
        <v>-9999</v>
      </c>
      <c r="FO13" s="32">
        <v>-9999</v>
      </c>
      <c r="FP13" s="32">
        <v>-9999</v>
      </c>
      <c r="FQ13" s="32">
        <v>-9999</v>
      </c>
      <c r="FR13" s="32">
        <v>-9999</v>
      </c>
      <c r="FS13" s="32">
        <v>-9999</v>
      </c>
      <c r="FT13" s="32">
        <v>-9999</v>
      </c>
      <c r="FU13" s="32">
        <v>-9999</v>
      </c>
      <c r="FV13" s="32">
        <v>-9999</v>
      </c>
      <c r="FW13" s="32">
        <v>-9999</v>
      </c>
      <c r="FX13" s="21">
        <v>-9999</v>
      </c>
      <c r="FY13" s="21">
        <v>-9999</v>
      </c>
      <c r="FZ13" s="21">
        <v>-9999</v>
      </c>
      <c r="GA13" s="21">
        <v>-9999</v>
      </c>
      <c r="GB13" s="21">
        <v>-9999</v>
      </c>
      <c r="GC13" s="21">
        <v>-9999</v>
      </c>
      <c r="GD13" s="21">
        <v>-9999</v>
      </c>
      <c r="GE13" s="21">
        <v>-9999</v>
      </c>
      <c r="GF13" s="21">
        <v>-9999</v>
      </c>
      <c r="GG13" s="21">
        <v>-9999</v>
      </c>
      <c r="GH13" s="21">
        <v>-9999</v>
      </c>
      <c r="GI13" s="21">
        <v>-9999</v>
      </c>
      <c r="GJ13" s="21">
        <v>-9999</v>
      </c>
      <c r="GK13" s="21">
        <v>-9999</v>
      </c>
      <c r="GL13" s="21">
        <v>-9999</v>
      </c>
      <c r="GM13" s="21">
        <v>-9999</v>
      </c>
      <c r="GN13" s="25">
        <v>-9999</v>
      </c>
      <c r="GO13" s="25">
        <v>-9999</v>
      </c>
      <c r="GP13" s="25">
        <v>-9999</v>
      </c>
      <c r="GQ13" s="25">
        <v>-9999</v>
      </c>
      <c r="GR13" s="25">
        <v>-9999</v>
      </c>
      <c r="GS13" s="25">
        <v>-9999</v>
      </c>
      <c r="GT13" s="25">
        <v>-9999</v>
      </c>
      <c r="GU13" s="25">
        <v>-9999</v>
      </c>
      <c r="GV13" s="25">
        <v>-9999</v>
      </c>
      <c r="GW13" s="25">
        <v>-9999</v>
      </c>
      <c r="GX13" s="25">
        <v>-9999</v>
      </c>
      <c r="GY13" s="25">
        <v>-9999</v>
      </c>
      <c r="GZ13" s="25">
        <v>-9999</v>
      </c>
      <c r="HA13" s="25">
        <v>-9999</v>
      </c>
      <c r="HB13" s="21">
        <v>-9999</v>
      </c>
      <c r="HC13" s="21">
        <v>-9999</v>
      </c>
      <c r="HD13" s="21">
        <v>-9999</v>
      </c>
      <c r="HE13" s="21">
        <v>-9999</v>
      </c>
      <c r="HF13" s="21">
        <v>-9999</v>
      </c>
      <c r="HG13" s="15">
        <v>41.5</v>
      </c>
      <c r="HH13" s="15">
        <f t="shared" si="48"/>
        <v>262.5</v>
      </c>
      <c r="HI13" s="15">
        <v>1.718557864229233</v>
      </c>
      <c r="HJ13" s="24">
        <f t="shared" si="49"/>
        <v>1.8817958749571371</v>
      </c>
      <c r="HK13" s="15">
        <f t="shared" si="50"/>
        <v>4.9397141717624846</v>
      </c>
      <c r="HL13" s="27">
        <v>0.36817244835301532</v>
      </c>
      <c r="HM13" s="17">
        <v>196.5</v>
      </c>
      <c r="HN13" s="17">
        <v>70.069999999999993</v>
      </c>
      <c r="HO13" s="16">
        <f t="shared" si="51"/>
        <v>126.43</v>
      </c>
      <c r="HP13" s="18">
        <v>16</v>
      </c>
      <c r="HQ13" s="18">
        <v>205.6</v>
      </c>
      <c r="HR13" s="18">
        <v>31.63</v>
      </c>
      <c r="HS13" s="22">
        <f t="shared" si="52"/>
        <v>173.97</v>
      </c>
      <c r="HT13" s="21">
        <v>92</v>
      </c>
      <c r="HU13" s="18">
        <v>214.1</v>
      </c>
      <c r="HV13" s="18">
        <v>31</v>
      </c>
      <c r="HW13" s="18">
        <f t="shared" si="53"/>
        <v>183.1</v>
      </c>
      <c r="HX13" s="18">
        <v>118.4</v>
      </c>
      <c r="HY13" s="18">
        <v>31</v>
      </c>
      <c r="HZ13" s="18">
        <f t="shared" si="54"/>
        <v>87.4</v>
      </c>
      <c r="IA13" s="18">
        <v>131.6</v>
      </c>
      <c r="IB13" s="18">
        <v>31.5</v>
      </c>
      <c r="IC13" s="18">
        <f t="shared" si="55"/>
        <v>100.1</v>
      </c>
      <c r="ID13" s="18">
        <v>62.8</v>
      </c>
      <c r="IE13" s="22">
        <v>6.65</v>
      </c>
      <c r="IF13" s="28">
        <v>112.3</v>
      </c>
      <c r="IG13" s="22">
        <v>70.069999999999993</v>
      </c>
      <c r="IH13" s="22">
        <f t="shared" si="126"/>
        <v>56.15</v>
      </c>
      <c r="II13" s="22">
        <f t="shared" si="127"/>
        <v>42.230000000000004</v>
      </c>
      <c r="IJ13" s="16">
        <f t="shared" si="58"/>
        <v>414.01960784313729</v>
      </c>
      <c r="IK13" s="16">
        <f t="shared" si="59"/>
        <v>369.66036414565826</v>
      </c>
      <c r="IL13" s="25">
        <f t="shared" si="22"/>
        <v>1239.5098039215686</v>
      </c>
      <c r="IM13" s="16">
        <f t="shared" si="23"/>
        <v>1705.5882352941176</v>
      </c>
      <c r="IN13" s="16">
        <f t="shared" si="24"/>
        <v>856.86274509803923</v>
      </c>
      <c r="IO13" s="16">
        <f t="shared" si="60"/>
        <v>981.37254901960785</v>
      </c>
      <c r="IP13" s="25">
        <f t="shared" si="25"/>
        <v>1795.0980392156862</v>
      </c>
      <c r="IQ13" s="16">
        <f t="shared" si="61"/>
        <v>4783.333333333333</v>
      </c>
      <c r="IR13" s="16">
        <f t="shared" si="62"/>
        <v>550.49019607843138</v>
      </c>
      <c r="IS13" s="27">
        <v>0.36851642817617564</v>
      </c>
      <c r="IT13" s="24">
        <v>1.8783206972083535</v>
      </c>
      <c r="IU13" s="24">
        <v>1.8783206972083535</v>
      </c>
      <c r="IV13" s="15">
        <v>2.0099999999999998</v>
      </c>
      <c r="IW13" s="24">
        <f t="shared" si="63"/>
        <v>2.0515279087141547</v>
      </c>
      <c r="IX13" s="15">
        <f t="shared" si="26"/>
        <v>24.914147058823524</v>
      </c>
      <c r="IY13" s="27">
        <v>0.36745847108352714</v>
      </c>
      <c r="IZ13" s="26">
        <v>0.39876202984871362</v>
      </c>
      <c r="JA13" s="15">
        <v>0.45</v>
      </c>
      <c r="JB13" s="24">
        <f t="shared" si="64"/>
        <v>0.47964478051127335</v>
      </c>
      <c r="JC13" s="15">
        <f t="shared" si="27"/>
        <v>7.67514705882353</v>
      </c>
      <c r="JD13" s="27">
        <v>0.3672630865965622</v>
      </c>
      <c r="JE13" s="24">
        <v>0.8548426678628922</v>
      </c>
      <c r="JF13" s="15">
        <v>0.94</v>
      </c>
      <c r="JG13" s="24">
        <f t="shared" si="65"/>
        <v>0.96418485033753676</v>
      </c>
      <c r="JH13" s="15">
        <f t="shared" si="28"/>
        <v>8.054509803921567</v>
      </c>
      <c r="JI13" s="27">
        <v>0.36729244690108082</v>
      </c>
      <c r="JJ13" s="24">
        <v>2.2472981353920294</v>
      </c>
      <c r="JK13" s="15">
        <v>2.5299999999999998</v>
      </c>
      <c r="JL13" s="24">
        <f t="shared" si="66"/>
        <v>2.4435295390404921</v>
      </c>
      <c r="JM13" s="15">
        <f t="shared" si="29"/>
        <v>13.927401960784314</v>
      </c>
      <c r="JN13" s="27">
        <v>0.36773073353723984</v>
      </c>
      <c r="JO13" s="16">
        <f t="shared" si="67"/>
        <v>54.571205882352942</v>
      </c>
      <c r="JP13" s="16">
        <f t="shared" si="68"/>
        <v>48.724290966386548</v>
      </c>
      <c r="JQ13" s="22">
        <v>6.5</v>
      </c>
      <c r="JR13" s="22">
        <f t="shared" si="69"/>
        <v>21.645</v>
      </c>
      <c r="JS13" s="22">
        <v>397.8</v>
      </c>
      <c r="JT13" s="26">
        <f t="shared" si="70"/>
        <v>0.39779999999999999</v>
      </c>
      <c r="JU13" s="27">
        <v>7.1599999999999997E-2</v>
      </c>
      <c r="JV13" s="26">
        <f t="shared" si="71"/>
        <v>0.32619999999999999</v>
      </c>
      <c r="JW13" s="15">
        <f t="shared" si="72"/>
        <v>1445.96701072472</v>
      </c>
      <c r="JX13" s="25">
        <v>-9999</v>
      </c>
      <c r="JY13" s="25">
        <v>-9999</v>
      </c>
      <c r="JZ13" s="25">
        <v>-9999</v>
      </c>
      <c r="KA13" s="25">
        <v>-9999</v>
      </c>
      <c r="KB13" s="25">
        <v>-9999</v>
      </c>
      <c r="KC13" s="15">
        <v>0.47699999999999998</v>
      </c>
      <c r="KD13" s="25">
        <v>-9999</v>
      </c>
      <c r="KE13" s="15">
        <f t="shared" si="30"/>
        <v>689.72626411569138</v>
      </c>
      <c r="KF13" s="15">
        <f t="shared" si="73"/>
        <v>772.49341580957446</v>
      </c>
      <c r="KG13" s="28">
        <v>2</v>
      </c>
      <c r="KH13" s="22">
        <f t="shared" si="74"/>
        <v>19</v>
      </c>
      <c r="KI13" s="22">
        <f t="shared" si="75"/>
        <v>126.73</v>
      </c>
      <c r="KJ13" s="20">
        <v>132.60298399999999</v>
      </c>
      <c r="KK13" s="16">
        <v>1.9</v>
      </c>
      <c r="KL13" s="16">
        <f t="shared" si="76"/>
        <v>1.39</v>
      </c>
      <c r="KM13" s="15">
        <f t="shared" si="121"/>
        <v>1005.7580591383112</v>
      </c>
      <c r="KN13" s="18">
        <v>0.96</v>
      </c>
      <c r="KO13" s="18">
        <f t="shared" si="77"/>
        <v>0.69</v>
      </c>
      <c r="KP13" s="15">
        <f t="shared" si="78"/>
        <v>0.49640287769784175</v>
      </c>
      <c r="KQ13" s="15">
        <f t="shared" si="79"/>
        <v>499.26119482405375</v>
      </c>
      <c r="KR13" s="15">
        <f t="shared" si="80"/>
        <v>559.17253820294025</v>
      </c>
      <c r="KS13" s="20">
        <f t="shared" si="31"/>
        <v>669.83072539518753</v>
      </c>
      <c r="KT13" s="20">
        <f t="shared" si="81"/>
        <v>750.21041244261005</v>
      </c>
      <c r="KU13" s="30">
        <v>5.21</v>
      </c>
      <c r="KV13" s="30">
        <v>1.01</v>
      </c>
      <c r="KW13" s="30">
        <v>77.599999999999994</v>
      </c>
      <c r="KX13" s="30">
        <v>25</v>
      </c>
      <c r="KY13" s="30">
        <v>6.3</v>
      </c>
      <c r="KZ13" s="18">
        <v>0.74580000000000002</v>
      </c>
      <c r="LA13" s="18">
        <f t="shared" si="82"/>
        <v>0.67880000000000007</v>
      </c>
      <c r="LB13" s="15">
        <f t="shared" si="32"/>
        <v>0.48834532374100725</v>
      </c>
      <c r="LC13" s="15">
        <f t="shared" si="33"/>
        <v>491.15724499502574</v>
      </c>
      <c r="LD13" s="15">
        <f t="shared" si="83"/>
        <v>550.09611439442892</v>
      </c>
      <c r="LE13" s="15">
        <f t="shared" si="84"/>
        <v>670.8489199932061</v>
      </c>
      <c r="LF13" s="15">
        <v>41.5</v>
      </c>
      <c r="LG13" s="15">
        <f t="shared" si="85"/>
        <v>262.5</v>
      </c>
      <c r="LH13" s="15">
        <v>0.26870281400000001</v>
      </c>
      <c r="LI13" s="15">
        <v>0.40691060397872297</v>
      </c>
      <c r="LJ13" s="15">
        <v>0.23463582240425501</v>
      </c>
      <c r="LK13" s="15">
        <v>0.33953015029787198</v>
      </c>
      <c r="LL13" s="15">
        <v>0.518641875148936</v>
      </c>
      <c r="LM13" s="15">
        <v>0.48189928578723401</v>
      </c>
      <c r="LN13" s="15">
        <v>0.35380761519148901</v>
      </c>
      <c r="LO13" s="15">
        <v>0.53484093593616999</v>
      </c>
      <c r="LP13" s="15">
        <v>0.481553659510638</v>
      </c>
      <c r="LQ13" s="15">
        <v>0.26628236244680797</v>
      </c>
      <c r="LR13" s="15">
        <v>0.42459591806383001</v>
      </c>
      <c r="LS13" s="15">
        <v>0.27085862404255301</v>
      </c>
      <c r="LT13" s="15">
        <v>33.81</v>
      </c>
      <c r="LU13" s="15">
        <v>30.83</v>
      </c>
      <c r="LV13" s="15">
        <v>4.7803191489361696</v>
      </c>
      <c r="LW13" s="15">
        <v>43.5076595744681</v>
      </c>
      <c r="LX13" s="15">
        <v>44.128297872340397</v>
      </c>
      <c r="LY13" s="15">
        <v>34.72</v>
      </c>
      <c r="LZ13" s="15">
        <v>34.712765957446798</v>
      </c>
      <c r="MA13" s="15">
        <v>0.24318454893617</v>
      </c>
      <c r="MB13" s="15">
        <v>0.23865284468085099</v>
      </c>
      <c r="MC13" s="15">
        <v>58.591702127659602</v>
      </c>
      <c r="MD13" s="15">
        <v>57.801914893617003</v>
      </c>
      <c r="ME13" s="15">
        <v>60.3</v>
      </c>
      <c r="MF13" s="15">
        <f t="shared" si="86"/>
        <v>1.7082978723403954</v>
      </c>
      <c r="MG13" s="15">
        <f t="shared" si="87"/>
        <v>2.4980851063829945</v>
      </c>
      <c r="MH13" s="15">
        <v>1875.33804255319</v>
      </c>
      <c r="MI13" s="15">
        <v>1857.3867659574501</v>
      </c>
      <c r="MJ13" s="15">
        <v>0.20360306593191499</v>
      </c>
      <c r="MK13" s="15">
        <v>0.20729390866595701</v>
      </c>
      <c r="ML13" s="15">
        <v>0.15291526997234001</v>
      </c>
      <c r="MM13" s="15">
        <v>0.17310238826170199</v>
      </c>
      <c r="MN13" s="15">
        <v>0.11483088804680899</v>
      </c>
      <c r="MO13" s="15">
        <v>0.11932802319574499</v>
      </c>
      <c r="MP13" s="15">
        <v>6.2885436263829794E-2</v>
      </c>
      <c r="MQ13" s="15">
        <v>8.4126108968085103E-2</v>
      </c>
      <c r="MR13" s="15">
        <v>5.2326398248936201E-2</v>
      </c>
      <c r="MS13" s="15">
        <v>3.5656095506382997E-2</v>
      </c>
      <c r="MT13" s="15">
        <v>0.32760788550425501</v>
      </c>
      <c r="MU13" s="15">
        <v>0.37559069585106403</v>
      </c>
      <c r="MV13" s="15">
        <v>0.33519926692340402</v>
      </c>
      <c r="MW13" s="15">
        <v>0.31591332471702099</v>
      </c>
      <c r="MX13" s="15">
        <v>0.13289044971276601</v>
      </c>
      <c r="MY13" s="15">
        <v>0.18274741060212801</v>
      </c>
      <c r="MZ13" s="15">
        <v>0.51170354066808499</v>
      </c>
      <c r="NA13" s="15">
        <v>0.52803395939999997</v>
      </c>
      <c r="NB13" s="15">
        <v>0.45379373005106399</v>
      </c>
      <c r="NC13" s="15">
        <v>0.19195330663829799</v>
      </c>
      <c r="ND13" s="15">
        <v>0.48025349886808499</v>
      </c>
      <c r="NE13" s="15">
        <v>0.20342306139361699</v>
      </c>
      <c r="NF13" s="15">
        <v>0.29200693854042598</v>
      </c>
      <c r="NG13" s="15">
        <v>0.16135823562978699</v>
      </c>
      <c r="NH13" s="15">
        <v>0.255481812142553</v>
      </c>
      <c r="NI13" s="15">
        <v>0.140590171334043</v>
      </c>
      <c r="NJ13" s="15">
        <v>-0.118194626085106</v>
      </c>
      <c r="NK13" s="15">
        <v>-0.15461419921276601</v>
      </c>
      <c r="NL13" s="15">
        <v>0.96495270848723402</v>
      </c>
      <c r="NM13" s="15">
        <v>0.56167142631063804</v>
      </c>
      <c r="NN13" s="15">
        <v>0.27569568639473702</v>
      </c>
      <c r="NO13" s="15">
        <v>0.423392758368421</v>
      </c>
      <c r="NP13" s="15">
        <v>0.24969975978947401</v>
      </c>
      <c r="NQ13" s="15">
        <v>0.34400145160526302</v>
      </c>
      <c r="NR13" s="15">
        <v>0.50361108215789496</v>
      </c>
      <c r="NS13" s="15">
        <v>0.46073700584210497</v>
      </c>
      <c r="NT13" s="15">
        <v>0.35235512481579001</v>
      </c>
      <c r="NU13" s="15">
        <v>0.52336060928947303</v>
      </c>
      <c r="NV13" s="15">
        <v>0.47098451623684201</v>
      </c>
      <c r="NW13" s="15">
        <v>0.2710893365</v>
      </c>
      <c r="NX13" s="15">
        <v>0.42322884676315797</v>
      </c>
      <c r="NY13" s="15">
        <v>0.25995286715789501</v>
      </c>
      <c r="NZ13" s="15">
        <v>30.5</v>
      </c>
      <c r="OA13" s="15">
        <v>27.6865789473684</v>
      </c>
      <c r="OB13" s="15">
        <v>15.6155263157895</v>
      </c>
      <c r="OC13" s="15">
        <v>43.399210526315798</v>
      </c>
      <c r="OD13" s="15">
        <v>43.156842105263202</v>
      </c>
      <c r="OE13" s="15">
        <v>31.0478947368421</v>
      </c>
      <c r="OF13" s="15">
        <v>30.757894736842101</v>
      </c>
      <c r="OG13" s="15">
        <v>0.34499502631578899</v>
      </c>
      <c r="OH13" s="15">
        <v>0.31606571578947401</v>
      </c>
      <c r="OI13" s="15">
        <v>57.733157894736799</v>
      </c>
      <c r="OJ13" s="15">
        <v>56.143421052631602</v>
      </c>
      <c r="OK13" s="15">
        <v>60</v>
      </c>
      <c r="OL13" s="15">
        <f t="shared" si="88"/>
        <v>2.2668421052632013</v>
      </c>
      <c r="OM13" s="15">
        <f t="shared" si="89"/>
        <v>3.8565789473683978</v>
      </c>
      <c r="ON13" s="15">
        <v>1855.8396842105301</v>
      </c>
      <c r="OO13" s="15">
        <v>1819.74218421053</v>
      </c>
      <c r="OP13" s="15">
        <v>0.195213831347368</v>
      </c>
      <c r="OQ13" s="15">
        <v>0.18649629275263199</v>
      </c>
      <c r="OR13" s="15">
        <v>0.14410444485000001</v>
      </c>
      <c r="OS13" s="15">
        <v>0.14445295928684199</v>
      </c>
      <c r="OT13" s="15">
        <v>0.10579373132105301</v>
      </c>
      <c r="OU13" s="15">
        <v>8.47885207973684E-2</v>
      </c>
      <c r="OV13" s="15">
        <v>5.3497810573684197E-2</v>
      </c>
      <c r="OW13" s="15">
        <v>4.1582305402631602E-2</v>
      </c>
      <c r="OX13" s="15">
        <v>5.2597196584210498E-2</v>
      </c>
      <c r="OY13" s="15">
        <v>4.3365504626315797E-2</v>
      </c>
      <c r="OZ13" s="15">
        <v>0.33636727393421001</v>
      </c>
      <c r="PA13" s="15">
        <v>0.335129966552632</v>
      </c>
      <c r="PB13" s="15">
        <v>0.31755613803421101</v>
      </c>
      <c r="PC13" s="15">
        <v>0.29054051537105302</v>
      </c>
      <c r="PD13" s="15">
        <v>0.15110763460263199</v>
      </c>
      <c r="PE13" s="15">
        <v>0.15874317349473699</v>
      </c>
      <c r="PF13" s="15">
        <v>0.48547214522894699</v>
      </c>
      <c r="PG13" s="15">
        <v>0.464513601313158</v>
      </c>
      <c r="PH13" s="15">
        <v>0.49598019711842101</v>
      </c>
      <c r="PI13" s="15">
        <v>0.36008696020526298</v>
      </c>
      <c r="PJ13" s="15">
        <v>0.52070869302631595</v>
      </c>
      <c r="PK13" s="15">
        <v>0.35940876956842099</v>
      </c>
      <c r="PL13" s="15">
        <v>0.30447507575789501</v>
      </c>
      <c r="PM13" s="15">
        <v>0.205437737334211</v>
      </c>
      <c r="PN13" s="15">
        <v>0.26826691178421003</v>
      </c>
      <c r="PO13" s="15">
        <v>0.18456979399210499</v>
      </c>
      <c r="PP13" s="15">
        <v>-0.10146243007894699</v>
      </c>
      <c r="PQ13" s="15">
        <v>-7.8365191502631604E-2</v>
      </c>
      <c r="PR13" s="15">
        <v>1.12281196122895</v>
      </c>
      <c r="PS13" s="15">
        <v>-1.9530854995526301</v>
      </c>
      <c r="PT13" s="15">
        <v>0.27529295095652201</v>
      </c>
      <c r="PU13" s="15">
        <v>0.42213790573913001</v>
      </c>
      <c r="PV13" s="15">
        <v>0.25175817486956498</v>
      </c>
      <c r="PW13" s="15">
        <v>0.34963659960869597</v>
      </c>
      <c r="PX13" s="15">
        <v>0.51979551652173905</v>
      </c>
      <c r="PY13" s="15">
        <v>0.46851335989130399</v>
      </c>
      <c r="PZ13" s="15">
        <v>0.35846823736956501</v>
      </c>
      <c r="QA13" s="15">
        <v>0.54302383078260896</v>
      </c>
      <c r="QB13" s="15">
        <v>0.49756184352173899</v>
      </c>
      <c r="QC13" s="15">
        <v>0.27779397147826101</v>
      </c>
      <c r="QD13" s="15">
        <v>0.42703660641304397</v>
      </c>
      <c r="QE13" s="15">
        <v>0.26881629871739099</v>
      </c>
      <c r="QF13" s="15">
        <v>26.59</v>
      </c>
      <c r="QG13" s="15">
        <v>23.540217391304299</v>
      </c>
      <c r="QH13" s="15">
        <v>22.290434782608699</v>
      </c>
      <c r="QI13" s="15">
        <v>32.005869565217402</v>
      </c>
      <c r="QJ13" s="15">
        <v>31.413478260869599</v>
      </c>
      <c r="QK13" s="15">
        <v>25.672826086956501</v>
      </c>
      <c r="QL13" s="15">
        <v>25.502608695652199</v>
      </c>
      <c r="QM13" s="15">
        <v>0.17174286521739099</v>
      </c>
      <c r="QN13" s="15">
        <v>0.14610366217391299</v>
      </c>
      <c r="QO13" s="15">
        <v>55.995869565217397</v>
      </c>
      <c r="QP13" s="15">
        <v>53.102826086956497</v>
      </c>
      <c r="QQ13" s="15">
        <v>60.1</v>
      </c>
      <c r="QR13" s="15">
        <f t="shared" si="90"/>
        <v>4.1041304347826042</v>
      </c>
      <c r="QS13" s="15">
        <f t="shared" si="91"/>
        <v>6.997173913043504</v>
      </c>
      <c r="QT13" s="15">
        <v>1816.39686956522</v>
      </c>
      <c r="QU13" s="15">
        <v>1750.73219565217</v>
      </c>
      <c r="QV13" s="15">
        <v>0.20465273246087001</v>
      </c>
      <c r="QW13" s="15">
        <v>0.19408120894782599</v>
      </c>
      <c r="QX13" s="15">
        <v>0.16251063428478299</v>
      </c>
      <c r="QY13" s="15">
        <v>0.14498163617391299</v>
      </c>
      <c r="QZ13" s="15">
        <v>0.119565331486957</v>
      </c>
      <c r="RA13" s="15">
        <v>0.10222268923260899</v>
      </c>
      <c r="RB13" s="15">
        <v>7.6368307463043503E-2</v>
      </c>
      <c r="RC13" s="15">
        <v>5.18698414891305E-2</v>
      </c>
      <c r="RD13" s="15">
        <v>4.3610012815217397E-2</v>
      </c>
      <c r="RE13" s="15">
        <v>5.06824871369565E-2</v>
      </c>
      <c r="RF13" s="15">
        <v>0.33773113036086899</v>
      </c>
      <c r="RG13" s="15">
        <v>0.34576527639999999</v>
      </c>
      <c r="RH13" s="15">
        <v>0.32309140375434803</v>
      </c>
      <c r="RI13" s="15">
        <v>0.30586698228913001</v>
      </c>
      <c r="RJ13" s="15">
        <v>0.14299015953043501</v>
      </c>
      <c r="RK13" s="15">
        <v>0.16284299378695699</v>
      </c>
      <c r="RL13" s="15">
        <v>0.51521142661086905</v>
      </c>
      <c r="RM13" s="15">
        <v>0.48730785191087</v>
      </c>
      <c r="RN13" s="15">
        <v>0.36141226031739099</v>
      </c>
      <c r="RO13" s="15">
        <v>0.38247270228478297</v>
      </c>
      <c r="RP13" s="15">
        <v>0.38735330550434799</v>
      </c>
      <c r="RQ13" s="15">
        <v>0.39425722536086999</v>
      </c>
      <c r="RR13" s="15">
        <v>0.24346935743043499</v>
      </c>
      <c r="RS13" s="15">
        <v>0.257608236952174</v>
      </c>
      <c r="RT13" s="15">
        <v>0.21109034448695599</v>
      </c>
      <c r="RU13" s="15">
        <v>0.229508043836956</v>
      </c>
      <c r="RV13" s="15">
        <v>-0.141743465304348</v>
      </c>
      <c r="RW13" s="15">
        <v>-9.7599642421739199E-2</v>
      </c>
      <c r="RX13" s="15">
        <v>0.656784715384783</v>
      </c>
      <c r="RY13" s="15">
        <v>2.1796866115000002</v>
      </c>
      <c r="RZ13" s="15">
        <v>0.263918203019608</v>
      </c>
      <c r="SA13" s="15">
        <v>0.38877235643137298</v>
      </c>
      <c r="SB13" s="15">
        <v>0.23880000813725499</v>
      </c>
      <c r="SC13" s="15">
        <v>0.32603498025490202</v>
      </c>
      <c r="SD13" s="15">
        <v>0.50524899770588205</v>
      </c>
      <c r="SE13" s="15">
        <v>0.43958647143137303</v>
      </c>
      <c r="SF13" s="15">
        <v>0.32792496345097999</v>
      </c>
      <c r="SG13" s="15">
        <v>0.52035805798039203</v>
      </c>
      <c r="SH13" s="15">
        <v>0.46338412223529402</v>
      </c>
      <c r="SI13" s="15">
        <v>0.26040655537254898</v>
      </c>
      <c r="SJ13" s="15">
        <v>0.38561622064705903</v>
      </c>
      <c r="SK13" s="15">
        <v>0.246960583803922</v>
      </c>
      <c r="SL13" s="15">
        <v>32.19</v>
      </c>
      <c r="SM13" s="15">
        <v>32.525294117647</v>
      </c>
      <c r="SN13" s="15">
        <v>10.884509803921601</v>
      </c>
      <c r="SO13" s="15">
        <v>37.359607843137297</v>
      </c>
      <c r="SP13" s="15">
        <v>36.043529411764702</v>
      </c>
      <c r="SQ13" s="15">
        <v>33.450588235294099</v>
      </c>
      <c r="SR13" s="15">
        <v>33.4627450980392</v>
      </c>
      <c r="SS13" s="15">
        <v>0.10708898980392099</v>
      </c>
      <c r="ST13" s="15">
        <v>6.52735417647059E-2</v>
      </c>
      <c r="SU13" s="15">
        <v>53.0505882352941</v>
      </c>
      <c r="SV13" s="15">
        <v>55.276274509803898</v>
      </c>
      <c r="SW13" s="15">
        <v>63.6</v>
      </c>
      <c r="SX13" s="15">
        <f t="shared" si="92"/>
        <v>10.549411764705901</v>
      </c>
      <c r="SY13" s="15">
        <f t="shared" si="93"/>
        <v>8.3237254901961037</v>
      </c>
      <c r="SZ13" s="15">
        <v>1749.5457843137301</v>
      </c>
      <c r="TA13" s="15">
        <v>1800.06535294118</v>
      </c>
      <c r="TB13" s="15">
        <v>0.226722859513726</v>
      </c>
      <c r="TC13" s="15">
        <v>0.213561378986274</v>
      </c>
      <c r="TD13" s="15">
        <v>0.17119920539215699</v>
      </c>
      <c r="TE13" s="15">
        <v>0.147884020684314</v>
      </c>
      <c r="TF13" s="15">
        <v>0.148646070378431</v>
      </c>
      <c r="TG13" s="15">
        <v>0.128464185680392</v>
      </c>
      <c r="TH13" s="15">
        <v>9.1648711015686293E-2</v>
      </c>
      <c r="TI13" s="15">
        <v>6.1057951168627403E-2</v>
      </c>
      <c r="TJ13" s="15">
        <v>5.7805810323529397E-2</v>
      </c>
      <c r="TK13" s="15">
        <v>6.8006674550980403E-2</v>
      </c>
      <c r="TL13" s="15">
        <v>0.35624319445490199</v>
      </c>
      <c r="TM13" s="15">
        <v>0.35611447764901999</v>
      </c>
      <c r="TN13" s="15">
        <v>0.33285303269215699</v>
      </c>
      <c r="TO13" s="15">
        <v>0.311712782939216</v>
      </c>
      <c r="TP13" s="15">
        <v>0.140925369184314</v>
      </c>
      <c r="TQ13" s="15">
        <v>0.154533320172549</v>
      </c>
      <c r="TR13" s="15">
        <v>0.58761600375882395</v>
      </c>
      <c r="TS13" s="15">
        <v>0.55065607958823504</v>
      </c>
      <c r="TT13" s="15">
        <v>0.38908291017058799</v>
      </c>
      <c r="TU13" s="15">
        <v>0.25289529716666698</v>
      </c>
      <c r="TV13" s="15">
        <v>0.422001711354902</v>
      </c>
      <c r="TW13" s="15">
        <v>0.24876953740784299</v>
      </c>
      <c r="TX13" s="15">
        <v>0.29415987766470603</v>
      </c>
      <c r="TY13" s="15">
        <v>0.314746705196079</v>
      </c>
      <c r="TZ13" s="15">
        <v>0.25375308036862698</v>
      </c>
      <c r="UA13" s="15">
        <v>0.28159684411764702</v>
      </c>
      <c r="UB13" s="15">
        <v>-0.16761710311764699</v>
      </c>
      <c r="UC13" s="15">
        <v>-0.11413663343137299</v>
      </c>
      <c r="UD13" s="15">
        <v>0.74759167262745096</v>
      </c>
      <c r="UE13" s="15">
        <v>2.3041294347058798</v>
      </c>
      <c r="UF13" s="15">
        <v>0.23160702191489399</v>
      </c>
      <c r="UG13" s="15">
        <v>0.32122517195744699</v>
      </c>
      <c r="UH13" s="15">
        <v>0.20858916468085101</v>
      </c>
      <c r="UI13" s="15">
        <v>0.274483484787234</v>
      </c>
      <c r="UJ13" s="15">
        <v>0.48930520570212699</v>
      </c>
      <c r="UK13" s="15">
        <v>0.426148597085106</v>
      </c>
      <c r="UL13" s="15">
        <v>0.27601670310638299</v>
      </c>
      <c r="UM13" s="15">
        <v>0.48392010691489401</v>
      </c>
      <c r="UN13" s="15">
        <v>0.41896120151063798</v>
      </c>
      <c r="UO13" s="15">
        <v>0.22453670182978699</v>
      </c>
      <c r="UP13" s="15">
        <v>0.31782284576595698</v>
      </c>
      <c r="UQ13" s="15">
        <v>0.21163840853191501</v>
      </c>
      <c r="UR13" s="15">
        <v>30.95</v>
      </c>
      <c r="US13" s="15">
        <v>26.4063829787234</v>
      </c>
      <c r="UT13" s="15">
        <v>15.4844680851064</v>
      </c>
      <c r="UU13" s="15">
        <v>37.626170212765999</v>
      </c>
      <c r="UV13" s="15">
        <v>37.270851063829802</v>
      </c>
      <c r="UW13" s="15">
        <v>30.430212765957499</v>
      </c>
      <c r="UX13" s="15">
        <v>29.888085106382999</v>
      </c>
      <c r="UY13" s="15">
        <v>0.19720598510638301</v>
      </c>
      <c r="UZ13" s="15">
        <v>0.18479099148936201</v>
      </c>
      <c r="VA13" s="15">
        <v>61.362553191489397</v>
      </c>
      <c r="VB13" s="15">
        <v>57.229574468085097</v>
      </c>
      <c r="VC13" s="15">
        <v>73.099999999999994</v>
      </c>
      <c r="VD13" s="15">
        <f t="shared" si="94"/>
        <v>11.737446808510597</v>
      </c>
      <c r="VE13" s="15">
        <f t="shared" si="95"/>
        <v>15.870425531914897</v>
      </c>
      <c r="VF13" s="15">
        <f t="shared" si="96"/>
        <v>13.803936170212747</v>
      </c>
      <c r="VG13" s="15">
        <v>1938.21870212766</v>
      </c>
      <c r="VH13" s="15">
        <v>1844.41231914894</v>
      </c>
      <c r="VI13" s="15">
        <v>0.27337459186170199</v>
      </c>
      <c r="VJ13" s="15">
        <v>0.27953957404893598</v>
      </c>
      <c r="VK13" s="15">
        <v>0.20572048912766</v>
      </c>
      <c r="VL13" s="15">
        <v>0.21610681072340401</v>
      </c>
      <c r="VM13" s="15">
        <v>0.20708063440212801</v>
      </c>
      <c r="VN13" s="15">
        <v>0.20587564245744699</v>
      </c>
      <c r="VO13" s="15">
        <f t="shared" si="97"/>
        <v>0.20647813842978752</v>
      </c>
      <c r="VP13" s="15">
        <v>0.13740769592553201</v>
      </c>
      <c r="VQ13" s="15">
        <v>0.140115960553192</v>
      </c>
      <c r="VR13" s="15">
        <v>7.1772454648936196E-2</v>
      </c>
      <c r="VS13" s="15">
        <v>6.7833067008510606E-2</v>
      </c>
      <c r="VT13" s="15">
        <v>0.39126615025957401</v>
      </c>
      <c r="VU13" s="15">
        <v>0.40054885119574501</v>
      </c>
      <c r="VV13" s="15">
        <v>0.36594725906595699</v>
      </c>
      <c r="VW13" s="15">
        <v>0.35585206418723397</v>
      </c>
      <c r="VX13" s="15">
        <v>0.132028792608511</v>
      </c>
      <c r="VY13" s="15">
        <v>0.136264870444681</v>
      </c>
      <c r="VZ13" s="15">
        <v>0.75475967557872403</v>
      </c>
      <c r="WA13" s="15">
        <v>0.78506836542340397</v>
      </c>
      <c r="WB13" s="15">
        <v>0.345307818997872</v>
      </c>
      <c r="WC13" s="15">
        <v>0.30561501134255298</v>
      </c>
      <c r="WD13" s="15">
        <v>0.38863344568085101</v>
      </c>
      <c r="WE13" s="15">
        <v>0.34208305834893599</v>
      </c>
      <c r="WF13" s="15">
        <v>0.31008397682765998</v>
      </c>
      <c r="WG13" s="15">
        <v>0.26974492441914899</v>
      </c>
      <c r="WH13" s="15">
        <v>0.26107178441276602</v>
      </c>
      <c r="WI13" s="15">
        <v>0.22660703215744701</v>
      </c>
      <c r="WJ13" s="15">
        <v>-0.24133048287233999</v>
      </c>
      <c r="WK13" s="15">
        <v>-0.244936299808511</v>
      </c>
      <c r="WL13" s="15">
        <v>0.64560351211276601</v>
      </c>
      <c r="WM13" s="15">
        <v>0.65753554909574496</v>
      </c>
      <c r="WN13" s="15">
        <v>0.188488679357143</v>
      </c>
      <c r="WO13" s="15">
        <v>0.252829318214286</v>
      </c>
      <c r="WP13" s="15">
        <v>0.16733256678571401</v>
      </c>
      <c r="WQ13" s="15">
        <v>0.22064273042857099</v>
      </c>
      <c r="WR13" s="15">
        <v>0.42186273147619002</v>
      </c>
      <c r="WS13" s="15">
        <v>0.36813941571428599</v>
      </c>
      <c r="WT13" s="15">
        <v>0.21440029792857099</v>
      </c>
      <c r="WU13" s="15">
        <v>0.41417610652380898</v>
      </c>
      <c r="WV13" s="15">
        <v>0.357800160309524</v>
      </c>
      <c r="WW13" s="15">
        <v>0.18617271507142899</v>
      </c>
      <c r="WX13" s="15">
        <v>0.250334001333333</v>
      </c>
      <c r="WY13" s="15">
        <v>0.16892904569047601</v>
      </c>
      <c r="WZ13" s="15">
        <v>30.12</v>
      </c>
      <c r="XA13" s="15">
        <v>29.413095238095199</v>
      </c>
      <c r="XB13" s="15">
        <v>15.575952380952399</v>
      </c>
      <c r="XC13" s="15">
        <v>34.325952380952401</v>
      </c>
      <c r="XD13" s="15">
        <v>33.608333333333299</v>
      </c>
      <c r="XE13" s="15">
        <v>30.8795238095238</v>
      </c>
      <c r="XF13" s="15">
        <v>30.738095238095202</v>
      </c>
      <c r="XG13" s="15">
        <v>9.4219384523809499E-2</v>
      </c>
      <c r="XH13" s="15">
        <v>7.2277328833333307E-2</v>
      </c>
      <c r="XI13" s="15">
        <v>65.273333333333298</v>
      </c>
      <c r="XJ13" s="15">
        <v>63.905952380952399</v>
      </c>
      <c r="XK13" s="15">
        <v>84.6</v>
      </c>
      <c r="XL13" s="15">
        <f t="shared" si="98"/>
        <v>19.326666666666696</v>
      </c>
      <c r="XM13" s="15">
        <f t="shared" si="99"/>
        <v>20.694047619047595</v>
      </c>
      <c r="XN13" s="15">
        <v>2027.0014761904799</v>
      </c>
      <c r="XO13" s="15">
        <v>1995.96119047619</v>
      </c>
      <c r="XP13" s="15">
        <v>0.317524940342857</v>
      </c>
      <c r="XQ13" s="15">
        <v>0.31105035415952398</v>
      </c>
      <c r="XR13" s="15">
        <v>0.25067307848571402</v>
      </c>
      <c r="XS13" s="15">
        <v>0.249728860323809</v>
      </c>
      <c r="XT13" s="15">
        <v>0.24643720151904799</v>
      </c>
      <c r="XU13" s="15">
        <v>0.248477245892857</v>
      </c>
      <c r="XV13" s="15">
        <v>0.176917047307143</v>
      </c>
      <c r="XW13" s="15">
        <v>0.18500466583095199</v>
      </c>
      <c r="XX13" s="15">
        <v>7.2762520214285697E-2</v>
      </c>
      <c r="XY13" s="15">
        <v>6.6787881264285698E-2</v>
      </c>
      <c r="XZ13" s="15">
        <v>0.420436704978572</v>
      </c>
      <c r="YA13" s="15">
        <v>0.43003931090714298</v>
      </c>
      <c r="YB13" s="15">
        <v>0.37948171134761899</v>
      </c>
      <c r="YC13" s="15">
        <v>0.38024086145238101</v>
      </c>
      <c r="YD13" s="15">
        <v>0.1187442241</v>
      </c>
      <c r="YE13" s="15">
        <v>0.13749431738333301</v>
      </c>
      <c r="YF13" s="15">
        <v>0.934219790235714</v>
      </c>
      <c r="YG13" s="15">
        <v>0.91377386538095295</v>
      </c>
      <c r="YH13" s="15">
        <v>0.292310857359524</v>
      </c>
      <c r="YI13" s="15">
        <v>0.247881705140476</v>
      </c>
      <c r="YJ13" s="15">
        <v>0.339147295702381</v>
      </c>
      <c r="YK13" s="15">
        <v>0.28654976149523798</v>
      </c>
      <c r="YL13" s="15">
        <v>0.27842643300238101</v>
      </c>
      <c r="YM13" s="15">
        <v>0.243717682707143</v>
      </c>
      <c r="YN13" s="15">
        <v>0.226974109616667</v>
      </c>
      <c r="YO13" s="15">
        <v>0.20097499638095201</v>
      </c>
      <c r="YP13" s="15">
        <v>-0.30033358928571402</v>
      </c>
      <c r="YQ13" s="15">
        <v>-0.31123590802381002</v>
      </c>
      <c r="YR13" s="15">
        <v>0.52898060290714299</v>
      </c>
      <c r="YS13" s="15">
        <v>0.50448198478809503</v>
      </c>
      <c r="YT13" s="15">
        <v>0.14250252266666699</v>
      </c>
      <c r="YU13" s="15">
        <v>0.18108395568888899</v>
      </c>
      <c r="YV13" s="15">
        <v>0.1235748792</v>
      </c>
      <c r="YW13" s="15">
        <v>0.16285337926666699</v>
      </c>
      <c r="YX13" s="15">
        <v>0.31796130455555499</v>
      </c>
      <c r="YY13" s="15">
        <v>0.27248856042222203</v>
      </c>
      <c r="YZ13" s="15">
        <v>0.1571651194</v>
      </c>
      <c r="ZA13" s="15">
        <v>0.33063646166666699</v>
      </c>
      <c r="ZB13" s="15">
        <v>0.28092561364444402</v>
      </c>
      <c r="ZC13" s="15">
        <v>0.139460503511111</v>
      </c>
      <c r="ZD13" s="15">
        <v>0.18217546204444399</v>
      </c>
      <c r="ZE13" s="15">
        <v>0.123378482577778</v>
      </c>
      <c r="ZF13" s="15">
        <v>35.75</v>
      </c>
      <c r="ZG13" s="15">
        <v>32.2608888888889</v>
      </c>
      <c r="ZH13" s="15">
        <v>16.9757777777778</v>
      </c>
      <c r="ZI13" s="15">
        <v>42.126666666666701</v>
      </c>
      <c r="ZJ13" s="15">
        <v>41.553555555555498</v>
      </c>
      <c r="ZK13" s="15">
        <v>36.603111111111097</v>
      </c>
      <c r="ZL13" s="15">
        <v>36.6</v>
      </c>
      <c r="ZM13" s="15">
        <v>0.15188122133333301</v>
      </c>
      <c r="ZN13" s="15">
        <v>0.124701514888889</v>
      </c>
      <c r="ZO13" s="15">
        <v>78.872444444444497</v>
      </c>
      <c r="ZP13" s="15">
        <v>76.548888888888897</v>
      </c>
      <c r="ZQ13" s="15">
        <v>103.6</v>
      </c>
      <c r="ZR13" s="15">
        <f t="shared" si="100"/>
        <v>24.727555555555497</v>
      </c>
      <c r="ZS13" s="15">
        <f t="shared" si="101"/>
        <v>27.051111111111098</v>
      </c>
      <c r="ZT13" s="15">
        <v>2335.6960222222201</v>
      </c>
      <c r="ZU13" s="15">
        <v>2282.9579333333299</v>
      </c>
      <c r="ZV13" s="15">
        <v>0.35495271107777798</v>
      </c>
      <c r="ZW13" s="15">
        <v>0.31736893020222201</v>
      </c>
      <c r="ZX13" s="15">
        <v>0.28254224744000001</v>
      </c>
      <c r="ZY13" s="15">
        <v>0.250535804315555</v>
      </c>
      <c r="ZZ13" s="15">
        <v>0.28899217178666697</v>
      </c>
      <c r="AAA13" s="15">
        <v>0.26909937516222199</v>
      </c>
      <c r="AAB13" s="15">
        <v>0.213392042273333</v>
      </c>
      <c r="AAC13" s="15">
        <v>0.20031846894444399</v>
      </c>
      <c r="AAD13" s="15">
        <v>8.0730702731111104E-2</v>
      </c>
      <c r="AAE13" s="15">
        <v>7.3319705326666706E-2</v>
      </c>
      <c r="AAF13" s="15">
        <v>0.45594702616222199</v>
      </c>
      <c r="AAG13" s="15">
        <v>0.435064359571111</v>
      </c>
      <c r="AAH13" s="15">
        <v>0.406025808117778</v>
      </c>
      <c r="AAI13" s="15">
        <v>0.37586252571777801</v>
      </c>
      <c r="AAJ13" s="15">
        <v>0.12053791906</v>
      </c>
      <c r="AAK13" s="15">
        <v>0.137195578917778</v>
      </c>
      <c r="AAL13" s="15">
        <v>1.10684530796667</v>
      </c>
      <c r="AAM13" s="15">
        <v>0.95347123566666703</v>
      </c>
      <c r="AAN13" s="15">
        <v>0.27609691553555599</v>
      </c>
      <c r="AAO13" s="15">
        <v>0.22239076354000001</v>
      </c>
      <c r="AAP13" s="15">
        <v>0.32887774724444402</v>
      </c>
      <c r="AAQ13" s="15">
        <v>0.25478612230666697</v>
      </c>
      <c r="AAR13" s="15">
        <v>0.281356152364444</v>
      </c>
      <c r="AAS13" s="15">
        <v>0.233908463546667</v>
      </c>
      <c r="AAT13" s="15">
        <v>0.224595205808889</v>
      </c>
      <c r="AAU13" s="15">
        <v>0.19698545111999999</v>
      </c>
      <c r="AAV13" s="15">
        <v>-0.35131124222222199</v>
      </c>
      <c r="AAW13" s="15">
        <v>-0.33213618097777797</v>
      </c>
      <c r="AAX13" s="15">
        <v>0.50475015866444495</v>
      </c>
      <c r="AAY13" s="15">
        <v>0.55769981264222201</v>
      </c>
      <c r="AAZ13" s="15">
        <v>0.112245177603774</v>
      </c>
      <c r="ABA13" s="15">
        <v>0.13547757549056599</v>
      </c>
      <c r="ABB13" s="15">
        <v>9.8795625452830202E-2</v>
      </c>
      <c r="ABC13" s="15">
        <v>0.120011541075472</v>
      </c>
      <c r="ABD13" s="15">
        <v>0.26598544973584898</v>
      </c>
      <c r="ABE13" s="15">
        <v>0.21855521130188699</v>
      </c>
      <c r="ABF13" s="15">
        <v>0.13260042735849101</v>
      </c>
      <c r="ABG13" s="15">
        <v>0.28898998324528302</v>
      </c>
      <c r="ABH13" s="15">
        <v>0.22422554450943399</v>
      </c>
      <c r="ABI13" s="15">
        <v>0.108981101849057</v>
      </c>
      <c r="ABJ13" s="15">
        <v>0.13815660732075499</v>
      </c>
      <c r="ABK13" s="15">
        <v>9.4009166452830195E-2</v>
      </c>
      <c r="ABL13" s="15">
        <v>33.886981132075498</v>
      </c>
      <c r="ABM13" s="15">
        <v>32.389433962264199</v>
      </c>
      <c r="ABN13" s="15">
        <v>13.5652830188679</v>
      </c>
      <c r="ABO13" s="15">
        <v>35.349245283018902</v>
      </c>
      <c r="ABP13" s="15">
        <v>35.158490566037699</v>
      </c>
      <c r="ABQ13" s="15">
        <v>34.729245283018898</v>
      </c>
      <c r="ABR13" s="15">
        <v>34.49</v>
      </c>
      <c r="ABS13" s="15">
        <v>1.86317591132075E-2</v>
      </c>
      <c r="ABT13" s="15">
        <v>1.8561474000000001E-2</v>
      </c>
      <c r="ABU13" s="15">
        <v>92.579245283018807</v>
      </c>
      <c r="ABV13" s="15">
        <v>89.371698113207501</v>
      </c>
      <c r="ABW13" s="15">
        <v>122.5</v>
      </c>
      <c r="ABX13" s="15">
        <f t="shared" si="102"/>
        <v>29.920754716981193</v>
      </c>
      <c r="ABY13" s="15">
        <f t="shared" si="103"/>
        <v>33.128301886792499</v>
      </c>
      <c r="ABZ13" s="15">
        <f t="shared" si="104"/>
        <v>31.524528301886846</v>
      </c>
      <c r="ACA13" s="15">
        <v>2646.67575471698</v>
      </c>
      <c r="ACB13" s="15">
        <v>2574.1782075471701</v>
      </c>
      <c r="ACC13" s="15">
        <v>0.370189273528302</v>
      </c>
      <c r="ACD13" s="15">
        <v>0.37098824832641503</v>
      </c>
      <c r="ACE13" s="15">
        <v>0.25663188115660401</v>
      </c>
      <c r="ACF13" s="15">
        <v>0.28866791083207499</v>
      </c>
      <c r="ACG13" s="15">
        <v>0.35244131648301902</v>
      </c>
      <c r="ACH13" s="15">
        <v>0.317645000645283</v>
      </c>
      <c r="ACI13" s="15">
        <f t="shared" si="105"/>
        <v>0.33504315856415101</v>
      </c>
      <c r="ACJ13" s="15">
        <v>0.237458652569811</v>
      </c>
      <c r="ACK13" s="15">
        <v>0.23223424518301899</v>
      </c>
      <c r="ACL13" s="15">
        <v>0.12566373108867901</v>
      </c>
      <c r="ACM13" s="15">
        <v>9.3245378311320695E-2</v>
      </c>
      <c r="ACN13" s="15">
        <v>0.50861118638490599</v>
      </c>
      <c r="ACO13" s="15">
        <v>0.45097791706415102</v>
      </c>
      <c r="ACP13" s="15">
        <v>0.45162834424339598</v>
      </c>
      <c r="ACQ13" s="15">
        <v>0.399023356813207</v>
      </c>
      <c r="ACR13" s="15">
        <v>0.17081864460000001</v>
      </c>
      <c r="ACS13" s="15">
        <v>9.7075631088679198E-2</v>
      </c>
      <c r="ACT13" s="15">
        <v>1.1820406307509399</v>
      </c>
      <c r="ACU13" s="15">
        <v>1.2163154497679201</v>
      </c>
      <c r="ACV13" s="15">
        <v>0.35427022983207501</v>
      </c>
      <c r="ACW13" s="15">
        <v>0.25016088917547202</v>
      </c>
      <c r="ACX13" s="15">
        <v>0.42470718495471699</v>
      </c>
      <c r="ACY13" s="15">
        <v>0.29302874217735903</v>
      </c>
      <c r="ACZ13" s="15">
        <v>0.40932528043396199</v>
      </c>
      <c r="ADA13" s="15">
        <v>0.26868889763773601</v>
      </c>
      <c r="ADB13" s="15">
        <v>0.33691738195094301</v>
      </c>
      <c r="ADC13" s="15">
        <v>0.22074766210188701</v>
      </c>
      <c r="ADD13" s="15">
        <v>-0.38319968777358498</v>
      </c>
      <c r="ADE13" s="15">
        <v>-0.37459301403773598</v>
      </c>
      <c r="ADF13" s="15">
        <v>0.76297695863773596</v>
      </c>
      <c r="ADG13" s="15">
        <v>0.64992938635283004</v>
      </c>
      <c r="ADH13" s="15">
        <v>9.0693709254902E-2</v>
      </c>
      <c r="ADI13" s="15">
        <v>9.9435230431372604E-2</v>
      </c>
      <c r="ADJ13" s="15">
        <v>7.4054086490196097E-2</v>
      </c>
      <c r="ADK13" s="15">
        <v>0.103327450980392</v>
      </c>
      <c r="ADL13" s="15">
        <v>0.229353443901961</v>
      </c>
      <c r="ADM13" s="15">
        <v>0.186255926137255</v>
      </c>
      <c r="ADN13" s="15">
        <v>0.108922503745098</v>
      </c>
      <c r="ADO13" s="15">
        <v>0.236761010176471</v>
      </c>
      <c r="ADP13" s="15">
        <v>0.19843863480392199</v>
      </c>
      <c r="ADQ13" s="15">
        <v>9.1298647137254899E-2</v>
      </c>
      <c r="ADR13" s="15">
        <v>0.114501658686275</v>
      </c>
      <c r="ADS13" s="15">
        <v>8.0481103725490194E-2</v>
      </c>
      <c r="ADT13" s="25">
        <v>-9999</v>
      </c>
      <c r="ADU13" s="25">
        <v>-9999</v>
      </c>
      <c r="ADV13" s="25">
        <v>-9999</v>
      </c>
      <c r="ADW13" s="25">
        <v>-9999</v>
      </c>
      <c r="ADX13" s="25">
        <v>-9999</v>
      </c>
      <c r="ADY13" s="25">
        <v>-9999</v>
      </c>
      <c r="ADZ13" s="25">
        <v>-9999</v>
      </c>
      <c r="AEA13" s="25">
        <v>-9999</v>
      </c>
      <c r="AEB13" s="25">
        <v>-9999</v>
      </c>
      <c r="AEC13" s="25">
        <v>-9999</v>
      </c>
      <c r="AED13" s="25">
        <v>-9999</v>
      </c>
      <c r="AEE13" s="25">
        <v>-9999</v>
      </c>
      <c r="AEF13" s="25">
        <v>-9999</v>
      </c>
      <c r="AEG13" s="25">
        <v>-9999</v>
      </c>
      <c r="AEH13" s="25">
        <v>-9999</v>
      </c>
      <c r="AEI13" s="25">
        <v>-9999</v>
      </c>
      <c r="AEJ13" s="15">
        <v>0.369042691882353</v>
      </c>
      <c r="AEK13" s="15">
        <v>0.370325250176471</v>
      </c>
      <c r="AEL13" s="15">
        <v>0.29108635950980399</v>
      </c>
      <c r="AEM13" s="15">
        <v>0.28353778982352901</v>
      </c>
      <c r="AEN13" s="15">
        <v>0.347289600156863</v>
      </c>
      <c r="AEO13" s="15">
        <v>0.38673063617647102</v>
      </c>
      <c r="AEP13" s="15">
        <v>0.26810736907843102</v>
      </c>
      <c r="AEQ13" s="15">
        <v>0.30136213174509802</v>
      </c>
      <c r="AER13" s="15">
        <v>8.7523153117647107E-2</v>
      </c>
      <c r="AES13" s="15">
        <v>9.7808928196078407E-2</v>
      </c>
      <c r="AET13" s="15">
        <v>0.49229138437254899</v>
      </c>
      <c r="AEU13" s="15">
        <v>0.50345767780392103</v>
      </c>
      <c r="AEV13" s="15">
        <v>0.44264761658823498</v>
      </c>
      <c r="AEW13" s="15">
        <v>0.42468608043137301</v>
      </c>
      <c r="AEX13" s="15">
        <v>0.15082261870588201</v>
      </c>
      <c r="AEY13" s="15">
        <v>0.16603098833333299</v>
      </c>
      <c r="AEZ13" s="15">
        <v>1.1755332034902</v>
      </c>
      <c r="AFA13" s="15">
        <v>1.22449735243137</v>
      </c>
      <c r="AFB13" s="15">
        <v>0.24877025598039201</v>
      </c>
      <c r="AFC13" s="15">
        <v>0.20926398762745099</v>
      </c>
      <c r="AFD13" s="15">
        <v>0.30763699492156898</v>
      </c>
      <c r="AFE13" s="15">
        <v>0.24943618341176499</v>
      </c>
      <c r="AFF13" s="15">
        <v>0.29452822217647101</v>
      </c>
      <c r="AFG13" s="15">
        <v>0.25069526935294101</v>
      </c>
      <c r="AFH13" s="15">
        <v>0.23449108966666701</v>
      </c>
      <c r="AFI13" s="15">
        <v>0.213033679882353</v>
      </c>
      <c r="AFJ13" s="15">
        <v>-0.42252199250980399</v>
      </c>
      <c r="AFK13" s="15">
        <v>-0.46120139835294099</v>
      </c>
      <c r="AFL13" s="15">
        <v>0.45900866174509802</v>
      </c>
      <c r="AFM13" s="15">
        <v>0.60756819845097998</v>
      </c>
      <c r="AFN13" s="15">
        <v>8.5935914333333294E-2</v>
      </c>
      <c r="AFO13" s="15">
        <v>9.2766936999999994E-2</v>
      </c>
      <c r="AFP13" s="15">
        <v>7.0027318229166594E-2</v>
      </c>
      <c r="AFQ13" s="15">
        <v>9.23843619583333E-2</v>
      </c>
      <c r="AFR13" s="15">
        <v>0.206391383875</v>
      </c>
      <c r="AFS13" s="15">
        <v>0.17813721420833301</v>
      </c>
      <c r="AFT13" s="15">
        <v>9.3041207208333296E-2</v>
      </c>
      <c r="AFU13" s="15">
        <v>0.22593988074999999</v>
      </c>
      <c r="AFV13" s="15">
        <v>0.18461848687499999</v>
      </c>
      <c r="AFW13" s="15">
        <v>8.1869608416666698E-2</v>
      </c>
      <c r="AFX13" s="15">
        <v>9.3752089187499998E-2</v>
      </c>
      <c r="AFY13" s="15">
        <v>7.1316594812499995E-2</v>
      </c>
      <c r="AFZ13" s="15">
        <v>32.4</v>
      </c>
      <c r="AGA13" s="15">
        <v>29.468541666666699</v>
      </c>
      <c r="AGB13" s="15">
        <v>28.3385416666667</v>
      </c>
      <c r="AGC13" s="15">
        <v>33.202083333333299</v>
      </c>
      <c r="AGD13" s="15">
        <v>32.620416666666699</v>
      </c>
      <c r="AGE13" s="15">
        <v>32.198333333333402</v>
      </c>
      <c r="AGF13" s="15">
        <v>32.202083333333398</v>
      </c>
      <c r="AGG13" s="15">
        <v>2.8850968229166701E-2</v>
      </c>
      <c r="AGH13" s="15">
        <v>1.27215196875E-2</v>
      </c>
      <c r="AGI13" s="15">
        <v>98.65625</v>
      </c>
      <c r="AGJ13" s="15">
        <v>98.108333333333306</v>
      </c>
      <c r="AGK13" s="15">
        <v>145.1</v>
      </c>
      <c r="AGL13" s="15">
        <f t="shared" si="106"/>
        <v>46.443749999999994</v>
      </c>
      <c r="AGM13" s="15">
        <f t="shared" si="107"/>
        <v>46.991666666666688</v>
      </c>
      <c r="AGN13" s="15">
        <f t="shared" si="108"/>
        <v>46.717708333333341</v>
      </c>
      <c r="AGO13" s="15">
        <v>2784.6775208333302</v>
      </c>
      <c r="AGP13" s="15">
        <v>2772.2556458333302</v>
      </c>
      <c r="AGQ13" s="15">
        <v>0.41591417886041698</v>
      </c>
      <c r="AGR13" s="15">
        <v>0.36958067843958298</v>
      </c>
      <c r="AGS13" s="15">
        <v>0.32967141820000001</v>
      </c>
      <c r="AGT13" s="15">
        <v>0.31359943639166699</v>
      </c>
      <c r="AGU13" s="15">
        <v>0.41277929552083298</v>
      </c>
      <c r="AGV13" s="15">
        <v>0.36780536932916702</v>
      </c>
      <c r="AGW13" s="15">
        <f t="shared" si="109"/>
        <v>0.390292332425</v>
      </c>
      <c r="AGX13" s="15">
        <v>0.326334058904167</v>
      </c>
      <c r="AGY13" s="15">
        <v>0.31193711061041701</v>
      </c>
      <c r="AGZ13" s="15">
        <v>0.100101486508333</v>
      </c>
      <c r="AHA13" s="15">
        <v>6.5692319127083301E-2</v>
      </c>
      <c r="AHB13" s="15">
        <v>0.51977558508541699</v>
      </c>
      <c r="AHC13" s="15">
        <v>0.48252153872291598</v>
      </c>
      <c r="AHD13" s="15">
        <v>0.467412577010417</v>
      </c>
      <c r="AHE13" s="15">
        <v>0.400959716416667</v>
      </c>
      <c r="AHF13" s="15">
        <v>0.13298350361875</v>
      </c>
      <c r="AHG13" s="15">
        <v>0.13814710584375001</v>
      </c>
      <c r="AHH13" s="15">
        <v>1.43021848472708</v>
      </c>
      <c r="AHI13" s="15">
        <v>1.24208688810833</v>
      </c>
      <c r="AHJ13" s="15">
        <v>0.240567736633333</v>
      </c>
      <c r="AHK13" s="15">
        <v>9.4619091822916696E-2</v>
      </c>
      <c r="AHL13" s="15">
        <v>0.30822624185416703</v>
      </c>
      <c r="AHM13" s="15">
        <v>9.9414260847916699E-2</v>
      </c>
      <c r="AHN13" s="15">
        <v>0.30668577597708302</v>
      </c>
      <c r="AHO13" s="15">
        <v>9.6406320070833301E-2</v>
      </c>
      <c r="AHP13" s="15">
        <v>0.23888845726874999</v>
      </c>
      <c r="AHQ13" s="15">
        <v>9.2868794114583306E-2</v>
      </c>
      <c r="AHR13" s="15">
        <v>-0.49178201589583298</v>
      </c>
      <c r="AHS13" s="15">
        <v>-0.47288323454166697</v>
      </c>
      <c r="AHT13" s="15">
        <v>0.457638939416667</v>
      </c>
      <c r="AHU13" s="15">
        <v>0.40178864536874997</v>
      </c>
      <c r="AHV13" s="15">
        <v>8.4573935706896503E-2</v>
      </c>
      <c r="AHW13" s="15">
        <v>9.5200205855172401E-2</v>
      </c>
      <c r="AHX13" s="15">
        <v>7.5322263924137905E-2</v>
      </c>
      <c r="AHY13" s="15">
        <v>9.2165575055172394E-2</v>
      </c>
      <c r="AHZ13" s="15">
        <v>0.22533854801379299</v>
      </c>
      <c r="AIA13" s="15">
        <v>0.16652825053793099</v>
      </c>
      <c r="AIB13" s="15">
        <v>9.2108668393103402E-2</v>
      </c>
      <c r="AIC13" s="15">
        <v>0.207255993217241</v>
      </c>
      <c r="AID13" s="15">
        <v>0.171920393610345</v>
      </c>
      <c r="AIE13" s="15">
        <v>7.7258275862068904E-2</v>
      </c>
      <c r="AIF13" s="15">
        <v>9.5325013093103497E-2</v>
      </c>
      <c r="AIG13" s="15">
        <v>6.7850985227586202E-2</v>
      </c>
      <c r="AIH13" s="15">
        <v>35.586689655172499</v>
      </c>
      <c r="AII13" s="15">
        <v>32.810034482758702</v>
      </c>
      <c r="AIJ13" s="15">
        <v>21.8038620689656</v>
      </c>
      <c r="AIK13" s="15">
        <v>36.323275862069003</v>
      </c>
      <c r="AIL13" s="15">
        <v>35.115896551724198</v>
      </c>
      <c r="AIM13" s="15">
        <v>35.959999999999802</v>
      </c>
      <c r="AIN13" s="15">
        <v>35.897827586206702</v>
      </c>
      <c r="AIO13" s="15">
        <v>1.1741428724137901E-2</v>
      </c>
      <c r="AIP13" s="15">
        <v>-1.6370273093103498E-2</v>
      </c>
      <c r="AIQ13" s="15">
        <v>105.898344827586</v>
      </c>
      <c r="AIR13" s="15">
        <v>98.456206896551805</v>
      </c>
      <c r="AIS13" s="15">
        <v>157</v>
      </c>
      <c r="AIT13" s="15">
        <f t="shared" si="110"/>
        <v>51.101655172413999</v>
      </c>
      <c r="AIU13" s="15">
        <f t="shared" si="111"/>
        <v>58.543793103448195</v>
      </c>
      <c r="AIV13" s="15">
        <v>2949.1640896551799</v>
      </c>
      <c r="AIW13" s="15">
        <v>2780.2736482758601</v>
      </c>
      <c r="AIX13" s="15">
        <v>0.383765426695862</v>
      </c>
      <c r="AIY13" s="15">
        <v>0.40985775470344799</v>
      </c>
      <c r="AIZ13" s="15">
        <v>0.30205102588379301</v>
      </c>
      <c r="AJA13" s="15">
        <v>0.283267862397586</v>
      </c>
      <c r="AJB13" s="15">
        <v>0.37546306021793102</v>
      </c>
      <c r="AJC13" s="15">
        <v>0.396379169417586</v>
      </c>
      <c r="AJD13" s="15">
        <v>0.29385405014862098</v>
      </c>
      <c r="AJE13" s="15">
        <v>0.26837104092275899</v>
      </c>
      <c r="AJF13" s="15">
        <v>9.2568391648275905E-2</v>
      </c>
      <c r="AJG13" s="15">
        <v>0.14395780409137901</v>
      </c>
      <c r="AJH13" s="15">
        <v>0.50878314174724104</v>
      </c>
      <c r="AJI13" s="15">
        <v>0.49003570360448301</v>
      </c>
      <c r="AJJ13" s="15">
        <v>0.45707290360793101</v>
      </c>
      <c r="AJK13" s="15">
        <v>0.44473858539069</v>
      </c>
      <c r="AJL13" s="15">
        <v>0.15760759892620699</v>
      </c>
      <c r="AJM13" s="15">
        <v>0.101103845857931</v>
      </c>
      <c r="AJN13" s="15">
        <v>1.25112512177207</v>
      </c>
      <c r="AJO13" s="15">
        <v>1.44889783657448</v>
      </c>
      <c r="AJP13" s="15">
        <v>0.21583788284413799</v>
      </c>
      <c r="AJQ13" s="15">
        <v>0.318448166555172</v>
      </c>
      <c r="AJR13" s="15">
        <v>0.280335005724483</v>
      </c>
      <c r="AJS13" s="15">
        <v>0.372456941317241</v>
      </c>
      <c r="AJT13" s="15">
        <v>0.30000596168689603</v>
      </c>
      <c r="AJU13" s="15">
        <v>0.36592117746241398</v>
      </c>
      <c r="AJV13" s="15">
        <v>0.23784521094862099</v>
      </c>
      <c r="AJW13" s="15">
        <v>0.3098935102</v>
      </c>
      <c r="AJX13" s="15">
        <v>-0.44503328791896601</v>
      </c>
      <c r="AJY13" s="15">
        <v>-0.41950167901379298</v>
      </c>
      <c r="AJZ13" s="15">
        <v>0.52486889824310301</v>
      </c>
      <c r="AKA13" s="15">
        <v>1.0643258349824101</v>
      </c>
      <c r="AZI13" s="6"/>
      <c r="AZJ13" s="7"/>
      <c r="AZK13" s="6"/>
      <c r="AZL13" s="6"/>
      <c r="AZM13" s="6"/>
      <c r="AZN13" s="6"/>
    </row>
    <row r="14" spans="1:963 1361:1366" x14ac:dyDescent="0.25">
      <c r="A14" s="15">
        <v>13</v>
      </c>
      <c r="B14" s="15">
        <v>4</v>
      </c>
      <c r="C14" s="15" t="s">
        <v>11</v>
      </c>
      <c r="D14" s="15">
        <v>100</v>
      </c>
      <c r="E14" s="15">
        <v>2</v>
      </c>
      <c r="F14" s="15">
        <v>1</v>
      </c>
      <c r="G14" s="15" t="s">
        <v>14</v>
      </c>
      <c r="H14" s="15" t="s">
        <v>560</v>
      </c>
      <c r="I14" s="25">
        <v>-9999</v>
      </c>
      <c r="J14" s="25">
        <v>-9999</v>
      </c>
      <c r="K14" s="25">
        <v>-9999</v>
      </c>
      <c r="L14" s="25">
        <v>-9999</v>
      </c>
      <c r="M14" s="16">
        <v>125.44000000000001</v>
      </c>
      <c r="N14" s="16">
        <v>112</v>
      </c>
      <c r="O14" s="15">
        <f t="shared" si="34"/>
        <v>112.00000000000001</v>
      </c>
      <c r="P14" s="15">
        <v>100</v>
      </c>
      <c r="Q14" s="15">
        <v>57.839999999999989</v>
      </c>
      <c r="R14" s="15">
        <v>20.720000000000013</v>
      </c>
      <c r="S14" s="15">
        <v>21.439999999999998</v>
      </c>
      <c r="T14" s="15">
        <v>51.839999999999996</v>
      </c>
      <c r="U14" s="15">
        <v>20.72</v>
      </c>
      <c r="V14" s="15">
        <v>27.439999999999998</v>
      </c>
      <c r="W14" s="15">
        <v>57.839999999999989</v>
      </c>
      <c r="X14" s="15">
        <v>20.720000000000013</v>
      </c>
      <c r="Y14" s="15">
        <v>21.439999999999998</v>
      </c>
      <c r="Z14" s="15">
        <v>55.84</v>
      </c>
      <c r="AA14" s="15">
        <v>18.72</v>
      </c>
      <c r="AB14" s="15">
        <v>25.439999999999998</v>
      </c>
      <c r="AC14" s="15" t="s">
        <v>53</v>
      </c>
      <c r="AD14" s="15">
        <v>8.6999999999999993</v>
      </c>
      <c r="AE14" s="15">
        <v>7.2</v>
      </c>
      <c r="AF14" s="15">
        <v>1.9</v>
      </c>
      <c r="AG14" s="15" t="s">
        <v>41</v>
      </c>
      <c r="AH14" s="15">
        <v>2</v>
      </c>
      <c r="AI14" s="15">
        <v>1</v>
      </c>
      <c r="AJ14" s="15">
        <v>2.5</v>
      </c>
      <c r="AK14" s="15">
        <v>4</v>
      </c>
      <c r="AL14" s="15">
        <v>382</v>
      </c>
      <c r="AM14" s="15">
        <v>120</v>
      </c>
      <c r="AN14" s="15">
        <v>0.63</v>
      </c>
      <c r="AO14" s="15">
        <v>9.6999999999999993</v>
      </c>
      <c r="AP14" s="15">
        <v>4.9000000000000004</v>
      </c>
      <c r="AQ14" s="15">
        <v>1.17</v>
      </c>
      <c r="AR14" s="15">
        <v>5833</v>
      </c>
      <c r="AS14" s="15">
        <v>224</v>
      </c>
      <c r="AT14" s="15">
        <v>560</v>
      </c>
      <c r="AU14" s="25">
        <v>-9999</v>
      </c>
      <c r="AV14" s="15">
        <v>34.4</v>
      </c>
      <c r="AW14" s="15">
        <v>0</v>
      </c>
      <c r="AX14" s="15">
        <v>3</v>
      </c>
      <c r="AY14" s="15">
        <v>85</v>
      </c>
      <c r="AZ14" s="15">
        <v>5</v>
      </c>
      <c r="BA14" s="15">
        <v>7</v>
      </c>
      <c r="BB14" s="15">
        <v>71</v>
      </c>
      <c r="BC14" s="20">
        <v>0.31191829752980832</v>
      </c>
      <c r="BD14" s="20">
        <v>5.5315297194005839E-2</v>
      </c>
      <c r="BE14" s="20">
        <v>0</v>
      </c>
      <c r="BF14" s="20">
        <v>0.36924305174392491</v>
      </c>
      <c r="BG14" s="20">
        <v>0.6725117066852645</v>
      </c>
      <c r="BH14" s="20">
        <v>0.61805313263220851</v>
      </c>
      <c r="BI14" s="25">
        <v>-9999</v>
      </c>
      <c r="BJ14" s="25">
        <v>-9999</v>
      </c>
      <c r="BK14" s="25">
        <v>-9999</v>
      </c>
      <c r="BL14" s="25">
        <v>-9999</v>
      </c>
      <c r="BM14" s="25">
        <v>-9999</v>
      </c>
      <c r="BN14" s="20">
        <f t="shared" si="0"/>
        <v>1.4689343788952567</v>
      </c>
      <c r="BO14" s="20">
        <f t="shared" si="1"/>
        <v>1.4689343788952567</v>
      </c>
      <c r="BP14" s="20">
        <f t="shared" si="2"/>
        <v>2.9459065858709561</v>
      </c>
      <c r="BQ14" s="20">
        <f t="shared" si="3"/>
        <v>5.6359534126120145</v>
      </c>
      <c r="BR14" s="20">
        <f t="shared" si="4"/>
        <v>8.1081659431408486</v>
      </c>
      <c r="BS14" s="20">
        <f t="shared" si="5"/>
        <v>1.4769722069756996</v>
      </c>
      <c r="BT14" s="20">
        <f t="shared" si="6"/>
        <v>2.690046826741058</v>
      </c>
      <c r="BU14" s="20">
        <f t="shared" si="7"/>
        <v>2.4722125305288341</v>
      </c>
      <c r="BV14" s="20">
        <f t="shared" si="35"/>
        <v>6.6392315642455912</v>
      </c>
      <c r="BW14" s="25">
        <v>-9999</v>
      </c>
      <c r="BX14" s="25">
        <v>-9999</v>
      </c>
      <c r="BY14" s="25">
        <v>-9999</v>
      </c>
      <c r="BZ14" s="25">
        <v>-9999</v>
      </c>
      <c r="CA14" s="25">
        <v>-9999</v>
      </c>
      <c r="CB14" s="25">
        <v>-9999</v>
      </c>
      <c r="CC14" s="25">
        <v>-9999</v>
      </c>
      <c r="CD14" s="20">
        <f t="shared" si="8"/>
        <v>20.404723199216264</v>
      </c>
      <c r="CE14" s="20">
        <f t="shared" si="9"/>
        <v>27.39153483719069</v>
      </c>
      <c r="CF14" s="20">
        <f t="shared" si="10"/>
        <v>34.334659243173384</v>
      </c>
      <c r="CG14" s="20">
        <f t="shared" si="36"/>
        <v>52.537002997092138</v>
      </c>
      <c r="CH14" s="15">
        <f t="shared" si="11"/>
        <v>6.9431244059826911</v>
      </c>
      <c r="CI14" s="15">
        <f t="shared" si="12"/>
        <v>9.6822995461422074</v>
      </c>
      <c r="CJ14" s="15">
        <f t="shared" si="13"/>
        <v>8.5200442077765501</v>
      </c>
      <c r="CK14" s="15">
        <f t="shared" ref="CK14:CL14" si="140">SUM(CH14:CJ14)</f>
        <v>25.145468159901448</v>
      </c>
      <c r="CL14" s="15">
        <f t="shared" si="140"/>
        <v>43.347811913820209</v>
      </c>
      <c r="CM14" s="15">
        <v>0.125</v>
      </c>
      <c r="CN14" s="15">
        <v>0.42699999999999999</v>
      </c>
      <c r="CO14" s="15">
        <v>0</v>
      </c>
      <c r="CP14" s="15">
        <v>0</v>
      </c>
      <c r="CQ14" s="15">
        <v>0.12</v>
      </c>
      <c r="CR14" s="15">
        <v>0</v>
      </c>
      <c r="CS14" s="25">
        <v>-9999</v>
      </c>
      <c r="CT14" s="25">
        <v>-9999</v>
      </c>
      <c r="CU14" s="25">
        <v>-9999</v>
      </c>
      <c r="CV14" s="25">
        <v>-9999</v>
      </c>
      <c r="CW14" s="25">
        <v>-9999</v>
      </c>
      <c r="CX14" s="20">
        <f t="shared" ref="CX14:CX61" si="141">(4*CM14)+(4*CN14)</f>
        <v>2.2080000000000002</v>
      </c>
      <c r="CY14" s="20">
        <f t="shared" ref="CY14:CY61" si="142">CX14+(4*CO14)</f>
        <v>2.2080000000000002</v>
      </c>
      <c r="CZ14" s="20">
        <f t="shared" ref="CZ14:CZ61" si="143">(CY14+(CP14*4))</f>
        <v>2.2080000000000002</v>
      </c>
      <c r="DA14" s="20">
        <f t="shared" ref="DA14:DA61" si="144">(CZ14+(CQ14*4))</f>
        <v>2.6880000000000002</v>
      </c>
      <c r="DB14" s="20">
        <f t="shared" ref="DB14:DB61" si="145">(DA14+(CR14*4))</f>
        <v>2.6880000000000002</v>
      </c>
      <c r="DC14" s="15">
        <f t="shared" ref="DC14:DC61" si="146">(CP14*4)</f>
        <v>0</v>
      </c>
      <c r="DD14" s="15">
        <f t="shared" ref="DD14:DD61" si="147">(CQ14*4)</f>
        <v>0.48</v>
      </c>
      <c r="DE14" s="15">
        <f t="shared" ref="DE14:DE61" si="148">(CR14*4)</f>
        <v>0</v>
      </c>
      <c r="DF14" s="15">
        <f t="shared" ref="DF14:DF61" si="149">SUM(DC14:DE14)</f>
        <v>0.48</v>
      </c>
      <c r="DG14" s="16">
        <v>2.9775422659601309</v>
      </c>
      <c r="DH14" s="16">
        <v>2.123638533843935</v>
      </c>
      <c r="DI14" s="16">
        <v>1.7467029094936071</v>
      </c>
      <c r="DJ14" s="16">
        <v>1.7357811014956728</v>
      </c>
      <c r="DK14" s="16">
        <v>2.4205748865355519</v>
      </c>
      <c r="DL14" s="16">
        <v>2.1300110519441375</v>
      </c>
      <c r="DM14" s="25">
        <v>-9999</v>
      </c>
      <c r="DN14" s="20">
        <f t="shared" si="41"/>
        <v>20.404723199216264</v>
      </c>
      <c r="DO14" s="20">
        <f t="shared" si="42"/>
        <v>27.39153483719069</v>
      </c>
      <c r="DP14" s="20">
        <f t="shared" ref="DP14:DR14" si="150">(DO14+(DJ14*4))</f>
        <v>34.334659243173384</v>
      </c>
      <c r="DQ14" s="20">
        <f t="shared" si="150"/>
        <v>44.016958789315595</v>
      </c>
      <c r="DR14" s="20">
        <f t="shared" si="150"/>
        <v>52.537002997092145</v>
      </c>
      <c r="DS14" s="15">
        <f t="shared" si="44"/>
        <v>6.9431244059826911</v>
      </c>
      <c r="DT14" s="15">
        <f t="shared" si="45"/>
        <v>9.6822995461422074</v>
      </c>
      <c r="DU14" s="15">
        <f t="shared" si="46"/>
        <v>8.5200442077765501</v>
      </c>
      <c r="DV14" s="15">
        <f t="shared" si="47"/>
        <v>25.145468159901448</v>
      </c>
      <c r="DW14" s="25">
        <v>-9999</v>
      </c>
      <c r="DX14" s="25">
        <v>-9999</v>
      </c>
      <c r="DY14" s="25">
        <v>-9999</v>
      </c>
      <c r="DZ14" s="25">
        <v>-9999</v>
      </c>
      <c r="EA14" s="25">
        <v>-9999</v>
      </c>
      <c r="EB14" s="25">
        <v>-9999</v>
      </c>
      <c r="EC14" s="25">
        <v>-9999</v>
      </c>
      <c r="ED14" s="25">
        <v>-9999</v>
      </c>
      <c r="EE14" s="25">
        <v>-9999</v>
      </c>
      <c r="EF14" s="25">
        <v>-9999</v>
      </c>
      <c r="EG14" s="25">
        <v>-9999</v>
      </c>
      <c r="EH14" s="25">
        <v>-9999</v>
      </c>
      <c r="EI14" s="25">
        <v>-9999</v>
      </c>
      <c r="EJ14" s="25">
        <v>-9999</v>
      </c>
      <c r="EK14" s="25">
        <v>-9999</v>
      </c>
      <c r="EL14" s="25">
        <v>-9999</v>
      </c>
      <c r="EM14" s="25">
        <v>-9999</v>
      </c>
      <c r="EN14" s="25">
        <v>-9999</v>
      </c>
      <c r="EO14" s="25">
        <v>-9999</v>
      </c>
      <c r="EP14" s="25">
        <v>-9999</v>
      </c>
      <c r="EQ14" s="15">
        <v>10.9</v>
      </c>
      <c r="ER14" s="18">
        <v>4.4000000000000004</v>
      </c>
      <c r="ES14" s="17">
        <v>3.1</v>
      </c>
      <c r="ET14" s="18">
        <v>3.8</v>
      </c>
      <c r="EU14" s="29">
        <v>4.4000000000000004</v>
      </c>
      <c r="EV14" s="22">
        <v>4.9000000000000004</v>
      </c>
      <c r="EW14" s="22">
        <v>4.7</v>
      </c>
      <c r="EX14" s="18">
        <v>6</v>
      </c>
      <c r="EY14" s="18">
        <v>5.4</v>
      </c>
      <c r="EZ14" s="23">
        <v>5.4</v>
      </c>
      <c r="FA14" s="18">
        <v>4.8</v>
      </c>
      <c r="FB14" s="22">
        <v>8</v>
      </c>
      <c r="FC14" s="22">
        <v>5.8</v>
      </c>
      <c r="FD14" s="18">
        <v>5.7</v>
      </c>
      <c r="FE14" s="21">
        <v>-9999</v>
      </c>
      <c r="FF14" s="18">
        <v>5.3</v>
      </c>
      <c r="FG14" s="18">
        <v>9.4</v>
      </c>
      <c r="FH14" s="18">
        <v>12.4</v>
      </c>
      <c r="FI14" s="18">
        <v>12.6</v>
      </c>
      <c r="FJ14" s="18">
        <v>11.5</v>
      </c>
      <c r="FK14" s="18">
        <v>10.9</v>
      </c>
      <c r="FL14" s="17">
        <v>30.1</v>
      </c>
      <c r="FM14" s="17">
        <v>35.1</v>
      </c>
      <c r="FN14" s="17">
        <v>29.6</v>
      </c>
      <c r="FO14" s="17">
        <v>29.1</v>
      </c>
      <c r="FP14" s="17">
        <v>27.1</v>
      </c>
      <c r="FQ14" s="17">
        <v>27.8</v>
      </c>
      <c r="FR14" s="17">
        <v>29.7</v>
      </c>
      <c r="FS14" s="17">
        <v>30.5</v>
      </c>
      <c r="FT14" s="17">
        <v>25</v>
      </c>
      <c r="FU14" s="17">
        <v>25.1</v>
      </c>
      <c r="FV14" s="17">
        <v>24</v>
      </c>
      <c r="FW14" s="17">
        <v>24</v>
      </c>
      <c r="FX14" s="22">
        <v>36</v>
      </c>
      <c r="FY14" s="22">
        <v>34.5</v>
      </c>
      <c r="FZ14" s="22">
        <v>53.5</v>
      </c>
      <c r="GA14" s="22">
        <v>51.5</v>
      </c>
      <c r="GB14" s="22">
        <v>76</v>
      </c>
      <c r="GC14" s="22">
        <v>60</v>
      </c>
      <c r="GD14" s="22">
        <v>87.5</v>
      </c>
      <c r="GE14" s="22">
        <v>66</v>
      </c>
      <c r="GF14" s="22">
        <v>99</v>
      </c>
      <c r="GG14" s="22">
        <v>79.5</v>
      </c>
      <c r="GH14" s="22">
        <v>106</v>
      </c>
      <c r="GI14" s="22">
        <v>88</v>
      </c>
      <c r="GJ14" s="22">
        <v>116.5</v>
      </c>
      <c r="GK14" s="22">
        <v>92.5</v>
      </c>
      <c r="GL14" s="22">
        <v>117.5</v>
      </c>
      <c r="GM14" s="22">
        <v>87.5</v>
      </c>
      <c r="GN14" s="16">
        <v>248.57142857142856</v>
      </c>
      <c r="GO14" s="16">
        <v>2547.7091633466139</v>
      </c>
      <c r="GP14" s="16">
        <v>11407.607607607608</v>
      </c>
      <c r="GQ14" s="16">
        <v>9521.4638971315544</v>
      </c>
      <c r="GR14" s="16">
        <v>6600.9990009990006</v>
      </c>
      <c r="GS14" s="16">
        <v>5026.4618434093163</v>
      </c>
      <c r="GT14" s="16">
        <v>1084.278606965174</v>
      </c>
      <c r="GU14" s="16">
        <v>14.803921568627452</v>
      </c>
      <c r="GV14" s="16">
        <v>7.6616915422885565</v>
      </c>
      <c r="GW14" s="16">
        <v>7.3514602215508562</v>
      </c>
      <c r="GX14" s="18">
        <v>3.3005</v>
      </c>
      <c r="GY14" s="18">
        <v>4.9543999999999997</v>
      </c>
      <c r="GZ14" s="18">
        <v>5.1218000000000004</v>
      </c>
      <c r="HA14" s="18">
        <v>4.8701999999999996</v>
      </c>
      <c r="HB14" s="18">
        <v>4.4607000000000001</v>
      </c>
      <c r="HC14" s="18">
        <v>3.6993</v>
      </c>
      <c r="HD14" s="18">
        <v>2.6110000000000002</v>
      </c>
      <c r="HE14" s="18">
        <v>2.4058000000000002</v>
      </c>
      <c r="HF14" s="18">
        <v>2.3172000000000001</v>
      </c>
      <c r="HG14" s="15">
        <v>45.3</v>
      </c>
      <c r="HH14" s="15">
        <f t="shared" si="48"/>
        <v>357.49999999999994</v>
      </c>
      <c r="HI14" s="15">
        <v>1.7545569111936661</v>
      </c>
      <c r="HJ14" s="24">
        <f t="shared" si="49"/>
        <v>1.920041262452151</v>
      </c>
      <c r="HK14" s="15">
        <f t="shared" si="50"/>
        <v>6.8641475132664391</v>
      </c>
      <c r="HL14" s="27">
        <v>0.35255962691956233</v>
      </c>
      <c r="HM14" s="17">
        <v>409</v>
      </c>
      <c r="HN14" s="17">
        <v>70.069999999999993</v>
      </c>
      <c r="HO14" s="16">
        <f t="shared" si="51"/>
        <v>338.93</v>
      </c>
      <c r="HP14" s="18">
        <v>15</v>
      </c>
      <c r="HQ14" s="18">
        <v>665.1</v>
      </c>
      <c r="HR14" s="18">
        <v>31.63</v>
      </c>
      <c r="HS14" s="22">
        <f t="shared" si="52"/>
        <v>633.47</v>
      </c>
      <c r="HT14" s="21">
        <v>187</v>
      </c>
      <c r="HU14" s="18">
        <v>389.8</v>
      </c>
      <c r="HV14" s="18">
        <v>31</v>
      </c>
      <c r="HW14" s="18">
        <f t="shared" si="53"/>
        <v>358.8</v>
      </c>
      <c r="HX14" s="18">
        <v>225.4</v>
      </c>
      <c r="HY14" s="18">
        <v>31</v>
      </c>
      <c r="HZ14" s="18">
        <f t="shared" si="54"/>
        <v>194.4</v>
      </c>
      <c r="IA14" s="18">
        <v>200.4</v>
      </c>
      <c r="IB14" s="18">
        <v>31.5</v>
      </c>
      <c r="IC14" s="18">
        <f t="shared" si="55"/>
        <v>168.9</v>
      </c>
      <c r="ID14" s="18">
        <v>112</v>
      </c>
      <c r="IE14" s="22">
        <v>6.65</v>
      </c>
      <c r="IF14" s="28">
        <v>131.69999999999999</v>
      </c>
      <c r="IG14" s="22">
        <v>70.069999999999993</v>
      </c>
      <c r="IH14" s="22">
        <f t="shared" ref="IH14:IH37" si="151">ID14-IE14</f>
        <v>105.35</v>
      </c>
      <c r="II14" s="22">
        <f t="shared" ref="II14:II37" si="152">IF14-IG14</f>
        <v>61.629999999999995</v>
      </c>
      <c r="IJ14" s="16">
        <f t="shared" ref="IJ14:IJ31" si="153">(II14*10000/(1000*1*1.02))</f>
        <v>604.21568627450984</v>
      </c>
      <c r="IK14" s="16">
        <f t="shared" ref="IK14:IK31" si="154">IJ14/1.12</f>
        <v>539.47829131652657</v>
      </c>
      <c r="IL14" s="25">
        <f t="shared" si="22"/>
        <v>3322.8431372549021</v>
      </c>
      <c r="IM14" s="16">
        <f t="shared" si="23"/>
        <v>6210.4901960784309</v>
      </c>
      <c r="IN14" s="16">
        <f t="shared" si="24"/>
        <v>1905.8823529411766</v>
      </c>
      <c r="IO14" s="16">
        <f t="shared" si="60"/>
        <v>1655.8823529411766</v>
      </c>
      <c r="IP14" s="25">
        <f t="shared" si="25"/>
        <v>3517.6470588235293</v>
      </c>
      <c r="IQ14" s="16">
        <f t="shared" si="61"/>
        <v>13095.098039215685</v>
      </c>
      <c r="IR14" s="16">
        <f t="shared" si="62"/>
        <v>1032.8431372549019</v>
      </c>
      <c r="IS14" s="27">
        <v>0.35481678218762691</v>
      </c>
      <c r="IT14" s="24">
        <v>2.0388600533865509</v>
      </c>
      <c r="IU14" s="24">
        <v>2.0388600533865509</v>
      </c>
      <c r="IV14" s="15">
        <v>2.27</v>
      </c>
      <c r="IW14" s="24">
        <f t="shared" si="63"/>
        <v>2.2220849207178719</v>
      </c>
      <c r="IX14" s="15">
        <f t="shared" si="26"/>
        <v>75.428539215686286</v>
      </c>
      <c r="IY14" s="27">
        <v>0.36233323083538671</v>
      </c>
      <c r="IZ14" s="26">
        <v>0.44851980416489717</v>
      </c>
      <c r="JA14" s="15">
        <v>0.49</v>
      </c>
      <c r="JB14" s="24">
        <f t="shared" si="64"/>
        <v>0.53250743994478678</v>
      </c>
      <c r="JC14" s="15">
        <f t="shared" si="27"/>
        <v>30.43140196078431</v>
      </c>
      <c r="JD14" s="27">
        <v>0.36209190747280023</v>
      </c>
      <c r="JE14" s="24">
        <v>0.90527859305545977</v>
      </c>
      <c r="JF14" s="15">
        <v>0.97</v>
      </c>
      <c r="JG14" s="24">
        <f t="shared" si="65"/>
        <v>1.0177679772621204</v>
      </c>
      <c r="JH14" s="15">
        <f t="shared" si="28"/>
        <v>18.487058823529413</v>
      </c>
      <c r="JI14" s="27">
        <v>0.36193934215072732</v>
      </c>
      <c r="JJ14" s="24">
        <v>1.9564294041428374</v>
      </c>
      <c r="JK14" s="15">
        <v>2.31</v>
      </c>
      <c r="JL14" s="24">
        <f t="shared" si="66"/>
        <v>2.1345105989613504</v>
      </c>
      <c r="JM14" s="15">
        <f t="shared" si="29"/>
        <v>23.858676470588232</v>
      </c>
      <c r="JN14" s="27">
        <v>0.36240801181382565</v>
      </c>
      <c r="JO14" s="16">
        <f t="shared" si="67"/>
        <v>148.20567647058823</v>
      </c>
      <c r="JP14" s="16">
        <f t="shared" si="68"/>
        <v>132.32649684873948</v>
      </c>
      <c r="JQ14" s="22">
        <v>6.5</v>
      </c>
      <c r="JR14" s="22">
        <f t="shared" si="69"/>
        <v>21.645</v>
      </c>
      <c r="JS14" s="22">
        <v>863.2</v>
      </c>
      <c r="JT14" s="26">
        <f t="shared" si="70"/>
        <v>0.86320000000000008</v>
      </c>
      <c r="JU14" s="27">
        <v>7.1599999999999997E-2</v>
      </c>
      <c r="JV14" s="26">
        <f t="shared" si="71"/>
        <v>0.79160000000000008</v>
      </c>
      <c r="JW14" s="15">
        <f t="shared" si="72"/>
        <v>3508.9745116176841</v>
      </c>
      <c r="JX14" s="15">
        <v>0.46889999999999998</v>
      </c>
      <c r="JY14" s="15">
        <v>0.432</v>
      </c>
      <c r="JZ14" s="15">
        <f t="shared" ref="JZ14:JZ25" si="155">JX14-0.0678</f>
        <v>0.40110000000000001</v>
      </c>
      <c r="KA14" s="15">
        <f t="shared" si="120"/>
        <v>0.40029999999999999</v>
      </c>
      <c r="KB14" s="15">
        <f t="shared" ref="KB14:KB61" si="156">JZ14/JV14</f>
        <v>0.50669530065689738</v>
      </c>
      <c r="KC14" s="15">
        <v>0.503</v>
      </c>
      <c r="KD14" s="15">
        <f>(JZ14)*(43560/(JR14*0.454))</f>
        <v>1777.9808951615121</v>
      </c>
      <c r="KE14" s="15">
        <f t="shared" si="30"/>
        <v>1765.0141793436951</v>
      </c>
      <c r="KF14" s="15">
        <f t="shared" si="73"/>
        <v>1976.8158808649387</v>
      </c>
      <c r="KG14" s="28">
        <v>2</v>
      </c>
      <c r="KH14" s="22">
        <f t="shared" si="74"/>
        <v>19</v>
      </c>
      <c r="KI14" s="22">
        <f t="shared" si="75"/>
        <v>126.73</v>
      </c>
      <c r="KJ14" s="20">
        <v>129.32280399999999</v>
      </c>
      <c r="KK14" s="16">
        <v>4.53</v>
      </c>
      <c r="KL14" s="16">
        <f t="shared" si="76"/>
        <v>4.0200000000000005</v>
      </c>
      <c r="KM14" s="15">
        <f t="shared" si="121"/>
        <v>2982.5172131806248</v>
      </c>
      <c r="KN14" s="18">
        <v>2.1800000000000002</v>
      </c>
      <c r="KO14" s="18">
        <f t="shared" si="77"/>
        <v>1.9100000000000001</v>
      </c>
      <c r="KP14" s="15">
        <f t="shared" si="78"/>
        <v>0.47512437810945274</v>
      </c>
      <c r="KQ14" s="15">
        <f t="shared" si="79"/>
        <v>1417.0666361131823</v>
      </c>
      <c r="KR14" s="15">
        <f t="shared" si="80"/>
        <v>1587.1146324467643</v>
      </c>
      <c r="KS14" s="20">
        <f t="shared" si="31"/>
        <v>1789.105653796564</v>
      </c>
      <c r="KT14" s="20">
        <f t="shared" si="81"/>
        <v>2003.7983322521518</v>
      </c>
      <c r="KU14" s="30">
        <v>5.08</v>
      </c>
      <c r="KV14" s="30">
        <v>0.98</v>
      </c>
      <c r="KW14" s="30">
        <v>77.3</v>
      </c>
      <c r="KX14" s="30">
        <v>24.6</v>
      </c>
      <c r="KY14" s="30">
        <v>6.3</v>
      </c>
      <c r="KZ14" s="18">
        <v>1.7892999999999999</v>
      </c>
      <c r="LA14" s="18">
        <f t="shared" si="82"/>
        <v>1.7222999999999999</v>
      </c>
      <c r="LB14" s="15">
        <f t="shared" si="32"/>
        <v>0.42843283582089547</v>
      </c>
      <c r="LC14" s="15">
        <f t="shared" si="33"/>
        <v>1277.8083075276093</v>
      </c>
      <c r="LD14" s="15">
        <f t="shared" si="83"/>
        <v>1431.1453044309226</v>
      </c>
      <c r="LE14" s="15">
        <f t="shared" si="84"/>
        <v>1745.2991517450275</v>
      </c>
      <c r="LF14" s="15">
        <v>45.3</v>
      </c>
      <c r="LG14" s="15">
        <f t="shared" si="85"/>
        <v>357.49999999999994</v>
      </c>
      <c r="LH14" s="15">
        <v>0.273634912583333</v>
      </c>
      <c r="LI14" s="15">
        <v>0.41338835687499997</v>
      </c>
      <c r="LJ14" s="15">
        <v>0.235276663333333</v>
      </c>
      <c r="LK14" s="15">
        <v>0.34285510162499999</v>
      </c>
      <c r="LL14" s="15">
        <v>0.52339210558333304</v>
      </c>
      <c r="LM14" s="15">
        <v>0.489966582854167</v>
      </c>
      <c r="LN14" s="15">
        <v>0.343683199770833</v>
      </c>
      <c r="LO14" s="15">
        <v>0.53710612602083296</v>
      </c>
      <c r="LP14" s="15">
        <v>0.47899718793750001</v>
      </c>
      <c r="LQ14" s="15">
        <v>0.26154387472916701</v>
      </c>
      <c r="LR14" s="15">
        <v>0.41630388666666701</v>
      </c>
      <c r="LS14" s="15">
        <v>0.26968062608333299</v>
      </c>
      <c r="LT14" s="15">
        <v>33.878333333333302</v>
      </c>
      <c r="LU14" s="15">
        <v>31.429583333333401</v>
      </c>
      <c r="LV14" s="15">
        <v>5.5139791666666698</v>
      </c>
      <c r="LW14" s="15">
        <v>41.703333333333298</v>
      </c>
      <c r="LX14" s="15">
        <v>42.144583333333301</v>
      </c>
      <c r="LY14" s="15">
        <v>34.740416666666697</v>
      </c>
      <c r="LZ14" s="15">
        <v>34.737083333333302</v>
      </c>
      <c r="MA14" s="15">
        <v>0.19152388333333301</v>
      </c>
      <c r="MB14" s="15">
        <v>0.18651514583333301</v>
      </c>
      <c r="MC14" s="15">
        <v>56.058333333333302</v>
      </c>
      <c r="MD14" s="15">
        <v>54.009374999999999</v>
      </c>
      <c r="ME14" s="15">
        <v>60.3</v>
      </c>
      <c r="MF14" s="15">
        <f t="shared" si="86"/>
        <v>4.2416666666666956</v>
      </c>
      <c r="MG14" s="15">
        <f t="shared" si="87"/>
        <v>6.2906249999999986</v>
      </c>
      <c r="MH14" s="15">
        <v>1817.83064583333</v>
      </c>
      <c r="MI14" s="15">
        <v>1771.3087083333301</v>
      </c>
      <c r="MJ14" s="15">
        <v>0.21951177319166701</v>
      </c>
      <c r="MK14" s="15">
        <v>0.2068902175125</v>
      </c>
      <c r="ML14" s="15">
        <v>0.164474355766667</v>
      </c>
      <c r="MM14" s="15">
        <v>0.17648646437708301</v>
      </c>
      <c r="MN14" s="15">
        <v>0.126646764008333</v>
      </c>
      <c r="MO14" s="15">
        <v>0.116105002835417</v>
      </c>
      <c r="MP14" s="15">
        <v>7.0042861816666593E-2</v>
      </c>
      <c r="MQ14" s="15">
        <v>8.4747102418749998E-2</v>
      </c>
      <c r="MR14" s="15">
        <v>5.7118138981249997E-2</v>
      </c>
      <c r="MS14" s="15">
        <v>3.1773856435416699E-2</v>
      </c>
      <c r="MT14" s="15">
        <v>0.33141645043750001</v>
      </c>
      <c r="MU14" s="15">
        <v>0.378360357933333</v>
      </c>
      <c r="MV14" s="15">
        <v>0.34498746231874999</v>
      </c>
      <c r="MW14" s="15">
        <v>0.311880944752083</v>
      </c>
      <c r="MX14" s="15">
        <v>0.12071876754583299</v>
      </c>
      <c r="MY14" s="15">
        <v>0.186324971585417</v>
      </c>
      <c r="MZ14" s="15">
        <v>0.56304449965416703</v>
      </c>
      <c r="NA14" s="15">
        <v>0.52698053415208301</v>
      </c>
      <c r="NB14" s="15">
        <v>0.44958226981458299</v>
      </c>
      <c r="NC14" s="15">
        <v>0.132888567535417</v>
      </c>
      <c r="ND14" s="15">
        <v>0.47872796273541701</v>
      </c>
      <c r="NE14" s="15">
        <v>0.1422663434375</v>
      </c>
      <c r="NF14" s="15">
        <v>0.29827374848124999</v>
      </c>
      <c r="NG14" s="15">
        <v>0.14507260562499999</v>
      </c>
      <c r="NH14" s="15">
        <v>0.25865265987500002</v>
      </c>
      <c r="NI14" s="15">
        <v>0.12565546558333299</v>
      </c>
      <c r="NJ14" s="15">
        <v>-0.13075942122916701</v>
      </c>
      <c r="NK14" s="15">
        <v>-0.15570901537500001</v>
      </c>
      <c r="NL14" s="15">
        <v>0.94956669301249996</v>
      </c>
      <c r="NM14" s="15">
        <v>0.47944041944374999</v>
      </c>
      <c r="NN14" s="15">
        <v>0.27737689143243199</v>
      </c>
      <c r="NO14" s="15">
        <v>0.42689921124324298</v>
      </c>
      <c r="NP14" s="15">
        <v>0.249851232297297</v>
      </c>
      <c r="NQ14" s="15">
        <v>0.344628895513514</v>
      </c>
      <c r="NR14" s="15">
        <v>0.51797943127027002</v>
      </c>
      <c r="NS14" s="15">
        <v>0.471379341756757</v>
      </c>
      <c r="NT14" s="15">
        <v>0.33046523259459498</v>
      </c>
      <c r="NU14" s="15">
        <v>0.50817902299999995</v>
      </c>
      <c r="NV14" s="15">
        <v>0.45286195286486502</v>
      </c>
      <c r="NW14" s="15">
        <v>0.25758991259459502</v>
      </c>
      <c r="NX14" s="15">
        <v>0.40185436943243202</v>
      </c>
      <c r="NY14" s="15">
        <v>0.25081887856756802</v>
      </c>
      <c r="NZ14" s="15">
        <v>30.6</v>
      </c>
      <c r="OA14" s="15">
        <v>27.968108108108101</v>
      </c>
      <c r="OB14" s="15">
        <v>14.004054054054</v>
      </c>
      <c r="OC14" s="15">
        <v>44.526486486486498</v>
      </c>
      <c r="OD14" s="15">
        <v>43.764594594594598</v>
      </c>
      <c r="OE14" s="15">
        <v>31.214324324324298</v>
      </c>
      <c r="OF14" s="15">
        <v>30.84</v>
      </c>
      <c r="OG14" s="15">
        <v>0.37353533243243198</v>
      </c>
      <c r="OH14" s="15">
        <v>0.330551624324324</v>
      </c>
      <c r="OI14" s="15">
        <v>55.706216216216198</v>
      </c>
      <c r="OJ14" s="15">
        <v>54.555675675675701</v>
      </c>
      <c r="OK14" s="15">
        <v>60</v>
      </c>
      <c r="OL14" s="15">
        <f t="shared" si="88"/>
        <v>4.2937837837838018</v>
      </c>
      <c r="OM14" s="15">
        <f t="shared" si="89"/>
        <v>5.4443243243242989</v>
      </c>
      <c r="ON14" s="15">
        <v>1809.83654054054</v>
      </c>
      <c r="OO14" s="15">
        <v>1783.7044594594599</v>
      </c>
      <c r="OP14" s="15">
        <v>0.21161966911351399</v>
      </c>
      <c r="OQ14" s="15">
        <v>0.19946834112702699</v>
      </c>
      <c r="OR14" s="15">
        <v>0.15619289793243199</v>
      </c>
      <c r="OS14" s="15">
        <v>0.154686375451351</v>
      </c>
      <c r="OT14" s="15">
        <v>0.116570837248649</v>
      </c>
      <c r="OU14" s="15">
        <v>9.5033470372972897E-2</v>
      </c>
      <c r="OV14" s="15">
        <v>5.9636587794594603E-2</v>
      </c>
      <c r="OW14" s="15">
        <v>4.89381005405405E-2</v>
      </c>
      <c r="OX14" s="15">
        <v>5.7345603094594598E-2</v>
      </c>
      <c r="OY14" s="15">
        <v>4.6289885016216198E-2</v>
      </c>
      <c r="OZ14" s="15">
        <v>0.33886053015945999</v>
      </c>
      <c r="PA14" s="15">
        <v>0.34772317878648601</v>
      </c>
      <c r="PB14" s="15">
        <v>0.32697903259729699</v>
      </c>
      <c r="PC14" s="15">
        <v>0.30109992395946</v>
      </c>
      <c r="PD14" s="15">
        <v>0.137106533791892</v>
      </c>
      <c r="PE14" s="15">
        <v>0.15950480540810799</v>
      </c>
      <c r="PF14" s="15">
        <v>0.53761708100540495</v>
      </c>
      <c r="PG14" s="15">
        <v>0.50340004514054104</v>
      </c>
      <c r="PH14" s="15">
        <v>0.48861282745135098</v>
      </c>
      <c r="PI14" s="15">
        <v>0.39217818631891899</v>
      </c>
      <c r="PJ14" s="15">
        <v>0.51548984281621602</v>
      </c>
      <c r="PK14" s="15">
        <v>0.39737393077567601</v>
      </c>
      <c r="PL14" s="15">
        <v>0.30750489045135099</v>
      </c>
      <c r="PM14" s="15">
        <v>0.22386446081351299</v>
      </c>
      <c r="PN14" s="15">
        <v>0.268544682489189</v>
      </c>
      <c r="PO14" s="15">
        <v>0.19917730310000001</v>
      </c>
      <c r="PP14" s="15">
        <v>-0.11238889394594601</v>
      </c>
      <c r="PQ14" s="15">
        <v>-9.2033599281081097E-2</v>
      </c>
      <c r="PR14" s="15">
        <v>1.1215975055135099</v>
      </c>
      <c r="PS14" s="15">
        <v>1.6905899143973</v>
      </c>
      <c r="PT14" s="15">
        <v>0.27418264941666698</v>
      </c>
      <c r="PU14" s="15">
        <v>0.416048225722222</v>
      </c>
      <c r="PV14" s="15">
        <v>0.24630383016666699</v>
      </c>
      <c r="PW14" s="15">
        <v>0.34640409061111099</v>
      </c>
      <c r="PX14" s="15">
        <v>0.53093786338888904</v>
      </c>
      <c r="PY14" s="15">
        <v>0.473868101833333</v>
      </c>
      <c r="PZ14" s="15">
        <v>0.336258469666667</v>
      </c>
      <c r="QA14" s="15">
        <v>0.528060122361111</v>
      </c>
      <c r="QB14" s="15">
        <v>0.47731916519444401</v>
      </c>
      <c r="QC14" s="15">
        <v>0.26268786652777798</v>
      </c>
      <c r="QD14" s="15">
        <v>0.40513093408333301</v>
      </c>
      <c r="QE14" s="15">
        <v>0.25653051994444398</v>
      </c>
      <c r="QF14" s="15">
        <v>26.62</v>
      </c>
      <c r="QG14" s="15">
        <v>23.5352777777778</v>
      </c>
      <c r="QH14" s="15">
        <v>22.331111111111099</v>
      </c>
      <c r="QI14" s="15">
        <v>32.890277777777797</v>
      </c>
      <c r="QJ14" s="15">
        <v>32.695833333333297</v>
      </c>
      <c r="QK14" s="15">
        <v>25.647777777777801</v>
      </c>
      <c r="QL14" s="15">
        <v>25.48</v>
      </c>
      <c r="QM14" s="15">
        <v>0.196765527777778</v>
      </c>
      <c r="QN14" s="15">
        <v>0.178634836111111</v>
      </c>
      <c r="QO14" s="15">
        <v>51.683333333333302</v>
      </c>
      <c r="QP14" s="15">
        <v>54.641944444444498</v>
      </c>
      <c r="QQ14" s="15">
        <v>60.1</v>
      </c>
      <c r="QR14" s="15">
        <f t="shared" si="90"/>
        <v>8.4166666666666998</v>
      </c>
      <c r="QS14" s="15">
        <f t="shared" si="91"/>
        <v>5.4580555555555037</v>
      </c>
      <c r="QT14" s="15">
        <v>1718.4864444444399</v>
      </c>
      <c r="QU14" s="15">
        <v>1785.6709166666701</v>
      </c>
      <c r="QV14" s="15">
        <v>0.22171290698611101</v>
      </c>
      <c r="QW14" s="15">
        <v>0.208061822272222</v>
      </c>
      <c r="QX14" s="15">
        <v>0.17334463853333301</v>
      </c>
      <c r="QY14" s="15">
        <v>0.154864625577778</v>
      </c>
      <c r="QZ14" s="15">
        <v>0.13153227412499999</v>
      </c>
      <c r="RA14" s="15">
        <v>0.11922542285</v>
      </c>
      <c r="RB14" s="15">
        <v>8.1755131633333297E-2</v>
      </c>
      <c r="RC14" s="15">
        <v>6.4568448513888904E-2</v>
      </c>
      <c r="RD14" s="15">
        <v>5.0334820236111098E-2</v>
      </c>
      <c r="RE14" s="15">
        <v>5.5204040000000003E-2</v>
      </c>
      <c r="RF14" s="15">
        <v>0.34590798955555602</v>
      </c>
      <c r="RG14" s="15">
        <v>0.363941759333333</v>
      </c>
      <c r="RH14" s="15">
        <v>0.335392747119444</v>
      </c>
      <c r="RI14" s="15">
        <v>0.31662885942500002</v>
      </c>
      <c r="RJ14" s="15">
        <v>0.13452396659166699</v>
      </c>
      <c r="RK14" s="15">
        <v>0.16898813095833301</v>
      </c>
      <c r="RL14" s="15">
        <v>0.57074645283055503</v>
      </c>
      <c r="RM14" s="15">
        <v>0.53264955996388896</v>
      </c>
      <c r="RN14" s="15">
        <v>0.37807657924722199</v>
      </c>
      <c r="RO14" s="15">
        <v>0.35824360690000001</v>
      </c>
      <c r="RP14" s="15">
        <v>0.40700559003888898</v>
      </c>
      <c r="RQ14" s="15">
        <v>0.375147338072222</v>
      </c>
      <c r="RR14" s="15">
        <v>0.26121858753888899</v>
      </c>
      <c r="RS14" s="15">
        <v>0.26274525651388903</v>
      </c>
      <c r="RT14" s="15">
        <v>0.224766705147222</v>
      </c>
      <c r="RU14" s="15">
        <v>0.23176514806944401</v>
      </c>
      <c r="RV14" s="15">
        <v>-0.15102848499999999</v>
      </c>
      <c r="RW14" s="15">
        <v>-0.120306828333333</v>
      </c>
      <c r="RX14" s="15">
        <v>0.71322757181388896</v>
      </c>
      <c r="RY14" s="15">
        <v>1.2883126149333299</v>
      </c>
      <c r="RZ14" s="15">
        <v>0.25600755411320703</v>
      </c>
      <c r="SA14" s="15">
        <v>0.36857101066037801</v>
      </c>
      <c r="SB14" s="15">
        <v>0.22715068979245301</v>
      </c>
      <c r="SC14" s="15">
        <v>0.31036997094339602</v>
      </c>
      <c r="SD14" s="15">
        <v>0.50988446320754699</v>
      </c>
      <c r="SE14" s="15">
        <v>0.43646683771698103</v>
      </c>
      <c r="SF14" s="15">
        <v>0.30829102358490601</v>
      </c>
      <c r="SG14" s="15">
        <v>0.51953306094339602</v>
      </c>
      <c r="SH14" s="15">
        <v>0.45254376483018899</v>
      </c>
      <c r="SI14" s="15">
        <v>0.246454480339623</v>
      </c>
      <c r="SJ14" s="15">
        <v>0.365651704150943</v>
      </c>
      <c r="SK14" s="15">
        <v>0.236007253943396</v>
      </c>
      <c r="SL14" s="15">
        <v>32.318679245283001</v>
      </c>
      <c r="SM14" s="15">
        <v>32.6898113207547</v>
      </c>
      <c r="SN14" s="15">
        <v>10.586792452830201</v>
      </c>
      <c r="SO14" s="15">
        <v>39.79</v>
      </c>
      <c r="SP14" s="15">
        <v>38.740754716981101</v>
      </c>
      <c r="SQ14" s="15">
        <v>33.632641509434002</v>
      </c>
      <c r="SR14" s="15">
        <v>33.630754716981201</v>
      </c>
      <c r="SS14" s="15">
        <v>0.16932333113207601</v>
      </c>
      <c r="ST14" s="15">
        <v>0.127954346603774</v>
      </c>
      <c r="SU14" s="15">
        <v>51.87</v>
      </c>
      <c r="SV14" s="15">
        <v>52.285849056603801</v>
      </c>
      <c r="SW14" s="15">
        <v>63.6</v>
      </c>
      <c r="SX14" s="15">
        <f t="shared" si="92"/>
        <v>11.730000000000004</v>
      </c>
      <c r="SY14" s="15">
        <f t="shared" si="93"/>
        <v>11.3141509433962</v>
      </c>
      <c r="SZ14" s="15">
        <v>1722.76041509434</v>
      </c>
      <c r="TA14" s="15">
        <v>1732.1786037735901</v>
      </c>
      <c r="TB14" s="15">
        <v>0.25476991890754702</v>
      </c>
      <c r="TC14" s="15">
        <v>0.24144101917358499</v>
      </c>
      <c r="TD14" s="15">
        <v>0.189494222613208</v>
      </c>
      <c r="TE14" s="15">
        <v>0.168366628816981</v>
      </c>
      <c r="TF14" s="15">
        <v>0.17350285383962299</v>
      </c>
      <c r="TG14" s="15">
        <v>0.159341778032075</v>
      </c>
      <c r="TH14" s="15">
        <v>0.1061582544</v>
      </c>
      <c r="TI14" s="15">
        <v>8.4009911143396204E-2</v>
      </c>
      <c r="TJ14" s="15">
        <v>6.8664646266037702E-2</v>
      </c>
      <c r="TK14" s="15">
        <v>7.6416063143396204E-2</v>
      </c>
      <c r="TL14" s="15">
        <v>0.37493659087169801</v>
      </c>
      <c r="TM14" s="15">
        <v>0.38190262762452798</v>
      </c>
      <c r="TN14" s="15">
        <v>0.35619022449434001</v>
      </c>
      <c r="TO14" s="15">
        <v>0.32971557603207502</v>
      </c>
      <c r="TP14" s="15">
        <v>0.13285376528867901</v>
      </c>
      <c r="TQ14" s="15">
        <v>0.15487091245849099</v>
      </c>
      <c r="TR14" s="15">
        <v>0.68571302528113198</v>
      </c>
      <c r="TS14" s="15">
        <v>0.64468016966603803</v>
      </c>
      <c r="TT14" s="15">
        <v>0.39408895361886798</v>
      </c>
      <c r="TU14" s="15">
        <v>0.44643225248867902</v>
      </c>
      <c r="TV14" s="15">
        <v>0.43245398475094299</v>
      </c>
      <c r="TW14" s="15">
        <v>0.47694051556415101</v>
      </c>
      <c r="TX14" s="15">
        <v>0.31406745381132101</v>
      </c>
      <c r="TY14" s="15">
        <v>0.34110808005849103</v>
      </c>
      <c r="TZ14" s="15">
        <v>0.267542424881132</v>
      </c>
      <c r="UA14" s="15">
        <v>0.297577842030189</v>
      </c>
      <c r="UB14" s="15">
        <v>-0.19163382949056601</v>
      </c>
      <c r="UC14" s="15">
        <v>-0.15395969958490599</v>
      </c>
      <c r="UD14" s="15">
        <v>0.77763048560943404</v>
      </c>
      <c r="UE14" s="15">
        <v>1.39524251355472</v>
      </c>
      <c r="UF14" s="15">
        <v>0.23117270200000001</v>
      </c>
      <c r="UG14" s="15">
        <v>0.29258847017543899</v>
      </c>
      <c r="UH14" s="15">
        <v>0.203380896438596</v>
      </c>
      <c r="UI14" s="15">
        <v>0.26096810431578898</v>
      </c>
      <c r="UJ14" s="15">
        <v>0.56813036308771903</v>
      </c>
      <c r="UK14" s="15">
        <v>0.45099776333333302</v>
      </c>
      <c r="UL14" s="15">
        <v>0.25604874131578897</v>
      </c>
      <c r="UM14" s="15">
        <v>0.51947929712280705</v>
      </c>
      <c r="UN14" s="15">
        <v>0.43145854835087699</v>
      </c>
      <c r="UO14" s="15">
        <v>0.21704444956140401</v>
      </c>
      <c r="UP14" s="15">
        <v>0.28768125935087702</v>
      </c>
      <c r="UQ14" s="15">
        <v>0.20298541528070199</v>
      </c>
      <c r="UR14" s="15">
        <v>30.98</v>
      </c>
      <c r="US14" s="15">
        <v>26.678596491228099</v>
      </c>
      <c r="UT14" s="15">
        <v>14.6487719298246</v>
      </c>
      <c r="UU14" s="15">
        <v>34.521228070175397</v>
      </c>
      <c r="UV14" s="15">
        <v>34.434736842105302</v>
      </c>
      <c r="UW14" s="15">
        <v>30.588596491228</v>
      </c>
      <c r="UX14" s="15">
        <v>29.996315789473702</v>
      </c>
      <c r="UY14" s="15">
        <v>0.107329210526316</v>
      </c>
      <c r="UZ14" s="15">
        <v>0.110573294035088</v>
      </c>
      <c r="VA14" s="15">
        <v>53.312280701754403</v>
      </c>
      <c r="VB14" s="15">
        <v>52.217192982456098</v>
      </c>
      <c r="VC14" s="15">
        <v>73.099999999999994</v>
      </c>
      <c r="VD14" s="15">
        <f t="shared" si="94"/>
        <v>19.787719298245591</v>
      </c>
      <c r="VE14" s="15">
        <f t="shared" si="95"/>
        <v>20.882807017543897</v>
      </c>
      <c r="VF14" s="15">
        <f t="shared" si="96"/>
        <v>20.335263157894744</v>
      </c>
      <c r="VG14" s="15">
        <v>1755.4922105263099</v>
      </c>
      <c r="VH14" s="15">
        <v>1730.6129649122799</v>
      </c>
      <c r="VI14" s="15">
        <v>0.33899890111929798</v>
      </c>
      <c r="VJ14" s="15">
        <v>0.368923640073684</v>
      </c>
      <c r="VK14" s="15">
        <v>0.25499841853508798</v>
      </c>
      <c r="VL14" s="15">
        <v>0.26640715126666697</v>
      </c>
      <c r="VM14" s="15">
        <v>0.28666739932631602</v>
      </c>
      <c r="VN14" s="15">
        <v>0.31894375183859602</v>
      </c>
      <c r="VO14" s="15">
        <f t="shared" si="97"/>
        <v>0.30280557558245602</v>
      </c>
      <c r="VP14" s="15">
        <v>0.19995831151754401</v>
      </c>
      <c r="VQ14" s="15">
        <v>0.21279926526315801</v>
      </c>
      <c r="VR14" s="15">
        <v>9.2145020699999997E-2</v>
      </c>
      <c r="VS14" s="15">
        <v>0.114003570440351</v>
      </c>
      <c r="VT14" s="15">
        <v>0.43746869665087701</v>
      </c>
      <c r="VU14" s="15">
        <v>0.47136391911579001</v>
      </c>
      <c r="VV14" s="15">
        <v>0.41002350626842099</v>
      </c>
      <c r="VW14" s="15">
        <v>0.42011706920701802</v>
      </c>
      <c r="VX14" s="15">
        <v>0.115596888033333</v>
      </c>
      <c r="VY14" s="15">
        <v>0.123977862575439</v>
      </c>
      <c r="VZ14" s="15">
        <v>1.03093389484912</v>
      </c>
      <c r="WA14" s="15">
        <v>1.18023312185965</v>
      </c>
      <c r="WB14" s="15">
        <v>0.32046410350877202</v>
      </c>
      <c r="WC14" s="15">
        <v>0.35309299787894699</v>
      </c>
      <c r="WD14" s="15">
        <v>0.37702861480526301</v>
      </c>
      <c r="WE14" s="15">
        <v>0.41579424561228101</v>
      </c>
      <c r="WF14" s="15">
        <v>0.33101147090701799</v>
      </c>
      <c r="WG14" s="15">
        <v>0.37212239444912298</v>
      </c>
      <c r="WH14" s="15">
        <v>0.27014388147719298</v>
      </c>
      <c r="WI14" s="15">
        <v>0.30402989082982501</v>
      </c>
      <c r="WJ14" s="15">
        <v>-0.33265767117543898</v>
      </c>
      <c r="WK14" s="15">
        <v>-0.34981444868421102</v>
      </c>
      <c r="WL14" s="15">
        <v>0.61635925966666705</v>
      </c>
      <c r="WM14" s="15">
        <v>0.77151926911403501</v>
      </c>
      <c r="WN14" s="15">
        <v>0.18733821612000001</v>
      </c>
      <c r="WO14" s="15">
        <v>0.20314057916</v>
      </c>
      <c r="WP14" s="15">
        <v>0.16057142856000001</v>
      </c>
      <c r="WQ14" s="15">
        <v>0.19611205949999999</v>
      </c>
      <c r="WR14" s="15">
        <v>0.53921241511999995</v>
      </c>
      <c r="WS14" s="15">
        <v>0.41485576448</v>
      </c>
      <c r="WT14" s="15">
        <v>0.18881291353999999</v>
      </c>
      <c r="WU14" s="15">
        <v>0.51226762896</v>
      </c>
      <c r="WV14" s="15">
        <v>0.39859811163999997</v>
      </c>
      <c r="WW14" s="15">
        <v>0.18193346773999999</v>
      </c>
      <c r="WX14" s="15">
        <v>0.20465731462</v>
      </c>
      <c r="WY14" s="15">
        <v>0.1623167331</v>
      </c>
      <c r="WZ14" s="15">
        <v>30.1906</v>
      </c>
      <c r="XA14" s="15">
        <v>29.527799999999999</v>
      </c>
      <c r="XB14" s="15">
        <v>13.632400000000001</v>
      </c>
      <c r="XC14" s="15">
        <v>31.152799999999999</v>
      </c>
      <c r="XD14" s="15">
        <v>31.223400000000002</v>
      </c>
      <c r="XE14" s="15">
        <v>30.988800000000001</v>
      </c>
      <c r="XF14" s="15">
        <v>30.839600000000001</v>
      </c>
      <c r="XG14" s="15">
        <v>6.9226353400000003E-3</v>
      </c>
      <c r="XH14" s="15">
        <v>1.187414992E-2</v>
      </c>
      <c r="XI14" s="15">
        <v>53.249600000000001</v>
      </c>
      <c r="XJ14" s="15">
        <v>51.284599999999998</v>
      </c>
      <c r="XK14" s="15">
        <v>84.6</v>
      </c>
      <c r="XL14" s="15">
        <f t="shared" si="98"/>
        <v>31.350399999999993</v>
      </c>
      <c r="XM14" s="15">
        <f t="shared" si="99"/>
        <v>33.315399999999997</v>
      </c>
      <c r="XN14" s="15">
        <v>1754.0797</v>
      </c>
      <c r="XO14" s="15">
        <v>1709.45892</v>
      </c>
      <c r="XP14" s="15">
        <v>0.460504007602</v>
      </c>
      <c r="XQ14" s="15">
        <v>0.46440825882199999</v>
      </c>
      <c r="XR14" s="15">
        <v>0.35688529937399999</v>
      </c>
      <c r="XS14" s="15">
        <v>0.35730678849800002</v>
      </c>
      <c r="XT14" s="15">
        <v>0.42840801620199997</v>
      </c>
      <c r="XU14" s="15">
        <v>0.45090037668400001</v>
      </c>
      <c r="XV14" s="15">
        <v>0.32141555109199998</v>
      </c>
      <c r="XW14" s="15">
        <v>0.342253128056</v>
      </c>
      <c r="XX14" s="15">
        <v>0.124352723772</v>
      </c>
      <c r="XY14" s="15">
        <v>0.12891189090399999</v>
      </c>
      <c r="XZ14" s="15">
        <v>0.51806929031799998</v>
      </c>
      <c r="YA14" s="15">
        <v>0.53909035074</v>
      </c>
      <c r="YB14" s="15">
        <v>0.47504957605199999</v>
      </c>
      <c r="YC14" s="15">
        <v>0.48221696298200001</v>
      </c>
      <c r="YD14" s="15">
        <v>7.5493457843999995E-2</v>
      </c>
      <c r="YE14" s="15">
        <v>9.9703141534000006E-2</v>
      </c>
      <c r="YF14" s="15">
        <v>1.7181516280960001</v>
      </c>
      <c r="YG14" s="15">
        <v>1.75432008481</v>
      </c>
      <c r="YH14" s="15">
        <v>0.28987431292400001</v>
      </c>
      <c r="YI14" s="15">
        <v>0.28104973763000002</v>
      </c>
      <c r="YJ14" s="15">
        <v>0.36783922376200001</v>
      </c>
      <c r="YK14" s="15">
        <v>0.35885607439599998</v>
      </c>
      <c r="YL14" s="15">
        <v>0.34946503582999999</v>
      </c>
      <c r="YM14" s="15">
        <v>0.35156687497599998</v>
      </c>
      <c r="YN14" s="15">
        <v>0.26917281629799999</v>
      </c>
      <c r="YO14" s="15">
        <v>0.27278519517400002</v>
      </c>
      <c r="YP14" s="15">
        <v>-0.48587485714</v>
      </c>
      <c r="YQ14" s="15">
        <v>-0.50917496981999999</v>
      </c>
      <c r="YR14" s="15">
        <v>0.58772900297800001</v>
      </c>
      <c r="YS14" s="15">
        <v>0.60059673086200005</v>
      </c>
      <c r="YT14" s="15">
        <v>0.14852188203703701</v>
      </c>
      <c r="YU14" s="15">
        <v>0.132629931407407</v>
      </c>
      <c r="YV14" s="15">
        <v>0.120186870333333</v>
      </c>
      <c r="YW14" s="15">
        <v>0.142622052592593</v>
      </c>
      <c r="YX14" s="15">
        <v>0.50613598675925897</v>
      </c>
      <c r="YY14" s="15">
        <v>0.35629277638888901</v>
      </c>
      <c r="YZ14" s="15">
        <v>0.13616546820370401</v>
      </c>
      <c r="ZA14" s="15">
        <v>0.49008270403703702</v>
      </c>
      <c r="ZB14" s="15">
        <v>0.353175160833333</v>
      </c>
      <c r="ZC14" s="15">
        <v>0.14365047272222201</v>
      </c>
      <c r="ZD14" s="15">
        <v>0.135381874888889</v>
      </c>
      <c r="ZE14" s="15">
        <v>0.122648019666667</v>
      </c>
      <c r="ZF14" s="15">
        <v>35.840000000000003</v>
      </c>
      <c r="ZG14" s="15">
        <v>32.225370370370399</v>
      </c>
      <c r="ZH14" s="15">
        <v>15.2127777777778</v>
      </c>
      <c r="ZI14" s="15">
        <v>32.704444444444398</v>
      </c>
      <c r="ZJ14" s="15">
        <v>31.883148148148098</v>
      </c>
      <c r="ZK14" s="15">
        <v>36.721851851851902</v>
      </c>
      <c r="ZL14" s="15">
        <v>36.700000000000003</v>
      </c>
      <c r="ZM14" s="15">
        <v>-0.102029715925926</v>
      </c>
      <c r="ZN14" s="15">
        <v>-0.111059447222222</v>
      </c>
      <c r="ZO14" s="15">
        <v>55.9155555555555</v>
      </c>
      <c r="ZP14" s="15">
        <v>55.0283333333333</v>
      </c>
      <c r="ZQ14" s="15">
        <v>103.6</v>
      </c>
      <c r="ZR14" s="15">
        <f t="shared" si="100"/>
        <v>47.684444444444495</v>
      </c>
      <c r="ZS14" s="15">
        <f t="shared" si="101"/>
        <v>48.571666666666694</v>
      </c>
      <c r="ZT14" s="15">
        <v>1814.59122222222</v>
      </c>
      <c r="ZU14" s="15">
        <v>1794.43975925926</v>
      </c>
      <c r="ZV14" s="15">
        <v>0.56421240161851804</v>
      </c>
      <c r="ZW14" s="15">
        <v>0.55727493082222201</v>
      </c>
      <c r="ZX14" s="15">
        <v>0.44301780184629602</v>
      </c>
      <c r="ZY14" s="15">
        <v>0.42743931233148202</v>
      </c>
      <c r="ZZ14" s="15">
        <v>0.566356336753704</v>
      </c>
      <c r="AAA14" s="15">
        <v>0.58212279963888902</v>
      </c>
      <c r="AAB14" s="15">
        <v>0.44559919558518502</v>
      </c>
      <c r="AAC14" s="15">
        <v>0.45682641186851902</v>
      </c>
      <c r="AAD14" s="15">
        <v>0.161909386166667</v>
      </c>
      <c r="AAE14" s="15">
        <v>0.17134405307592601</v>
      </c>
      <c r="AAF14" s="15">
        <v>0.59895113073518502</v>
      </c>
      <c r="AAG14" s="15">
        <v>0.61358191335555501</v>
      </c>
      <c r="AAH14" s="15">
        <v>0.54591855779074105</v>
      </c>
      <c r="AAI14" s="15">
        <v>0.54315773500370401</v>
      </c>
      <c r="AAJ14" s="15">
        <v>5.2469088711111098E-2</v>
      </c>
      <c r="AAK14" s="15">
        <v>8.5535595992592597E-2</v>
      </c>
      <c r="AAL14" s="15">
        <v>2.6027905725018501</v>
      </c>
      <c r="AAM14" s="15">
        <v>2.5572616892870399</v>
      </c>
      <c r="AAN14" s="15">
        <v>0.28547401302222197</v>
      </c>
      <c r="AAO14" s="15">
        <v>0.29055385857407401</v>
      </c>
      <c r="AAP14" s="15">
        <v>0.38463588696666701</v>
      </c>
      <c r="AAQ14" s="15">
        <v>0.389634392524074</v>
      </c>
      <c r="AAR14" s="15">
        <v>0.385559407592593</v>
      </c>
      <c r="AAS14" s="15">
        <v>0.400164311342593</v>
      </c>
      <c r="AAT14" s="15">
        <v>0.286561749553704</v>
      </c>
      <c r="AAU14" s="15">
        <v>0.30290865119999999</v>
      </c>
      <c r="AAV14" s="15">
        <v>-0.61616600214814798</v>
      </c>
      <c r="AAW14" s="15">
        <v>-0.626703533888889</v>
      </c>
      <c r="AAX14" s="15">
        <v>0.62852833832222199</v>
      </c>
      <c r="AAY14" s="15">
        <v>0.68224354395555598</v>
      </c>
      <c r="AAZ14" s="15">
        <v>0.11646433109090901</v>
      </c>
      <c r="ABA14" s="15">
        <v>9.2715291927272694E-2</v>
      </c>
      <c r="ABB14" s="15">
        <v>9.7019840163636406E-2</v>
      </c>
      <c r="ABC14" s="15">
        <v>0.10166147107272699</v>
      </c>
      <c r="ABD14" s="15">
        <v>0.46502411021818202</v>
      </c>
      <c r="ABE14" s="15">
        <v>0.29645886478181799</v>
      </c>
      <c r="ABF14" s="15">
        <v>0.111255701127273</v>
      </c>
      <c r="ABG14" s="15">
        <v>0.49619175267272703</v>
      </c>
      <c r="ABH14" s="15">
        <v>0.32149374374545397</v>
      </c>
      <c r="ABI14" s="15">
        <v>0.116561268836364</v>
      </c>
      <c r="ABJ14" s="15">
        <v>8.7955405272727299E-2</v>
      </c>
      <c r="ABK14" s="15">
        <v>9.2926478490909098E-2</v>
      </c>
      <c r="ABL14" s="15">
        <v>34</v>
      </c>
      <c r="ABM14" s="15">
        <v>32.9270909090909</v>
      </c>
      <c r="ABN14" s="15">
        <v>13.2801818181818</v>
      </c>
      <c r="ABO14" s="15">
        <v>26.7447272727273</v>
      </c>
      <c r="ABP14" s="15">
        <v>27.695272727272702</v>
      </c>
      <c r="ABQ14" s="15">
        <v>34.759818181818197</v>
      </c>
      <c r="ABR14" s="15">
        <v>34.53</v>
      </c>
      <c r="ABS14" s="15">
        <v>-0.20050611818181799</v>
      </c>
      <c r="ABT14" s="15">
        <v>-0.15604566545454501</v>
      </c>
      <c r="ABU14" s="15">
        <v>62.126545454545401</v>
      </c>
      <c r="ABV14" s="15">
        <v>55.1963636363636</v>
      </c>
      <c r="ABW14" s="15">
        <v>122.5</v>
      </c>
      <c r="ABX14" s="15">
        <f t="shared" si="102"/>
        <v>60.373454545454599</v>
      </c>
      <c r="ABY14" s="15">
        <f t="shared" si="103"/>
        <v>67.3036363636364</v>
      </c>
      <c r="ABZ14" s="15">
        <f t="shared" si="104"/>
        <v>63.838545454545496</v>
      </c>
      <c r="ACA14" s="15">
        <v>1955.58065454545</v>
      </c>
      <c r="ACB14" s="15">
        <v>1798.2530727272699</v>
      </c>
      <c r="ACC14" s="15">
        <v>0.632805611810909</v>
      </c>
      <c r="ACD14" s="15">
        <v>0.63855285016363705</v>
      </c>
      <c r="ACE14" s="15">
        <v>0.48530802070727302</v>
      </c>
      <c r="ACF14" s="15">
        <v>0.48844862686363599</v>
      </c>
      <c r="ACG14" s="15">
        <v>0.69816106469636396</v>
      </c>
      <c r="ACH14" s="15">
        <v>0.66491694258</v>
      </c>
      <c r="ACI14" s="15">
        <f t="shared" si="105"/>
        <v>0.68153900363818198</v>
      </c>
      <c r="ACJ14" s="15">
        <v>0.56998350492181804</v>
      </c>
      <c r="ACK14" s="15">
        <v>0.52287703265454499</v>
      </c>
      <c r="ACL14" s="15">
        <v>0.213186827638182</v>
      </c>
      <c r="ACM14" s="15">
        <v>0.21873885081636399</v>
      </c>
      <c r="ACN14" s="15">
        <v>0.68379114661999996</v>
      </c>
      <c r="ACO14" s="15">
        <v>0.65232354744545495</v>
      </c>
      <c r="ACP14" s="15">
        <v>0.61869675578545502</v>
      </c>
      <c r="ACQ14" s="15">
        <v>0.59670775915818197</v>
      </c>
      <c r="ACR14" s="15">
        <v>9.0200747763636305E-2</v>
      </c>
      <c r="ACS14" s="15">
        <v>2.4018893632727301E-2</v>
      </c>
      <c r="ACT14" s="15">
        <v>3.4630911646509102</v>
      </c>
      <c r="ACU14" s="15">
        <v>3.5782855798109101</v>
      </c>
      <c r="ACV14" s="15">
        <v>0.305340247083636</v>
      </c>
      <c r="ACW14" s="15">
        <v>0.32599638954545401</v>
      </c>
      <c r="ACX14" s="15">
        <v>0.42713513357272698</v>
      </c>
      <c r="ACY14" s="15">
        <v>0.44284769873818203</v>
      </c>
      <c r="ACZ14" s="15">
        <v>0.45302657656909101</v>
      </c>
      <c r="ADA14" s="15">
        <v>0.45378815636727299</v>
      </c>
      <c r="ADB14" s="15">
        <v>0.33673434566545501</v>
      </c>
      <c r="ADC14" s="15">
        <v>0.33941992641454499</v>
      </c>
      <c r="ADD14" s="15">
        <v>-0.72580644421818197</v>
      </c>
      <c r="ADE14" s="15">
        <v>-0.68626683918181797</v>
      </c>
      <c r="ADF14" s="15">
        <v>0.748409010312727</v>
      </c>
      <c r="ADG14" s="15">
        <v>0.84041504462727301</v>
      </c>
      <c r="ADH14" s="15">
        <v>0.10056875634375</v>
      </c>
      <c r="ADI14" s="15">
        <v>5.5067824484375E-2</v>
      </c>
      <c r="ADJ14" s="15">
        <v>7.6336327750000002E-2</v>
      </c>
      <c r="ADK14" s="15">
        <v>8.7092187500000001E-2</v>
      </c>
      <c r="ADL14" s="15">
        <v>0.50006410260937495</v>
      </c>
      <c r="ADM14" s="15">
        <v>0.29844309446875</v>
      </c>
      <c r="ADN14" s="15">
        <v>9.3413093734374994E-2</v>
      </c>
      <c r="ADO14" s="15">
        <v>0.53728192056250001</v>
      </c>
      <c r="ADP14" s="15">
        <v>0.33937274954687502</v>
      </c>
      <c r="ADQ14" s="15">
        <v>0.10744047617187499</v>
      </c>
      <c r="ADR14" s="15">
        <v>6.4609485281250004E-2</v>
      </c>
      <c r="ADS14" s="15">
        <v>8.5420866968749995E-2</v>
      </c>
      <c r="ADT14" s="25">
        <v>-9999</v>
      </c>
      <c r="ADU14" s="25">
        <v>-9999</v>
      </c>
      <c r="ADV14" s="25">
        <v>-9999</v>
      </c>
      <c r="ADW14" s="25">
        <v>-9999</v>
      </c>
      <c r="ADX14" s="25">
        <v>-9999</v>
      </c>
      <c r="ADY14" s="25">
        <v>-9999</v>
      </c>
      <c r="ADZ14" s="25">
        <v>-9999</v>
      </c>
      <c r="AEA14" s="25">
        <v>-9999</v>
      </c>
      <c r="AEB14" s="25">
        <v>-9999</v>
      </c>
      <c r="AEC14" s="25">
        <v>-9999</v>
      </c>
      <c r="AED14" s="25">
        <v>-9999</v>
      </c>
      <c r="AEE14" s="25">
        <v>-9999</v>
      </c>
      <c r="AEF14" s="25">
        <v>-9999</v>
      </c>
      <c r="AEG14" s="25">
        <v>-9999</v>
      </c>
      <c r="AEH14" s="25">
        <v>-9999</v>
      </c>
      <c r="AEI14" s="25">
        <v>-9999</v>
      </c>
      <c r="AEJ14" s="15">
        <v>0.70318920728125001</v>
      </c>
      <c r="AEK14" s="15">
        <v>0.70190826114062499</v>
      </c>
      <c r="AEL14" s="15">
        <v>0.56782550517187502</v>
      </c>
      <c r="AEM14" s="15">
        <v>0.54698134774999996</v>
      </c>
      <c r="AEN14" s="15">
        <v>0.78467889085937503</v>
      </c>
      <c r="AEO14" s="15">
        <v>0.80027766035937498</v>
      </c>
      <c r="AEP14" s="15">
        <v>0.67946252240625005</v>
      </c>
      <c r="AEQ14" s="15">
        <v>0.68724772006250001</v>
      </c>
      <c r="AER14" s="15">
        <v>0.22550134695312499</v>
      </c>
      <c r="AES14" s="15">
        <v>0.251582599484375</v>
      </c>
      <c r="AET14" s="15">
        <v>0.72510131568750003</v>
      </c>
      <c r="AEU14" s="15">
        <v>0.73388751615625003</v>
      </c>
      <c r="AEV14" s="15">
        <v>0.66623060407812495</v>
      </c>
      <c r="AEW14" s="15">
        <v>0.66357632867187499</v>
      </c>
      <c r="AEX14" s="15">
        <v>4.5340666156250001E-2</v>
      </c>
      <c r="AEY14" s="15">
        <v>6.6042559593749994E-2</v>
      </c>
      <c r="AEZ14" s="15">
        <v>4.7540869857968699</v>
      </c>
      <c r="AFA14" s="15">
        <v>4.7578528117343799</v>
      </c>
      <c r="AFB14" s="15">
        <v>0.28739995837499999</v>
      </c>
      <c r="AFC14" s="15">
        <v>0.31376849510937499</v>
      </c>
      <c r="AFD14" s="15">
        <v>0.41825444823437502</v>
      </c>
      <c r="AFE14" s="15">
        <v>0.44944692549999998</v>
      </c>
      <c r="AFF14" s="15">
        <v>0.44534372996874999</v>
      </c>
      <c r="AFG14" s="15">
        <v>0.484286584453125</v>
      </c>
      <c r="AFH14" s="15">
        <v>0.32059528959375</v>
      </c>
      <c r="AFI14" s="15">
        <v>0.35748533635937502</v>
      </c>
      <c r="AFJ14" s="15">
        <v>-0.80896020804687496</v>
      </c>
      <c r="AFK14" s="15">
        <v>-0.81426582539062498</v>
      </c>
      <c r="AFL14" s="15">
        <v>0.72147313012500003</v>
      </c>
      <c r="AFM14" s="15">
        <v>0.84013346251562504</v>
      </c>
      <c r="AFN14" s="15">
        <v>0.117092889583333</v>
      </c>
      <c r="AFO14" s="15">
        <v>5.8628146616666703E-2</v>
      </c>
      <c r="AFP14" s="15">
        <v>8.8856185966666695E-2</v>
      </c>
      <c r="AFQ14" s="15">
        <v>9.3207946716666601E-2</v>
      </c>
      <c r="AFR14" s="15">
        <v>0.59229041911666602</v>
      </c>
      <c r="AFS14" s="15">
        <v>0.35687108711666699</v>
      </c>
      <c r="AFT14" s="15">
        <v>9.8124234283333306E-2</v>
      </c>
      <c r="AFU14" s="15">
        <v>0.66071214293333302</v>
      </c>
      <c r="AFV14" s="15">
        <v>0.403778851033333</v>
      </c>
      <c r="AFW14" s="15">
        <v>0.123945275633333</v>
      </c>
      <c r="AFX14" s="15">
        <v>5.50842358333333E-2</v>
      </c>
      <c r="AFY14" s="15">
        <v>9.82642720666667E-2</v>
      </c>
      <c r="AFZ14" s="15">
        <v>32.479999999999997</v>
      </c>
      <c r="AGA14" s="15">
        <v>29.263500000000001</v>
      </c>
      <c r="AGB14" s="15">
        <v>23.111499999999999</v>
      </c>
      <c r="AGC14" s="15">
        <v>25.324666666666701</v>
      </c>
      <c r="AGD14" s="15">
        <v>25.144166666666699</v>
      </c>
      <c r="AGE14" s="15">
        <v>32.152166666666702</v>
      </c>
      <c r="AGF14" s="15">
        <v>32.200000000000003</v>
      </c>
      <c r="AGG14" s="15">
        <v>-0.17007032499999999</v>
      </c>
      <c r="AGH14" s="15">
        <v>-0.160146871666667</v>
      </c>
      <c r="AGI14" s="15">
        <v>51.869500000000002</v>
      </c>
      <c r="AGJ14" s="15">
        <v>45.884500000000003</v>
      </c>
      <c r="AGK14" s="15">
        <v>145.1</v>
      </c>
      <c r="AGL14" s="15">
        <f t="shared" si="106"/>
        <v>93.230499999999992</v>
      </c>
      <c r="AGM14" s="15">
        <f t="shared" si="107"/>
        <v>99.215499999999992</v>
      </c>
      <c r="AGN14" s="15">
        <f t="shared" si="108"/>
        <v>96.222999999999985</v>
      </c>
      <c r="AGO14" s="15">
        <v>1722.7483833333299</v>
      </c>
      <c r="AGP14" s="15">
        <v>1586.88408333333</v>
      </c>
      <c r="AGQ14" s="15">
        <v>0.74124060037499995</v>
      </c>
      <c r="AGR14" s="15">
        <v>0.72708550698999996</v>
      </c>
      <c r="AGS14" s="15">
        <v>0.60884463462166705</v>
      </c>
      <c r="AGT14" s="15">
        <v>0.58437348363999997</v>
      </c>
      <c r="AGU14" s="15">
        <v>0.84582974760666696</v>
      </c>
      <c r="AGV14" s="15">
        <v>0.81862418619999999</v>
      </c>
      <c r="AGW14" s="15">
        <f t="shared" si="109"/>
        <v>0.83222696690333353</v>
      </c>
      <c r="AGX14" s="15">
        <v>0.75955952092666701</v>
      </c>
      <c r="AGY14" s="15">
        <v>0.71560460231</v>
      </c>
      <c r="AGZ14" s="15">
        <v>0.24141085116</v>
      </c>
      <c r="AHA14" s="15">
        <v>0.247859933921667</v>
      </c>
      <c r="AHB14" s="15">
        <v>0.74069243496500003</v>
      </c>
      <c r="AHC14" s="15">
        <v>0.73773445445666697</v>
      </c>
      <c r="AHD14" s="15">
        <v>0.68378727102666703</v>
      </c>
      <c r="AHE14" s="15">
        <v>0.66826168969666699</v>
      </c>
      <c r="AHF14" s="15">
        <v>-1.4196686666666599E-4</v>
      </c>
      <c r="AHG14" s="15">
        <v>2.43169216283333E-2</v>
      </c>
      <c r="AHH14" s="15">
        <v>5.7404408223833299</v>
      </c>
      <c r="AHI14" s="15">
        <v>5.3611042761683398</v>
      </c>
      <c r="AHJ14" s="15">
        <v>0.28542723776000001</v>
      </c>
      <c r="AHK14" s="15">
        <v>0.30260493989833298</v>
      </c>
      <c r="AHL14" s="15">
        <v>0.42423593584500002</v>
      </c>
      <c r="AHM14" s="15">
        <v>0.43874228245666702</v>
      </c>
      <c r="AHN14" s="15">
        <v>0.45661266644666698</v>
      </c>
      <c r="AHO14" s="15">
        <v>0.46869859784000001</v>
      </c>
      <c r="AHP14" s="15">
        <v>0.32561807654666702</v>
      </c>
      <c r="AHQ14" s="15">
        <v>0.34005676663500001</v>
      </c>
      <c r="AHR14" s="15">
        <v>-0.86325160196666695</v>
      </c>
      <c r="AHS14" s="15">
        <v>-0.833815781316666</v>
      </c>
      <c r="AHT14" s="15">
        <v>0.73820718851</v>
      </c>
      <c r="AHU14" s="15">
        <v>0.80553818226166696</v>
      </c>
      <c r="AHV14" s="15">
        <v>0.10928741276470599</v>
      </c>
      <c r="AHW14" s="15">
        <v>5.9174714725490199E-2</v>
      </c>
      <c r="AHX14" s="15">
        <v>8.9620183843137205E-2</v>
      </c>
      <c r="AHY14" s="15">
        <v>9.0362216392156899E-2</v>
      </c>
      <c r="AHZ14" s="15">
        <v>0.55001790109803905</v>
      </c>
      <c r="AIA14" s="15">
        <v>0.32143972533333298</v>
      </c>
      <c r="AIB14" s="15">
        <v>9.3102975509803898E-2</v>
      </c>
      <c r="AIC14" s="15">
        <v>0.57676460031372601</v>
      </c>
      <c r="AID14" s="15">
        <v>0.36247630931372599</v>
      </c>
      <c r="AIE14" s="15">
        <v>0.112109803921569</v>
      </c>
      <c r="AIF14" s="15">
        <v>5.3397336549019597E-2</v>
      </c>
      <c r="AIG14" s="15">
        <v>8.8223622725490197E-2</v>
      </c>
      <c r="AIH14" s="15">
        <v>35.71</v>
      </c>
      <c r="AII14" s="15">
        <v>33.467647058823502</v>
      </c>
      <c r="AIJ14" s="15">
        <v>22.286078431372601</v>
      </c>
      <c r="AIK14" s="15">
        <v>26.640392156862799</v>
      </c>
      <c r="AIL14" s="15">
        <v>26.6019607843137</v>
      </c>
      <c r="AIM14" s="15">
        <v>36.08</v>
      </c>
      <c r="AIN14" s="15">
        <v>36.014509803921598</v>
      </c>
      <c r="AIO14" s="15">
        <v>-0.23553130980392201</v>
      </c>
      <c r="AIP14" s="15">
        <v>-0.213931639215686</v>
      </c>
      <c r="AIQ14" s="15">
        <v>54.8660784313726</v>
      </c>
      <c r="AIR14" s="15">
        <v>50.4137254901961</v>
      </c>
      <c r="AIS14" s="15">
        <v>157</v>
      </c>
      <c r="AIT14" s="15">
        <f t="shared" si="110"/>
        <v>102.1339215686274</v>
      </c>
      <c r="AIU14" s="15">
        <f t="shared" si="111"/>
        <v>106.5862745098039</v>
      </c>
      <c r="AIV14" s="15">
        <v>1790.7517450980399</v>
      </c>
      <c r="AIW14" s="15">
        <v>1689.69598039216</v>
      </c>
      <c r="AIX14" s="15">
        <v>0.72168809189607896</v>
      </c>
      <c r="AIY14" s="15">
        <v>0.71644869885686302</v>
      </c>
      <c r="AIZ14" s="15">
        <v>0.59094603801568601</v>
      </c>
      <c r="AJA14" s="15">
        <v>0.56042024873333296</v>
      </c>
      <c r="AJB14" s="15">
        <v>0.830141909331372</v>
      </c>
      <c r="AJC14" s="15">
        <v>0.80425676910980404</v>
      </c>
      <c r="AJD14" s="15">
        <v>0.742623191990196</v>
      </c>
      <c r="AJE14" s="15">
        <v>0.68770976817843099</v>
      </c>
      <c r="AJF14" s="15">
        <v>0.22817088891568599</v>
      </c>
      <c r="AJG14" s="15">
        <v>0.26096351971176501</v>
      </c>
      <c r="AJH14" s="15">
        <v>0.73415981172549005</v>
      </c>
      <c r="AJI14" s="15">
        <v>0.71820629866274499</v>
      </c>
      <c r="AJJ14" s="15">
        <v>0.67430793377843201</v>
      </c>
      <c r="AJK14" s="15">
        <v>0.66675926483921599</v>
      </c>
      <c r="AJL14" s="15">
        <v>2.7403949792156899E-2</v>
      </c>
      <c r="AJM14" s="15">
        <v>4.5755350156862799E-3</v>
      </c>
      <c r="AJN14" s="15">
        <v>5.2022226319960803</v>
      </c>
      <c r="AJO14" s="15">
        <v>5.0951455989196104</v>
      </c>
      <c r="AJP14" s="15">
        <v>0.27490210371960799</v>
      </c>
      <c r="AJQ14" s="15">
        <v>0.32399161372549001</v>
      </c>
      <c r="AJR14" s="15">
        <v>0.40935904924509797</v>
      </c>
      <c r="AJS14" s="15">
        <v>0.46168952580980399</v>
      </c>
      <c r="AJT14" s="15">
        <v>0.442865210027451</v>
      </c>
      <c r="AJU14" s="15">
        <v>0.492626915092157</v>
      </c>
      <c r="AJV14" s="15">
        <v>0.31603919555294102</v>
      </c>
      <c r="AJW14" s="15">
        <v>0.36304723326274502</v>
      </c>
      <c r="AJX14" s="15">
        <v>-0.85217033884313698</v>
      </c>
      <c r="AJY14" s="15">
        <v>-0.81458252017647104</v>
      </c>
      <c r="AJZ14" s="15">
        <v>0.69532763077843096</v>
      </c>
      <c r="AKA14" s="15">
        <v>0.88206228230392203</v>
      </c>
      <c r="AZI14" s="6"/>
      <c r="AZJ14" s="7"/>
      <c r="AZK14" s="6"/>
      <c r="AZL14" s="6"/>
      <c r="AZM14" s="6"/>
      <c r="AZN14" s="6"/>
    </row>
    <row r="15" spans="1:963 1361:1366" x14ac:dyDescent="0.25">
      <c r="A15" s="15">
        <v>14</v>
      </c>
      <c r="B15" s="15">
        <v>4</v>
      </c>
      <c r="C15" s="15" t="s">
        <v>11</v>
      </c>
      <c r="D15" s="15">
        <v>100</v>
      </c>
      <c r="E15" s="15">
        <v>2</v>
      </c>
      <c r="F15" s="15">
        <v>1</v>
      </c>
      <c r="G15" s="25">
        <v>-9999</v>
      </c>
      <c r="H15" s="25">
        <v>-9999</v>
      </c>
      <c r="I15" s="25">
        <v>-9999</v>
      </c>
      <c r="J15" s="25">
        <v>-9999</v>
      </c>
      <c r="K15" s="25">
        <v>-9999</v>
      </c>
      <c r="L15" s="25">
        <v>-9999</v>
      </c>
      <c r="M15" s="16">
        <v>125.44000000000001</v>
      </c>
      <c r="N15" s="16">
        <v>112</v>
      </c>
      <c r="O15" s="15">
        <f t="shared" si="34"/>
        <v>112.00000000000001</v>
      </c>
      <c r="P15" s="15">
        <v>100</v>
      </c>
      <c r="Q15" s="15">
        <v>55.120000000000005</v>
      </c>
      <c r="R15" s="15">
        <v>17.439999999999998</v>
      </c>
      <c r="S15" s="15">
        <v>27.439999999999998</v>
      </c>
      <c r="T15" s="15">
        <v>63.12</v>
      </c>
      <c r="U15" s="15">
        <v>15.439999999999998</v>
      </c>
      <c r="V15" s="15">
        <v>21.439999999999998</v>
      </c>
      <c r="W15" s="15">
        <v>65.12</v>
      </c>
      <c r="X15" s="15">
        <v>13.439999999999998</v>
      </c>
      <c r="Y15" s="15">
        <v>21.439999999999998</v>
      </c>
      <c r="Z15" s="15">
        <v>63.12</v>
      </c>
      <c r="AA15" s="15">
        <v>17.439999999999998</v>
      </c>
      <c r="AB15" s="15">
        <v>19.439999999999998</v>
      </c>
      <c r="AC15" s="15" t="s">
        <v>54</v>
      </c>
      <c r="AD15" s="15">
        <v>8.8000000000000007</v>
      </c>
      <c r="AE15" s="15">
        <v>7.2</v>
      </c>
      <c r="AF15" s="15">
        <v>1.1000000000000001</v>
      </c>
      <c r="AG15" s="15" t="s">
        <v>41</v>
      </c>
      <c r="AH15" s="15">
        <v>2</v>
      </c>
      <c r="AI15" s="15">
        <v>0.9</v>
      </c>
      <c r="AJ15" s="15">
        <v>1.8</v>
      </c>
      <c r="AK15" s="15">
        <v>3</v>
      </c>
      <c r="AL15" s="15">
        <v>343</v>
      </c>
      <c r="AM15" s="15">
        <v>44</v>
      </c>
      <c r="AN15" s="15">
        <v>0.62</v>
      </c>
      <c r="AO15" s="15">
        <v>10.199999999999999</v>
      </c>
      <c r="AP15" s="15">
        <v>5.0999999999999996</v>
      </c>
      <c r="AQ15" s="15">
        <v>1.1200000000000001</v>
      </c>
      <c r="AR15" s="15">
        <v>5673</v>
      </c>
      <c r="AS15" s="15">
        <v>200</v>
      </c>
      <c r="AT15" s="15">
        <v>373</v>
      </c>
      <c r="AU15" s="25">
        <v>-9999</v>
      </c>
      <c r="AV15" s="15">
        <v>32.5</v>
      </c>
      <c r="AW15" s="15">
        <v>0</v>
      </c>
      <c r="AX15" s="15">
        <v>3</v>
      </c>
      <c r="AY15" s="15">
        <v>87</v>
      </c>
      <c r="AZ15" s="15">
        <v>5</v>
      </c>
      <c r="BA15" s="15">
        <v>5</v>
      </c>
      <c r="BB15" s="15">
        <v>64</v>
      </c>
      <c r="BC15" s="20">
        <v>0.33454835971438562</v>
      </c>
      <c r="BD15" s="20">
        <v>0.13947696139476962</v>
      </c>
      <c r="BE15" s="20">
        <v>0.1246758428086974</v>
      </c>
      <c r="BF15" s="20">
        <v>0.18932788600468339</v>
      </c>
      <c r="BG15" s="20">
        <v>0.74742139618316816</v>
      </c>
      <c r="BH15" s="20">
        <v>0.81398252184769038</v>
      </c>
      <c r="BI15" s="25">
        <v>-9999</v>
      </c>
      <c r="BJ15" s="25">
        <v>-9999</v>
      </c>
      <c r="BK15" s="25">
        <v>-9999</v>
      </c>
      <c r="BL15" s="25">
        <v>-9999</v>
      </c>
      <c r="BM15" s="25">
        <v>-9999</v>
      </c>
      <c r="BN15" s="20">
        <f t="shared" si="0"/>
        <v>1.896101284436621</v>
      </c>
      <c r="BO15" s="20">
        <f t="shared" si="1"/>
        <v>2.3948046556714107</v>
      </c>
      <c r="BP15" s="20">
        <f t="shared" si="2"/>
        <v>3.1521161996901443</v>
      </c>
      <c r="BQ15" s="20">
        <f t="shared" si="3"/>
        <v>6.1418017844228174</v>
      </c>
      <c r="BR15" s="20">
        <f t="shared" si="4"/>
        <v>9.3977318718135798</v>
      </c>
      <c r="BS15" s="20">
        <f t="shared" si="5"/>
        <v>0.75731154401873357</v>
      </c>
      <c r="BT15" s="20">
        <f t="shared" si="6"/>
        <v>2.9896855847326727</v>
      </c>
      <c r="BU15" s="20">
        <f t="shared" si="7"/>
        <v>3.2559300873907615</v>
      </c>
      <c r="BV15" s="20">
        <f t="shared" si="35"/>
        <v>7.0029272161421678</v>
      </c>
      <c r="BW15" s="25">
        <v>-9999</v>
      </c>
      <c r="BX15" s="25">
        <v>-9999</v>
      </c>
      <c r="BY15" s="25">
        <v>-9999</v>
      </c>
      <c r="BZ15" s="25">
        <v>-9999</v>
      </c>
      <c r="CA15" s="25">
        <v>-9999</v>
      </c>
      <c r="CB15" s="25">
        <v>-9999</v>
      </c>
      <c r="CC15" s="25">
        <v>-9999</v>
      </c>
      <c r="CD15" s="20">
        <f t="shared" si="8"/>
        <v>20.995598927903874</v>
      </c>
      <c r="CE15" s="20">
        <f t="shared" si="9"/>
        <v>29.003627026248079</v>
      </c>
      <c r="CF15" s="20">
        <f t="shared" si="10"/>
        <v>36.4674426498297</v>
      </c>
      <c r="CG15" s="20">
        <f t="shared" si="36"/>
        <v>54.205399093403329</v>
      </c>
      <c r="CH15" s="15">
        <f t="shared" si="11"/>
        <v>7.4638156235816222</v>
      </c>
      <c r="CI15" s="15">
        <f t="shared" si="12"/>
        <v>9.8623506277416428</v>
      </c>
      <c r="CJ15" s="15">
        <f t="shared" si="13"/>
        <v>7.8756058158319879</v>
      </c>
      <c r="CK15" s="15">
        <f t="shared" ref="CK15:CL15" si="157">SUM(CH15:CJ15)</f>
        <v>25.201772067155254</v>
      </c>
      <c r="CL15" s="15">
        <f t="shared" si="157"/>
        <v>42.939728510728884</v>
      </c>
      <c r="CM15" s="15">
        <v>0.13</v>
      </c>
      <c r="CN15" s="15">
        <v>0.39300000000000002</v>
      </c>
      <c r="CO15" s="15">
        <v>6.5000000000000002E-2</v>
      </c>
      <c r="CP15" s="15">
        <v>0.46499999999999997</v>
      </c>
      <c r="CQ15" s="15">
        <v>0.39</v>
      </c>
      <c r="CR15" s="15">
        <v>0.19500000000000001</v>
      </c>
      <c r="CS15" s="25">
        <v>-9999</v>
      </c>
      <c r="CT15" s="25">
        <v>-9999</v>
      </c>
      <c r="CU15" s="25">
        <v>-9999</v>
      </c>
      <c r="CV15" s="25">
        <v>-9999</v>
      </c>
      <c r="CW15" s="25">
        <v>-9999</v>
      </c>
      <c r="CX15" s="20">
        <f t="shared" si="141"/>
        <v>2.0920000000000001</v>
      </c>
      <c r="CY15" s="20">
        <f t="shared" si="142"/>
        <v>2.3520000000000003</v>
      </c>
      <c r="CZ15" s="20">
        <f t="shared" si="143"/>
        <v>4.2119999999999997</v>
      </c>
      <c r="DA15" s="20">
        <f t="shared" si="144"/>
        <v>5.7720000000000002</v>
      </c>
      <c r="DB15" s="20">
        <f t="shared" si="145"/>
        <v>6.5520000000000005</v>
      </c>
      <c r="DC15" s="15">
        <f t="shared" si="146"/>
        <v>1.8599999999999999</v>
      </c>
      <c r="DD15" s="15">
        <f t="shared" si="147"/>
        <v>1.56</v>
      </c>
      <c r="DE15" s="15">
        <f t="shared" si="148"/>
        <v>0.78</v>
      </c>
      <c r="DF15" s="15">
        <f t="shared" si="149"/>
        <v>4.2</v>
      </c>
      <c r="DG15" s="16">
        <v>3.2707450030284675</v>
      </c>
      <c r="DH15" s="16">
        <v>1.978154728947501</v>
      </c>
      <c r="DI15" s="16">
        <v>2.0020070245860513</v>
      </c>
      <c r="DJ15" s="16">
        <v>1.8659539058954056</v>
      </c>
      <c r="DK15" s="16">
        <v>2.4655876569354107</v>
      </c>
      <c r="DL15" s="16">
        <v>1.968901453957997</v>
      </c>
      <c r="DM15" s="25">
        <v>-9999</v>
      </c>
      <c r="DN15" s="20">
        <f t="shared" si="41"/>
        <v>20.995598927903874</v>
      </c>
      <c r="DO15" s="20">
        <f t="shared" si="42"/>
        <v>29.003627026248079</v>
      </c>
      <c r="DP15" s="20">
        <f t="shared" ref="DP15:DR15" si="158">(DO15+(DJ15*4))</f>
        <v>36.4674426498297</v>
      </c>
      <c r="DQ15" s="20">
        <f t="shared" si="158"/>
        <v>46.329793277571341</v>
      </c>
      <c r="DR15" s="20">
        <f t="shared" si="158"/>
        <v>54.205399093403329</v>
      </c>
      <c r="DS15" s="15">
        <f t="shared" si="44"/>
        <v>7.4638156235816222</v>
      </c>
      <c r="DT15" s="15">
        <f t="shared" si="45"/>
        <v>9.8623506277416428</v>
      </c>
      <c r="DU15" s="15">
        <f t="shared" si="46"/>
        <v>7.8756058158319879</v>
      </c>
      <c r="DV15" s="15">
        <f t="shared" si="47"/>
        <v>25.201772067155254</v>
      </c>
      <c r="DW15" s="25">
        <v>-9999</v>
      </c>
      <c r="DX15" s="25">
        <v>-9999</v>
      </c>
      <c r="DY15" s="25">
        <v>-9999</v>
      </c>
      <c r="DZ15" s="25">
        <v>-9999</v>
      </c>
      <c r="EA15" s="25">
        <v>-9999</v>
      </c>
      <c r="EB15" s="25">
        <v>-9999</v>
      </c>
      <c r="EC15" s="25">
        <v>-9999</v>
      </c>
      <c r="ED15" s="25">
        <v>-9999</v>
      </c>
      <c r="EE15" s="25">
        <v>-9999</v>
      </c>
      <c r="EF15" s="25">
        <v>-9999</v>
      </c>
      <c r="EG15" s="25">
        <v>-9999</v>
      </c>
      <c r="EH15" s="25">
        <v>-9999</v>
      </c>
      <c r="EI15" s="25">
        <v>-9999</v>
      </c>
      <c r="EJ15" s="25">
        <v>-9999</v>
      </c>
      <c r="EK15" s="25">
        <v>-9999</v>
      </c>
      <c r="EL15" s="25">
        <v>-9999</v>
      </c>
      <c r="EM15" s="25">
        <v>-9999</v>
      </c>
      <c r="EN15" s="25">
        <v>-9999</v>
      </c>
      <c r="EO15" s="25">
        <v>-9999</v>
      </c>
      <c r="EP15" s="25">
        <v>-9999</v>
      </c>
      <c r="EQ15" s="25">
        <v>-9999</v>
      </c>
      <c r="ER15" s="21">
        <v>-9999</v>
      </c>
      <c r="ES15" s="32">
        <v>-9999</v>
      </c>
      <c r="ET15" s="21">
        <v>-9999</v>
      </c>
      <c r="EU15" s="33">
        <v>-9999</v>
      </c>
      <c r="EV15" s="21">
        <v>-9999</v>
      </c>
      <c r="EW15" s="21">
        <v>-9999</v>
      </c>
      <c r="EX15" s="21">
        <v>-9999</v>
      </c>
      <c r="EY15" s="21">
        <v>-9999</v>
      </c>
      <c r="EZ15" s="21">
        <v>-9999</v>
      </c>
      <c r="FA15" s="21">
        <v>-9999</v>
      </c>
      <c r="FB15" s="21">
        <v>-9999</v>
      </c>
      <c r="FC15" s="21">
        <v>-9999</v>
      </c>
      <c r="FD15" s="21">
        <v>-9999</v>
      </c>
      <c r="FE15" s="21">
        <v>-9999</v>
      </c>
      <c r="FF15" s="21">
        <v>-9999</v>
      </c>
      <c r="FG15" s="21">
        <v>-9999</v>
      </c>
      <c r="FH15" s="21">
        <v>-9999</v>
      </c>
      <c r="FI15" s="21">
        <v>-9999</v>
      </c>
      <c r="FJ15" s="21">
        <v>-9999</v>
      </c>
      <c r="FK15" s="21">
        <v>-9999</v>
      </c>
      <c r="FL15" s="32">
        <v>-9999</v>
      </c>
      <c r="FM15" s="32">
        <v>-9999</v>
      </c>
      <c r="FN15" s="32">
        <v>-9999</v>
      </c>
      <c r="FO15" s="32">
        <v>-9999</v>
      </c>
      <c r="FP15" s="32">
        <v>-9999</v>
      </c>
      <c r="FQ15" s="32">
        <v>-9999</v>
      </c>
      <c r="FR15" s="32">
        <v>-9999</v>
      </c>
      <c r="FS15" s="32">
        <v>-9999</v>
      </c>
      <c r="FT15" s="32">
        <v>-9999</v>
      </c>
      <c r="FU15" s="32">
        <v>-9999</v>
      </c>
      <c r="FV15" s="32">
        <v>-9999</v>
      </c>
      <c r="FW15" s="32">
        <v>-9999</v>
      </c>
      <c r="FX15" s="21">
        <v>-9999</v>
      </c>
      <c r="FY15" s="21">
        <v>-9999</v>
      </c>
      <c r="FZ15" s="21">
        <v>-9999</v>
      </c>
      <c r="GA15" s="21">
        <v>-9999</v>
      </c>
      <c r="GB15" s="21">
        <v>-9999</v>
      </c>
      <c r="GC15" s="21">
        <v>-9999</v>
      </c>
      <c r="GD15" s="21">
        <v>-9999</v>
      </c>
      <c r="GE15" s="21">
        <v>-9999</v>
      </c>
      <c r="GF15" s="21">
        <v>-9999</v>
      </c>
      <c r="GG15" s="21">
        <v>-9999</v>
      </c>
      <c r="GH15" s="21">
        <v>-9999</v>
      </c>
      <c r="GI15" s="21">
        <v>-9999</v>
      </c>
      <c r="GJ15" s="21">
        <v>-9999</v>
      </c>
      <c r="GK15" s="21">
        <v>-9999</v>
      </c>
      <c r="GL15" s="21">
        <v>-9999</v>
      </c>
      <c r="GM15" s="21">
        <v>-9999</v>
      </c>
      <c r="GN15" s="25">
        <v>-9999</v>
      </c>
      <c r="GO15" s="25">
        <v>-9999</v>
      </c>
      <c r="GP15" s="25">
        <v>-9999</v>
      </c>
      <c r="GQ15" s="25">
        <v>-9999</v>
      </c>
      <c r="GR15" s="25">
        <v>-9999</v>
      </c>
      <c r="GS15" s="25">
        <v>-9999</v>
      </c>
      <c r="GT15" s="25">
        <v>-9999</v>
      </c>
      <c r="GU15" s="25">
        <v>-9999</v>
      </c>
      <c r="GV15" s="25">
        <v>-9999</v>
      </c>
      <c r="GW15" s="25">
        <v>-9999</v>
      </c>
      <c r="GX15" s="25">
        <v>-9999</v>
      </c>
      <c r="GY15" s="25">
        <v>-9999</v>
      </c>
      <c r="GZ15" s="25">
        <v>-9999</v>
      </c>
      <c r="HA15" s="25">
        <v>-9999</v>
      </c>
      <c r="HB15" s="21">
        <v>-9999</v>
      </c>
      <c r="HC15" s="21">
        <v>-9999</v>
      </c>
      <c r="HD15" s="21">
        <v>-9999</v>
      </c>
      <c r="HE15" s="21">
        <v>-9999</v>
      </c>
      <c r="HF15" s="21">
        <v>-9999</v>
      </c>
      <c r="HG15" s="15">
        <v>43.7</v>
      </c>
      <c r="HH15" s="15">
        <f t="shared" si="48"/>
        <v>317.50000000000006</v>
      </c>
      <c r="HI15" s="15">
        <v>1.6516901406688391</v>
      </c>
      <c r="HJ15" s="24">
        <f t="shared" si="49"/>
        <v>1.8107556054465748</v>
      </c>
      <c r="HK15" s="15">
        <f t="shared" si="50"/>
        <v>5.7491490472928763</v>
      </c>
      <c r="HL15" s="27">
        <v>0.35393332937355215</v>
      </c>
      <c r="HM15" s="17">
        <v>368.6</v>
      </c>
      <c r="HN15" s="17">
        <v>70.069999999999993</v>
      </c>
      <c r="HO15" s="16">
        <f t="shared" si="51"/>
        <v>298.53000000000003</v>
      </c>
      <c r="HP15" s="18">
        <v>15</v>
      </c>
      <c r="HQ15" s="18">
        <v>550.6</v>
      </c>
      <c r="HR15" s="18">
        <v>31.63</v>
      </c>
      <c r="HS15" s="22">
        <f t="shared" si="52"/>
        <v>518.97</v>
      </c>
      <c r="HT15" s="21">
        <v>176</v>
      </c>
      <c r="HU15" s="18">
        <v>298.60000000000002</v>
      </c>
      <c r="HV15" s="18">
        <v>31</v>
      </c>
      <c r="HW15" s="18">
        <f t="shared" si="53"/>
        <v>267.60000000000002</v>
      </c>
      <c r="HX15" s="18">
        <v>193</v>
      </c>
      <c r="HY15" s="18">
        <v>31</v>
      </c>
      <c r="HZ15" s="18">
        <f t="shared" si="54"/>
        <v>162</v>
      </c>
      <c r="IA15" s="18">
        <v>149.1</v>
      </c>
      <c r="IB15" s="18">
        <v>31.5</v>
      </c>
      <c r="IC15" s="18">
        <f t="shared" si="55"/>
        <v>117.6</v>
      </c>
      <c r="ID15" s="18">
        <v>96.3</v>
      </c>
      <c r="IE15" s="22">
        <v>6.65</v>
      </c>
      <c r="IF15" s="28">
        <v>99.8</v>
      </c>
      <c r="IG15" s="22">
        <v>70.069999999999993</v>
      </c>
      <c r="IH15" s="22">
        <f t="shared" si="151"/>
        <v>89.649999999999991</v>
      </c>
      <c r="II15" s="22">
        <f t="shared" si="152"/>
        <v>29.730000000000004</v>
      </c>
      <c r="IJ15" s="16">
        <f t="shared" si="153"/>
        <v>291.4705882352942</v>
      </c>
      <c r="IK15" s="16">
        <f t="shared" si="154"/>
        <v>260.24159663865549</v>
      </c>
      <c r="IL15" s="25">
        <f t="shared" si="22"/>
        <v>2926.7647058823536</v>
      </c>
      <c r="IM15" s="16">
        <f t="shared" si="23"/>
        <v>5087.9411764705883</v>
      </c>
      <c r="IN15" s="16">
        <f t="shared" si="24"/>
        <v>1588.2352941176471</v>
      </c>
      <c r="IO15" s="16">
        <f t="shared" si="60"/>
        <v>1152.9411764705883</v>
      </c>
      <c r="IP15" s="25">
        <f t="shared" si="25"/>
        <v>2623.5294117647059</v>
      </c>
      <c r="IQ15" s="16">
        <f t="shared" si="61"/>
        <v>10755.882352941178</v>
      </c>
      <c r="IR15" s="16">
        <f t="shared" si="62"/>
        <v>878.92156862745082</v>
      </c>
      <c r="IS15" s="27">
        <v>0.35515460487711359</v>
      </c>
      <c r="IT15" s="24">
        <v>2.0911027796271</v>
      </c>
      <c r="IU15" s="24">
        <v>2.0911027796271</v>
      </c>
      <c r="IV15" s="15">
        <v>2.2400000000000002</v>
      </c>
      <c r="IW15" s="24">
        <f t="shared" si="63"/>
        <v>2.2775875930758311</v>
      </c>
      <c r="IX15" s="15">
        <f t="shared" si="26"/>
        <v>65.559529411764728</v>
      </c>
      <c r="IY15" s="27">
        <v>0.3624413507274209</v>
      </c>
      <c r="IZ15" s="26">
        <v>0.45277170858868721</v>
      </c>
      <c r="JA15" s="15">
        <v>0.47</v>
      </c>
      <c r="JB15" s="24">
        <f t="shared" si="64"/>
        <v>0.53702466320462128</v>
      </c>
      <c r="JC15" s="15">
        <f t="shared" si="27"/>
        <v>23.913323529411763</v>
      </c>
      <c r="JD15" s="27">
        <v>0.36197699788228804</v>
      </c>
      <c r="JE15" s="24">
        <v>1.0248431819707262</v>
      </c>
      <c r="JF15" s="15">
        <v>1.05</v>
      </c>
      <c r="JG15" s="24">
        <f t="shared" si="65"/>
        <v>1.1447933965256996</v>
      </c>
      <c r="JH15" s="15">
        <f t="shared" si="28"/>
        <v>16.676470588235297</v>
      </c>
      <c r="JI15" s="27">
        <v>0.36187555829296092</v>
      </c>
      <c r="JJ15" s="24">
        <v>1.9199648275493679</v>
      </c>
      <c r="JK15" s="15">
        <v>2.2000000000000002</v>
      </c>
      <c r="JL15" s="24">
        <f t="shared" si="66"/>
        <v>2.0957706327884487</v>
      </c>
      <c r="JM15" s="15">
        <f t="shared" si="29"/>
        <v>19.336274509803921</v>
      </c>
      <c r="JN15" s="27">
        <v>0.36234761573989988</v>
      </c>
      <c r="JO15" s="16">
        <f t="shared" si="67"/>
        <v>125.48559803921572</v>
      </c>
      <c r="JP15" s="16">
        <f t="shared" si="68"/>
        <v>112.04071253501402</v>
      </c>
      <c r="JQ15" s="22">
        <v>6.5</v>
      </c>
      <c r="JR15" s="22">
        <f t="shared" si="69"/>
        <v>21.645</v>
      </c>
      <c r="JS15" s="22">
        <v>817.9</v>
      </c>
      <c r="JT15" s="26">
        <f t="shared" si="70"/>
        <v>0.81789999999999996</v>
      </c>
      <c r="JU15" s="27">
        <v>7.1599999999999997E-2</v>
      </c>
      <c r="JV15" s="26">
        <f t="shared" si="71"/>
        <v>0.74629999999999996</v>
      </c>
      <c r="JW15" s="15">
        <f t="shared" si="72"/>
        <v>3308.1703865844834</v>
      </c>
      <c r="JX15" s="15">
        <v>0.43919999999999998</v>
      </c>
      <c r="JY15" s="15">
        <v>0.4073</v>
      </c>
      <c r="JZ15" s="15">
        <f t="shared" si="155"/>
        <v>0.37139999999999995</v>
      </c>
      <c r="KA15" s="15">
        <f t="shared" si="120"/>
        <v>0.37559999999999999</v>
      </c>
      <c r="KB15" s="15">
        <f t="shared" si="156"/>
        <v>0.49765509848586353</v>
      </c>
      <c r="KC15" s="15">
        <v>0.503</v>
      </c>
      <c r="KD15" s="25">
        <v>-9999</v>
      </c>
      <c r="KE15" s="15">
        <f t="shared" si="30"/>
        <v>1664.009704451995</v>
      </c>
      <c r="KF15" s="15">
        <f t="shared" si="73"/>
        <v>1863.6908689862346</v>
      </c>
      <c r="KG15" s="28">
        <v>2</v>
      </c>
      <c r="KH15" s="22">
        <f t="shared" si="74"/>
        <v>19</v>
      </c>
      <c r="KI15" s="22">
        <f t="shared" si="75"/>
        <v>126.73</v>
      </c>
      <c r="KJ15" s="20">
        <v>123.399995</v>
      </c>
      <c r="KK15" s="16">
        <v>4.5999999999999996</v>
      </c>
      <c r="KL15" s="16">
        <f t="shared" si="76"/>
        <v>4.09</v>
      </c>
      <c r="KM15" s="15">
        <f t="shared" si="121"/>
        <v>3180.0956600221539</v>
      </c>
      <c r="KN15" s="18">
        <v>2.14</v>
      </c>
      <c r="KO15" s="18">
        <f t="shared" si="77"/>
        <v>1.87</v>
      </c>
      <c r="KP15" s="15">
        <f t="shared" si="78"/>
        <v>0.45721271393643037</v>
      </c>
      <c r="KQ15" s="15">
        <f t="shared" si="79"/>
        <v>1453.9801672961928</v>
      </c>
      <c r="KR15" s="15">
        <f t="shared" si="80"/>
        <v>1628.457787371736</v>
      </c>
      <c r="KS15" s="20">
        <f t="shared" si="31"/>
        <v>1834.1221552392597</v>
      </c>
      <c r="KT15" s="20">
        <f t="shared" si="81"/>
        <v>2054.2168138679708</v>
      </c>
      <c r="KU15" s="30">
        <v>5.24</v>
      </c>
      <c r="KV15" s="30">
        <v>0.96</v>
      </c>
      <c r="KW15" s="30">
        <v>76.599999999999994</v>
      </c>
      <c r="KX15" s="30">
        <v>23.4</v>
      </c>
      <c r="KY15" s="30">
        <v>6.4</v>
      </c>
      <c r="KZ15" s="18">
        <v>1.7625999999999999</v>
      </c>
      <c r="LA15" s="18">
        <f t="shared" si="82"/>
        <v>1.6956</v>
      </c>
      <c r="LB15" s="15">
        <f t="shared" si="32"/>
        <v>0.41457212713936431</v>
      </c>
      <c r="LC15" s="15">
        <f t="shared" si="33"/>
        <v>1318.3790222820451</v>
      </c>
      <c r="LD15" s="15">
        <f t="shared" si="83"/>
        <v>1476.5845049558907</v>
      </c>
      <c r="LE15" s="15">
        <f t="shared" si="84"/>
        <v>1800.7128109218181</v>
      </c>
      <c r="LF15" s="15">
        <v>43.7</v>
      </c>
      <c r="LG15" s="15">
        <f t="shared" si="85"/>
        <v>317.50000000000006</v>
      </c>
      <c r="LH15" s="15">
        <v>0.26437500000000003</v>
      </c>
      <c r="LI15" s="15">
        <v>0.40391633057499998</v>
      </c>
      <c r="LJ15" s="15">
        <v>0.22813189565</v>
      </c>
      <c r="LK15" s="15">
        <v>0.33398995007499999</v>
      </c>
      <c r="LL15" s="15">
        <v>0.50321833162499996</v>
      </c>
      <c r="LM15" s="15">
        <v>0.48252334949999998</v>
      </c>
      <c r="LN15" s="15">
        <v>0.33723947895</v>
      </c>
      <c r="LO15" s="15">
        <v>0.53196017277499996</v>
      </c>
      <c r="LP15" s="15">
        <v>0.47168072714999998</v>
      </c>
      <c r="LQ15" s="15">
        <v>0.256131169075</v>
      </c>
      <c r="LR15" s="15">
        <v>0.41073828917499999</v>
      </c>
      <c r="LS15" s="15">
        <v>0.26488832480000002</v>
      </c>
      <c r="LT15" s="15">
        <v>33.889000000000003</v>
      </c>
      <c r="LU15" s="15">
        <v>31.299499999999998</v>
      </c>
      <c r="LV15" s="15">
        <v>4.9483499999999996</v>
      </c>
      <c r="LW15" s="15">
        <v>41.917749999999998</v>
      </c>
      <c r="LX15" s="15">
        <v>41.59675</v>
      </c>
      <c r="LY15" s="15">
        <v>34.72</v>
      </c>
      <c r="LZ15" s="15">
        <v>34.719499999999996</v>
      </c>
      <c r="MA15" s="15">
        <v>0.19815093</v>
      </c>
      <c r="MB15" s="15">
        <v>0.1728561425</v>
      </c>
      <c r="MC15" s="15">
        <v>58.004750000000001</v>
      </c>
      <c r="MD15" s="15">
        <v>54.118749999999999</v>
      </c>
      <c r="ME15" s="15">
        <v>60.3</v>
      </c>
      <c r="MF15" s="15">
        <f t="shared" si="86"/>
        <v>2.2952499999999958</v>
      </c>
      <c r="MG15" s="15">
        <f t="shared" si="87"/>
        <v>6.1812499999999986</v>
      </c>
      <c r="MH15" s="15">
        <v>1861.993725</v>
      </c>
      <c r="MI15" s="15">
        <v>1773.792825</v>
      </c>
      <c r="MJ15" s="15">
        <v>0.22391194805</v>
      </c>
      <c r="MK15" s="15">
        <v>0.19993843986750001</v>
      </c>
      <c r="ML15" s="15">
        <v>0.16618648811</v>
      </c>
      <c r="MM15" s="15">
        <v>0.18150254194500001</v>
      </c>
      <c r="MN15" s="15">
        <v>0.12849668010500001</v>
      </c>
      <c r="MO15" s="15">
        <v>0.1073771663725</v>
      </c>
      <c r="MP15" s="15">
        <v>6.9062132372500001E-2</v>
      </c>
      <c r="MQ15" s="15">
        <v>8.8280646054999995E-2</v>
      </c>
      <c r="MR15" s="15">
        <v>5.9969794389999997E-2</v>
      </c>
      <c r="MS15" s="15">
        <v>1.9413123212500001E-2</v>
      </c>
      <c r="MT15" s="15">
        <v>0.33507983698499999</v>
      </c>
      <c r="MU15" s="15">
        <v>0.37391246339500001</v>
      </c>
      <c r="MV15" s="15">
        <v>0.34990669401750002</v>
      </c>
      <c r="MW15" s="15">
        <v>0.30890589317</v>
      </c>
      <c r="MX15" s="15">
        <v>0.120212036095</v>
      </c>
      <c r="MY15" s="15">
        <v>0.18837858184</v>
      </c>
      <c r="MZ15" s="15">
        <v>0.57746708134500002</v>
      </c>
      <c r="NA15" s="15">
        <v>0.50661319849999997</v>
      </c>
      <c r="NB15" s="15">
        <v>0.46484629324999999</v>
      </c>
      <c r="NC15" s="15">
        <v>9.5267621684999998E-2</v>
      </c>
      <c r="ND15" s="15">
        <v>0.49448354458749999</v>
      </c>
      <c r="NE15" s="15">
        <v>9.7966623335000003E-2</v>
      </c>
      <c r="NF15" s="15">
        <v>0.30749713365249998</v>
      </c>
      <c r="NG15" s="15">
        <v>3.9831121230000002E-2</v>
      </c>
      <c r="NH15" s="15">
        <v>0.2664448498975</v>
      </c>
      <c r="NI15" s="15">
        <v>3.68749930675E-2</v>
      </c>
      <c r="NJ15" s="15">
        <v>-0.12907701337499999</v>
      </c>
      <c r="NK15" s="15">
        <v>-0.16154879675</v>
      </c>
      <c r="NL15" s="15">
        <v>1.0144341855825001</v>
      </c>
      <c r="NM15" s="15">
        <v>0.30834299422</v>
      </c>
      <c r="NN15" s="15">
        <v>0.26639716172972999</v>
      </c>
      <c r="NO15" s="15">
        <v>0.41394557451351399</v>
      </c>
      <c r="NP15" s="15">
        <v>0.239918962216216</v>
      </c>
      <c r="NQ15" s="15">
        <v>0.33106960267567598</v>
      </c>
      <c r="NR15" s="15">
        <v>0.500882720378378</v>
      </c>
      <c r="NS15" s="15">
        <v>0.45398120237837802</v>
      </c>
      <c r="NT15" s="15">
        <v>0.33040574351351298</v>
      </c>
      <c r="NU15" s="15">
        <v>0.51363787910810799</v>
      </c>
      <c r="NV15" s="15">
        <v>0.45553792435135099</v>
      </c>
      <c r="NW15" s="15">
        <v>0.25640710445945902</v>
      </c>
      <c r="NX15" s="15">
        <v>0.40224318886486499</v>
      </c>
      <c r="NY15" s="15">
        <v>0.24913809340540499</v>
      </c>
      <c r="NZ15" s="15">
        <v>30.64</v>
      </c>
      <c r="OA15" s="15">
        <v>28.135945945945899</v>
      </c>
      <c r="OB15" s="15">
        <v>14.0010810810811</v>
      </c>
      <c r="OC15" s="15">
        <v>43.569189189189203</v>
      </c>
      <c r="OD15" s="15">
        <v>42.742162162162202</v>
      </c>
      <c r="OE15" s="15">
        <v>31.254324324324301</v>
      </c>
      <c r="OF15" s="15">
        <v>30.88</v>
      </c>
      <c r="OG15" s="15">
        <v>0.344351954054054</v>
      </c>
      <c r="OH15" s="15">
        <v>0.30198185405405398</v>
      </c>
      <c r="OI15" s="15">
        <v>56.194324324324299</v>
      </c>
      <c r="OJ15" s="15">
        <v>53.437567567567598</v>
      </c>
      <c r="OK15" s="15">
        <v>60</v>
      </c>
      <c r="OL15" s="15">
        <f t="shared" si="88"/>
        <v>3.8056756756757011</v>
      </c>
      <c r="OM15" s="15">
        <f t="shared" si="89"/>
        <v>6.5624324324324022</v>
      </c>
      <c r="ON15" s="15">
        <v>1820.9071891891899</v>
      </c>
      <c r="OO15" s="15">
        <v>1758.3313783783799</v>
      </c>
      <c r="OP15" s="15">
        <v>0.216844416089189</v>
      </c>
      <c r="OQ15" s="15">
        <v>0.20152789431621601</v>
      </c>
      <c r="OR15" s="15">
        <v>0.15917732398918899</v>
      </c>
      <c r="OS15" s="15">
        <v>0.15621451091081101</v>
      </c>
      <c r="OT15" s="15">
        <v>0.12138969989189199</v>
      </c>
      <c r="OU15" s="15">
        <v>9.2642528435135194E-2</v>
      </c>
      <c r="OV15" s="15">
        <v>6.2105740399999998E-2</v>
      </c>
      <c r="OW15" s="15">
        <v>4.58418175810811E-2</v>
      </c>
      <c r="OX15" s="15">
        <v>5.9751036240540602E-2</v>
      </c>
      <c r="OY15" s="15">
        <v>4.7108240097297298E-2</v>
      </c>
      <c r="OZ15" s="15">
        <v>0.34659269642162199</v>
      </c>
      <c r="PA15" s="15">
        <v>0.34970714561081101</v>
      </c>
      <c r="PB15" s="15">
        <v>0.33381241589459498</v>
      </c>
      <c r="PC15" s="15">
        <v>0.303026275756757</v>
      </c>
      <c r="PD15" s="15">
        <v>0.14034568438648601</v>
      </c>
      <c r="PE15" s="15">
        <v>0.15967190773513501</v>
      </c>
      <c r="PF15" s="15">
        <v>0.55451765354864901</v>
      </c>
      <c r="PG15" s="15">
        <v>0.51342920089459498</v>
      </c>
      <c r="PH15" s="15">
        <v>0.49072699752972998</v>
      </c>
      <c r="PI15" s="15">
        <v>0.49637766938108102</v>
      </c>
      <c r="PJ15" s="15">
        <v>0.51872191990540495</v>
      </c>
      <c r="PK15" s="15">
        <v>0.51433141141081096</v>
      </c>
      <c r="PL15" s="15">
        <v>0.314019854832432</v>
      </c>
      <c r="PM15" s="15">
        <v>0.233224076348649</v>
      </c>
      <c r="PN15" s="15">
        <v>0.273663604154054</v>
      </c>
      <c r="PO15" s="15">
        <v>0.2039057021</v>
      </c>
      <c r="PP15" s="15">
        <v>-0.116732413918919</v>
      </c>
      <c r="PQ15" s="15">
        <v>-8.6946004756756803E-2</v>
      </c>
      <c r="PR15" s="15">
        <v>1.1344892154810799</v>
      </c>
      <c r="PS15" s="15">
        <v>1.33021884300541</v>
      </c>
      <c r="PT15" s="15">
        <v>0.25799633979591802</v>
      </c>
      <c r="PU15" s="15">
        <v>0.39947984877551002</v>
      </c>
      <c r="PV15" s="15">
        <v>0.23403286144898</v>
      </c>
      <c r="PW15" s="15">
        <v>0.32998680071428599</v>
      </c>
      <c r="PX15" s="15">
        <v>0.50386184014285695</v>
      </c>
      <c r="PY15" s="15">
        <v>0.454766263265306</v>
      </c>
      <c r="PZ15" s="15">
        <v>0.326312061693878</v>
      </c>
      <c r="QA15" s="15">
        <v>0.51574202818367298</v>
      </c>
      <c r="QB15" s="15">
        <v>0.46382432934693901</v>
      </c>
      <c r="QC15" s="15">
        <v>0.25449860551020398</v>
      </c>
      <c r="QD15" s="15">
        <v>0.39437523165306099</v>
      </c>
      <c r="QE15" s="15">
        <v>0.248938187326531</v>
      </c>
      <c r="QF15" s="15">
        <v>26.62</v>
      </c>
      <c r="QG15" s="15">
        <v>23.677142857142801</v>
      </c>
      <c r="QH15" s="15">
        <v>21.236530612244898</v>
      </c>
      <c r="QI15" s="15">
        <v>33.476734693877503</v>
      </c>
      <c r="QJ15" s="15">
        <v>32.824081632653098</v>
      </c>
      <c r="QK15" s="15">
        <v>25.6548979591837</v>
      </c>
      <c r="QL15" s="15">
        <v>25.501428571428601</v>
      </c>
      <c r="QM15" s="15">
        <v>0.21283781020408199</v>
      </c>
      <c r="QN15" s="15">
        <v>0.18146169795918399</v>
      </c>
      <c r="QO15" s="15">
        <v>53.169387755102001</v>
      </c>
      <c r="QP15" s="15">
        <v>55.934693877550998</v>
      </c>
      <c r="QQ15" s="15">
        <v>60.1</v>
      </c>
      <c r="QR15" s="15">
        <f t="shared" si="90"/>
        <v>6.9306122448980005</v>
      </c>
      <c r="QS15" s="15">
        <f t="shared" si="91"/>
        <v>4.1653061224490031</v>
      </c>
      <c r="QT15" s="15">
        <v>1752.2253877551</v>
      </c>
      <c r="QU15" s="15">
        <v>1815.01406122449</v>
      </c>
      <c r="QV15" s="15">
        <v>0.22475778812448999</v>
      </c>
      <c r="QW15" s="15">
        <v>0.20649297281836701</v>
      </c>
      <c r="QX15" s="15">
        <v>0.174039692336735</v>
      </c>
      <c r="QY15" s="15">
        <v>0.15845620225102</v>
      </c>
      <c r="QZ15" s="15">
        <v>0.133191485946939</v>
      </c>
      <c r="RA15" s="15">
        <v>0.113623936377551</v>
      </c>
      <c r="RB15" s="15">
        <v>8.0967018042857206E-2</v>
      </c>
      <c r="RC15" s="15">
        <v>6.4210842179591804E-2</v>
      </c>
      <c r="RD15" s="15">
        <v>5.2819169187755102E-2</v>
      </c>
      <c r="RE15" s="15">
        <v>4.98192634673469E-2</v>
      </c>
      <c r="RF15" s="15">
        <v>0.34873750275714299</v>
      </c>
      <c r="RG15" s="15">
        <v>0.36362855909591801</v>
      </c>
      <c r="RH15" s="15">
        <v>0.33894754242448999</v>
      </c>
      <c r="RI15" s="15">
        <v>0.32057776371020402</v>
      </c>
      <c r="RJ15" s="15">
        <v>0.13455609998163301</v>
      </c>
      <c r="RK15" s="15">
        <v>0.170167748422449</v>
      </c>
      <c r="RL15" s="15">
        <v>0.58086359493673501</v>
      </c>
      <c r="RM15" s="15">
        <v>0.52662812270612203</v>
      </c>
      <c r="RN15" s="15">
        <v>0.39322685296938797</v>
      </c>
      <c r="RO15" s="15">
        <v>0.28646352070204101</v>
      </c>
      <c r="RP15" s="15">
        <v>0.42284654085918399</v>
      </c>
      <c r="RQ15" s="15">
        <v>0.29824103538979602</v>
      </c>
      <c r="RR15" s="15">
        <v>0.27044275791428601</v>
      </c>
      <c r="RS15" s="15">
        <v>0.23596607759591801</v>
      </c>
      <c r="RT15" s="15">
        <v>0.232627906355102</v>
      </c>
      <c r="RU15" s="15">
        <v>0.208460789273469</v>
      </c>
      <c r="RV15" s="15">
        <v>-0.14957539148979601</v>
      </c>
      <c r="RW15" s="15">
        <v>-0.11948680322449</v>
      </c>
      <c r="RX15" s="15">
        <v>0.76139539669387801</v>
      </c>
      <c r="RY15" s="15">
        <v>1.6132789790061199</v>
      </c>
      <c r="RZ15" s="15">
        <v>0.24427436230188701</v>
      </c>
      <c r="SA15" s="15">
        <v>0.35845546296226399</v>
      </c>
      <c r="SB15" s="15">
        <v>0.21828452122641501</v>
      </c>
      <c r="SC15" s="15">
        <v>0.29897783556603802</v>
      </c>
      <c r="SD15" s="15">
        <v>0.50092559256603797</v>
      </c>
      <c r="SE15" s="15">
        <v>0.42634736967924503</v>
      </c>
      <c r="SF15" s="15">
        <v>0.302530104716981</v>
      </c>
      <c r="SG15" s="15">
        <v>0.51002813822641502</v>
      </c>
      <c r="SH15" s="15">
        <v>0.44517686179245303</v>
      </c>
      <c r="SI15" s="15">
        <v>0.23996279345283</v>
      </c>
      <c r="SJ15" s="15">
        <v>0.360618192735849</v>
      </c>
      <c r="SK15" s="15">
        <v>0.229007987</v>
      </c>
      <c r="SL15" s="15">
        <v>32.369245283018799</v>
      </c>
      <c r="SM15" s="15">
        <v>32.678113207547199</v>
      </c>
      <c r="SN15" s="15">
        <v>10.549433962264199</v>
      </c>
      <c r="SO15" s="15">
        <v>40.755660377358502</v>
      </c>
      <c r="SP15" s="15">
        <v>38.892830188679198</v>
      </c>
      <c r="SQ15" s="15">
        <v>33.7067924528302</v>
      </c>
      <c r="SR15" s="15">
        <v>33.706037735849101</v>
      </c>
      <c r="SS15" s="15">
        <v>0.19378192452830201</v>
      </c>
      <c r="ST15" s="15">
        <v>0.129795089056604</v>
      </c>
      <c r="SU15" s="15">
        <v>51.853207547169802</v>
      </c>
      <c r="SV15" s="15">
        <v>52.760566037735799</v>
      </c>
      <c r="SW15" s="15">
        <v>63.6</v>
      </c>
      <c r="SX15" s="15">
        <f t="shared" si="92"/>
        <v>11.746792452830199</v>
      </c>
      <c r="SY15" s="15">
        <f t="shared" si="93"/>
        <v>10.839433962264202</v>
      </c>
      <c r="SZ15" s="15">
        <v>1722.36447169811</v>
      </c>
      <c r="TA15" s="15">
        <v>1742.9551132075501</v>
      </c>
      <c r="TB15" s="15">
        <v>0.25506518517358501</v>
      </c>
      <c r="TC15" s="15">
        <v>0.249889116918868</v>
      </c>
      <c r="TD15" s="15">
        <v>0.190828412050943</v>
      </c>
      <c r="TE15" s="15">
        <v>0.17531449287169801</v>
      </c>
      <c r="TF15" s="15">
        <v>0.171439841815094</v>
      </c>
      <c r="TG15" s="15">
        <v>0.16342664239056601</v>
      </c>
      <c r="TH15" s="15">
        <v>0.105094143618868</v>
      </c>
      <c r="TI15" s="15">
        <v>8.6332778867924495E-2</v>
      </c>
      <c r="TJ15" s="15">
        <v>6.7627602386792496E-2</v>
      </c>
      <c r="TK15" s="15">
        <v>7.8413864488679194E-2</v>
      </c>
      <c r="TL15" s="15">
        <v>0.37996551264339601</v>
      </c>
      <c r="TM15" s="15">
        <v>0.39041308812264103</v>
      </c>
      <c r="TN15" s="15">
        <v>0.35974556064150898</v>
      </c>
      <c r="TO15" s="15">
        <v>0.34179475706226398</v>
      </c>
      <c r="TP15" s="15">
        <v>0.138319552816981</v>
      </c>
      <c r="TQ15" s="15">
        <v>0.15601760275471699</v>
      </c>
      <c r="TR15" s="15">
        <v>0.68764175258490601</v>
      </c>
      <c r="TS15" s="15">
        <v>0.67717510844716999</v>
      </c>
      <c r="TT15" s="15">
        <v>0.39464112624339598</v>
      </c>
      <c r="TU15" s="15">
        <v>0.40493048560377398</v>
      </c>
      <c r="TV15" s="15">
        <v>0.43233318909433999</v>
      </c>
      <c r="TW15" s="15">
        <v>0.43673001546603801</v>
      </c>
      <c r="TX15" s="15">
        <v>0.30912301428301903</v>
      </c>
      <c r="TY15" s="15">
        <v>0.33486318980754698</v>
      </c>
      <c r="TZ15" s="15">
        <v>0.26303205610754699</v>
      </c>
      <c r="UA15" s="15">
        <v>0.28984278234528299</v>
      </c>
      <c r="UB15" s="15">
        <v>-0.18967620256603801</v>
      </c>
      <c r="UC15" s="15">
        <v>-0.158185204037736</v>
      </c>
      <c r="UD15" s="15">
        <v>0.78576058722264097</v>
      </c>
      <c r="UE15" s="15">
        <v>1.2195352763924501</v>
      </c>
      <c r="UF15" s="15">
        <v>0.22017331716666699</v>
      </c>
      <c r="UG15" s="15">
        <v>0.28256965425000002</v>
      </c>
      <c r="UH15" s="15">
        <v>0.19241234331250001</v>
      </c>
      <c r="UI15" s="15">
        <v>0.24972542352083299</v>
      </c>
      <c r="UJ15" s="15">
        <v>0.53824490252083301</v>
      </c>
      <c r="UK15" s="15">
        <v>0.44003361552083298</v>
      </c>
      <c r="UL15" s="15">
        <v>0.24894036756249999</v>
      </c>
      <c r="UM15" s="15">
        <v>0.50440361233333297</v>
      </c>
      <c r="UN15" s="15">
        <v>0.41821980537499998</v>
      </c>
      <c r="UO15" s="15">
        <v>0.20939620554166699</v>
      </c>
      <c r="UP15" s="15">
        <v>0.28255022804166702</v>
      </c>
      <c r="UQ15" s="15">
        <v>0.195778789520833</v>
      </c>
      <c r="UR15" s="15">
        <v>31.02</v>
      </c>
      <c r="US15" s="15">
        <v>26.578125</v>
      </c>
      <c r="UT15" s="15">
        <v>16.476666666666699</v>
      </c>
      <c r="UU15" s="15">
        <v>35.743749999999999</v>
      </c>
      <c r="UV15" s="15">
        <v>33.615625000000001</v>
      </c>
      <c r="UW15" s="15">
        <v>30.63</v>
      </c>
      <c r="UX15" s="15">
        <v>30.035416666666698</v>
      </c>
      <c r="UY15" s="15">
        <v>0.13958127375000001</v>
      </c>
      <c r="UZ15" s="15">
        <v>8.95524154166666E-2</v>
      </c>
      <c r="VA15" s="15">
        <v>53.704999999999998</v>
      </c>
      <c r="VB15" s="15">
        <v>54.0370833333333</v>
      </c>
      <c r="VC15" s="15">
        <v>73.099999999999994</v>
      </c>
      <c r="VD15" s="15">
        <f t="shared" si="94"/>
        <v>19.394999999999996</v>
      </c>
      <c r="VE15" s="15">
        <f t="shared" si="95"/>
        <v>19.062916666666695</v>
      </c>
      <c r="VF15" s="15">
        <f t="shared" si="96"/>
        <v>19.228958333333345</v>
      </c>
      <c r="VG15" s="15">
        <v>1764.39016666667</v>
      </c>
      <c r="VH15" s="15">
        <v>1771.94</v>
      </c>
      <c r="VI15" s="15">
        <v>0.338434363464583</v>
      </c>
      <c r="VJ15" s="15">
        <v>0.36391214754375001</v>
      </c>
      <c r="VK15" s="15">
        <v>0.25363855032291699</v>
      </c>
      <c r="VL15" s="15">
        <v>0.27542451072916702</v>
      </c>
      <c r="VM15" s="15">
        <v>0.28171623370624999</v>
      </c>
      <c r="VN15" s="15">
        <v>0.30956899450833297</v>
      </c>
      <c r="VO15" s="15">
        <f t="shared" si="97"/>
        <v>0.29564261410729148</v>
      </c>
      <c r="VP15" s="15">
        <v>0.193970305266667</v>
      </c>
      <c r="VQ15" s="15">
        <v>0.217650862633333</v>
      </c>
      <c r="VR15" s="15">
        <v>9.3003084870833294E-2</v>
      </c>
      <c r="VS15" s="15">
        <v>9.8961668654166696E-2</v>
      </c>
      <c r="VT15" s="15">
        <v>0.44021275395624998</v>
      </c>
      <c r="VU15" s="15">
        <v>0.47108198083125002</v>
      </c>
      <c r="VV15" s="15">
        <v>0.41266762030833298</v>
      </c>
      <c r="VW15" s="15">
        <v>0.41716899403125002</v>
      </c>
      <c r="VX15" s="15">
        <v>0.119587653183333</v>
      </c>
      <c r="VY15" s="15">
        <v>0.12955065602708299</v>
      </c>
      <c r="VZ15" s="15">
        <v>1.0298533660020801</v>
      </c>
      <c r="WA15" s="15">
        <v>1.1602005133520801</v>
      </c>
      <c r="WB15" s="15">
        <v>0.33160332004374998</v>
      </c>
      <c r="WC15" s="15">
        <v>0.31224778283749999</v>
      </c>
      <c r="WD15" s="15">
        <v>0.38791367253958298</v>
      </c>
      <c r="WE15" s="15">
        <v>0.37044028037916699</v>
      </c>
      <c r="WF15" s="15">
        <v>0.33496970211874999</v>
      </c>
      <c r="WG15" s="15">
        <v>0.32746017857499998</v>
      </c>
      <c r="WH15" s="15">
        <v>0.27364421612083301</v>
      </c>
      <c r="WI15" s="15">
        <v>0.26459838340625003</v>
      </c>
      <c r="WJ15" s="15">
        <v>-0.32376248012499997</v>
      </c>
      <c r="WK15" s="15">
        <v>-0.356268229104167</v>
      </c>
      <c r="WL15" s="15">
        <v>0.64568557382291702</v>
      </c>
      <c r="WM15" s="15">
        <v>0.63783958081458303</v>
      </c>
      <c r="WN15" s="15">
        <v>0.17467398512195101</v>
      </c>
      <c r="WO15" s="15">
        <v>0.203608938902439</v>
      </c>
      <c r="WP15" s="15">
        <v>0.152102861073171</v>
      </c>
      <c r="WQ15" s="15">
        <v>0.188492330756098</v>
      </c>
      <c r="WR15" s="15">
        <v>0.50358165168292701</v>
      </c>
      <c r="WS15" s="15">
        <v>0.392533628731707</v>
      </c>
      <c r="WT15" s="15">
        <v>0.18351127563414599</v>
      </c>
      <c r="WU15" s="15">
        <v>0.48671061178048802</v>
      </c>
      <c r="WV15" s="15">
        <v>0.37702751407317098</v>
      </c>
      <c r="WW15" s="15">
        <v>0.17306254912195099</v>
      </c>
      <c r="WX15" s="15">
        <v>0.20465320890243899</v>
      </c>
      <c r="WY15" s="15">
        <v>0.15486347290243899</v>
      </c>
      <c r="WZ15" s="15">
        <v>30.2248780487805</v>
      </c>
      <c r="XA15" s="15">
        <v>29.853902439024399</v>
      </c>
      <c r="XB15" s="15">
        <v>12.996585365853701</v>
      </c>
      <c r="XC15" s="15">
        <v>32.540487804877998</v>
      </c>
      <c r="XD15" s="15">
        <v>31.661951219512201</v>
      </c>
      <c r="XE15" s="15">
        <v>31.0490243902439</v>
      </c>
      <c r="XF15" s="15">
        <v>30.88</v>
      </c>
      <c r="XG15" s="15">
        <v>4.2021207536585399E-2</v>
      </c>
      <c r="XH15" s="15">
        <v>2.1601228146341502E-2</v>
      </c>
      <c r="XI15" s="15">
        <v>53.417073170731697</v>
      </c>
      <c r="XJ15" s="15">
        <v>52.831707317073203</v>
      </c>
      <c r="XK15" s="15">
        <v>84.6</v>
      </c>
      <c r="XL15" s="15">
        <f t="shared" si="98"/>
        <v>31.182926829268297</v>
      </c>
      <c r="XM15" s="15">
        <f t="shared" si="99"/>
        <v>31.768292682926791</v>
      </c>
      <c r="XN15" s="15">
        <v>1757.87912195122</v>
      </c>
      <c r="XO15" s="15">
        <v>1744.6006097561001</v>
      </c>
      <c r="XP15" s="15">
        <v>0.45173992857561002</v>
      </c>
      <c r="XQ15" s="15">
        <v>0.452365834295122</v>
      </c>
      <c r="XR15" s="15">
        <v>0.34520616354390199</v>
      </c>
      <c r="XS15" s="15">
        <v>0.34996673776585402</v>
      </c>
      <c r="XT15" s="15">
        <v>0.40761786846341502</v>
      </c>
      <c r="XU15" s="15">
        <v>0.42206188728780503</v>
      </c>
      <c r="XV15" s="15">
        <v>0.29665524491463402</v>
      </c>
      <c r="XW15" s="15">
        <v>0.316044109397561</v>
      </c>
      <c r="XX15" s="15">
        <v>0.126601263739024</v>
      </c>
      <c r="XY15" s="15">
        <v>0.122121547963415</v>
      </c>
      <c r="XZ15" s="15">
        <v>0.51663609772682895</v>
      </c>
      <c r="YA15" s="15">
        <v>0.53374044719512204</v>
      </c>
      <c r="YB15" s="15">
        <v>0.474684497529268</v>
      </c>
      <c r="YC15" s="15">
        <v>0.48216279378780502</v>
      </c>
      <c r="YD15" s="15">
        <v>8.4627870287804899E-2</v>
      </c>
      <c r="YE15" s="15">
        <v>0.106892553231707</v>
      </c>
      <c r="YF15" s="15">
        <v>1.6601337104170699</v>
      </c>
      <c r="YG15" s="15">
        <v>1.6783682627463401</v>
      </c>
      <c r="YH15" s="15">
        <v>0.31061948523414601</v>
      </c>
      <c r="YI15" s="15">
        <v>0.28403813460731703</v>
      </c>
      <c r="YJ15" s="15">
        <v>0.38775737621219503</v>
      </c>
      <c r="YK15" s="15">
        <v>0.35470922160000001</v>
      </c>
      <c r="YL15" s="15">
        <v>0.36038701163414599</v>
      </c>
      <c r="YM15" s="15">
        <v>0.33672300809756101</v>
      </c>
      <c r="YN15" s="15">
        <v>0.27979253324878101</v>
      </c>
      <c r="YO15" s="15">
        <v>0.26305446023658502</v>
      </c>
      <c r="YP15" s="15">
        <v>-0.456725189341464</v>
      </c>
      <c r="YQ15" s="15">
        <v>-0.478339435487805</v>
      </c>
      <c r="YR15" s="15">
        <v>0.63724387926829296</v>
      </c>
      <c r="YS15" s="15">
        <v>0.66002702616585396</v>
      </c>
      <c r="YT15" s="15">
        <v>0.135536495148148</v>
      </c>
      <c r="YU15" s="15">
        <v>0.13719167233333299</v>
      </c>
      <c r="YV15" s="15">
        <v>0.11481106988888901</v>
      </c>
      <c r="YW15" s="15">
        <v>0.13891046790740699</v>
      </c>
      <c r="YX15" s="15">
        <v>0.46936244700000002</v>
      </c>
      <c r="YY15" s="15">
        <v>0.32933239468518499</v>
      </c>
      <c r="YZ15" s="15">
        <v>0.130171345518519</v>
      </c>
      <c r="ZA15" s="15">
        <v>0.466290902555556</v>
      </c>
      <c r="ZB15" s="15">
        <v>0.33072965461111098</v>
      </c>
      <c r="ZC15" s="15">
        <v>0.13386526811111099</v>
      </c>
      <c r="ZD15" s="15">
        <v>0.136719735685185</v>
      </c>
      <c r="ZE15" s="15">
        <v>0.115958227796296</v>
      </c>
      <c r="ZF15" s="15">
        <v>35.840000000000003</v>
      </c>
      <c r="ZG15" s="15">
        <v>31.9783333333333</v>
      </c>
      <c r="ZH15" s="15">
        <v>15.840740740740699</v>
      </c>
      <c r="ZI15" s="15">
        <v>33.625925925925898</v>
      </c>
      <c r="ZJ15" s="15">
        <v>33.215000000000003</v>
      </c>
      <c r="ZK15" s="15">
        <v>36.729629629629599</v>
      </c>
      <c r="ZL15" s="15">
        <v>36.700000000000003</v>
      </c>
      <c r="ZM15" s="15">
        <v>-7.8709179074074098E-2</v>
      </c>
      <c r="ZN15" s="15">
        <v>-8.0239213611111096E-2</v>
      </c>
      <c r="ZO15" s="15">
        <v>58.016851851851897</v>
      </c>
      <c r="ZP15" s="15">
        <v>56.421296296296298</v>
      </c>
      <c r="ZQ15" s="15">
        <v>103.6</v>
      </c>
      <c r="ZR15" s="15">
        <f t="shared" si="100"/>
        <v>45.583148148148098</v>
      </c>
      <c r="ZS15" s="15">
        <f t="shared" si="101"/>
        <v>47.178703703703697</v>
      </c>
      <c r="ZT15" s="15">
        <v>1862.28627777778</v>
      </c>
      <c r="ZU15" s="15">
        <v>1826.0593518518499</v>
      </c>
      <c r="ZV15" s="15">
        <v>0.56246967453333296</v>
      </c>
      <c r="ZW15" s="15">
        <v>0.53946663703703701</v>
      </c>
      <c r="ZX15" s="15">
        <v>0.43467650964999999</v>
      </c>
      <c r="ZY15" s="15">
        <v>0.40493039987407398</v>
      </c>
      <c r="ZZ15" s="15">
        <v>0.54555864621481498</v>
      </c>
      <c r="AAA15" s="15">
        <v>0.54401390782592596</v>
      </c>
      <c r="AAB15" s="15">
        <v>0.41467889861111101</v>
      </c>
      <c r="AAC15" s="15">
        <v>0.41029988217962998</v>
      </c>
      <c r="AAD15" s="15">
        <v>0.169563858816667</v>
      </c>
      <c r="AAE15" s="15">
        <v>0.17276919216851799</v>
      </c>
      <c r="AAF15" s="15">
        <v>0.60071517622036996</v>
      </c>
      <c r="AAG15" s="15">
        <v>0.60343962361111103</v>
      </c>
      <c r="AAH15" s="15">
        <v>0.55289676637037</v>
      </c>
      <c r="AAI15" s="15">
        <v>0.54789797505925897</v>
      </c>
      <c r="AAJ15" s="15">
        <v>5.7975656829629602E-2</v>
      </c>
      <c r="AAK15" s="15">
        <v>9.5093762914814806E-2</v>
      </c>
      <c r="AAL15" s="15">
        <v>2.5884258950685202</v>
      </c>
      <c r="AAM15" s="15">
        <v>2.3825167147166701</v>
      </c>
      <c r="AAN15" s="15">
        <v>0.31077765274444502</v>
      </c>
      <c r="AAO15" s="15">
        <v>0.31400026582592599</v>
      </c>
      <c r="AAP15" s="15">
        <v>0.410158741133333</v>
      </c>
      <c r="AAQ15" s="15">
        <v>0.40946976185</v>
      </c>
      <c r="AAR15" s="15">
        <v>0.40183104429259298</v>
      </c>
      <c r="AAS15" s="15">
        <v>0.410780973766667</v>
      </c>
      <c r="AAT15" s="15">
        <v>0.30102124745925901</v>
      </c>
      <c r="AAU15" s="15">
        <v>0.31557505688888898</v>
      </c>
      <c r="AAV15" s="15">
        <v>-0.58552047190740697</v>
      </c>
      <c r="AAW15" s="15">
        <v>-0.58017671968518503</v>
      </c>
      <c r="AAX15" s="15">
        <v>0.701464148798148</v>
      </c>
      <c r="AAY15" s="15">
        <v>0.75458281718518505</v>
      </c>
      <c r="AAZ15" s="15">
        <v>0.112389683169811</v>
      </c>
      <c r="ABA15" s="15">
        <v>9.5017782849056598E-2</v>
      </c>
      <c r="ABB15" s="15">
        <v>9.46026276603774E-2</v>
      </c>
      <c r="ABC15" s="15">
        <v>0.101080665056604</v>
      </c>
      <c r="ABD15" s="15">
        <v>0.446209076188679</v>
      </c>
      <c r="ABE15" s="15">
        <v>0.28187964362264201</v>
      </c>
      <c r="ABF15" s="15">
        <v>0.107878408679245</v>
      </c>
      <c r="ABG15" s="15">
        <v>0.44364623507547202</v>
      </c>
      <c r="ABH15" s="15">
        <v>0.28771048371698099</v>
      </c>
      <c r="ABI15" s="15">
        <v>0.10557615052830201</v>
      </c>
      <c r="ABJ15" s="15">
        <v>9.0592705981132102E-2</v>
      </c>
      <c r="ABK15" s="15">
        <v>8.7033911169811295E-2</v>
      </c>
      <c r="ABL15" s="15">
        <v>34.04</v>
      </c>
      <c r="ABM15" s="15">
        <v>32.919622641509498</v>
      </c>
      <c r="ABN15" s="15">
        <v>16.2215094339623</v>
      </c>
      <c r="ABO15" s="15">
        <v>27.550943396226401</v>
      </c>
      <c r="ABP15" s="15">
        <v>27.138679245283001</v>
      </c>
      <c r="ABQ15" s="15">
        <v>34.75</v>
      </c>
      <c r="ABR15" s="15">
        <v>34.53</v>
      </c>
      <c r="ABS15" s="15">
        <v>-0.180380522641509</v>
      </c>
      <c r="ABT15" s="15">
        <v>-0.168572818867925</v>
      </c>
      <c r="ABU15" s="15">
        <v>61.175660377358497</v>
      </c>
      <c r="ABV15" s="15">
        <v>58.051132075471699</v>
      </c>
      <c r="ABW15" s="15">
        <v>122.5</v>
      </c>
      <c r="ABX15" s="15">
        <f t="shared" si="102"/>
        <v>61.324339622641503</v>
      </c>
      <c r="ABY15" s="15">
        <f t="shared" si="103"/>
        <v>64.448867924528301</v>
      </c>
      <c r="ABZ15" s="15">
        <f t="shared" si="104"/>
        <v>62.886603773584902</v>
      </c>
      <c r="ACA15" s="15">
        <v>1933.9665283018901</v>
      </c>
      <c r="ACB15" s="15">
        <v>1863.0672264151001</v>
      </c>
      <c r="ACC15" s="15">
        <v>0.607911729860377</v>
      </c>
      <c r="ACD15" s="15">
        <v>0.627414559539623</v>
      </c>
      <c r="ACE15" s="15">
        <v>0.453951063279245</v>
      </c>
      <c r="ACF15" s="15">
        <v>0.47017818168679198</v>
      </c>
      <c r="ACG15" s="15">
        <v>0.65988190619433995</v>
      </c>
      <c r="ACH15" s="15">
        <v>0.64552054925471702</v>
      </c>
      <c r="ACI15" s="15">
        <f t="shared" si="105"/>
        <v>0.65270122772452854</v>
      </c>
      <c r="ACJ15" s="15">
        <v>0.52039811628490595</v>
      </c>
      <c r="ACK15" s="15">
        <v>0.49439904168301901</v>
      </c>
      <c r="ACL15" s="15">
        <v>0.21290128359999999</v>
      </c>
      <c r="ACM15" s="15">
        <v>0.223785451150943</v>
      </c>
      <c r="ACN15" s="15">
        <v>0.671269019433962</v>
      </c>
      <c r="ACO15" s="15">
        <v>0.64712127035849099</v>
      </c>
      <c r="ACP15" s="15">
        <v>0.61461464441509495</v>
      </c>
      <c r="ACQ15" s="15">
        <v>0.59422923680754702</v>
      </c>
      <c r="ACR15" s="15">
        <v>0.107350545764151</v>
      </c>
      <c r="ACS15" s="15">
        <v>3.3183065337735899E-2</v>
      </c>
      <c r="ACT15" s="15">
        <v>3.1167656880377401</v>
      </c>
      <c r="ACU15" s="15">
        <v>3.4282186992018899</v>
      </c>
      <c r="ACV15" s="15">
        <v>0.32290929808490598</v>
      </c>
      <c r="ACW15" s="15">
        <v>0.34459129930754701</v>
      </c>
      <c r="ACX15" s="15">
        <v>0.44147984195094297</v>
      </c>
      <c r="ACY15" s="15">
        <v>0.46158234160565997</v>
      </c>
      <c r="ACZ15" s="15">
        <v>0.46400097826037701</v>
      </c>
      <c r="ADA15" s="15">
        <v>0.46993276265849099</v>
      </c>
      <c r="ADB15" s="15">
        <v>0.35023101838113202</v>
      </c>
      <c r="ADC15" s="15">
        <v>0.35500840883207502</v>
      </c>
      <c r="ADD15" s="15">
        <v>-0.68384306269811301</v>
      </c>
      <c r="ADE15" s="15">
        <v>-0.66045438330188699</v>
      </c>
      <c r="ADF15" s="15">
        <v>0.79399455975094402</v>
      </c>
      <c r="ADG15" s="15">
        <v>0.89211699746037798</v>
      </c>
      <c r="ADH15" s="15">
        <v>9.2567472938461598E-2</v>
      </c>
      <c r="ADI15" s="15">
        <v>5.69776876E-2</v>
      </c>
      <c r="ADJ15" s="15">
        <v>7.0571630199999999E-2</v>
      </c>
      <c r="ADK15" s="15">
        <v>8.3758461538461601E-2</v>
      </c>
      <c r="ADL15" s="15">
        <v>0.451973175507692</v>
      </c>
      <c r="ADM15" s="15">
        <v>0.27137256161538498</v>
      </c>
      <c r="ADN15" s="15">
        <v>8.7333374153846205E-2</v>
      </c>
      <c r="ADO15" s="15">
        <v>0.45543725563076898</v>
      </c>
      <c r="ADP15" s="15">
        <v>0.29284583726153901</v>
      </c>
      <c r="ADQ15" s="15">
        <v>9.3702751153846103E-2</v>
      </c>
      <c r="ADR15" s="15">
        <v>6.7158391138461504E-2</v>
      </c>
      <c r="ADS15" s="15">
        <v>7.6540012430769203E-2</v>
      </c>
      <c r="ADT15" s="25">
        <v>-9999</v>
      </c>
      <c r="ADU15" s="25">
        <v>-9999</v>
      </c>
      <c r="ADV15" s="25">
        <v>-9999</v>
      </c>
      <c r="ADW15" s="25">
        <v>-9999</v>
      </c>
      <c r="ADX15" s="25">
        <v>-9999</v>
      </c>
      <c r="ADY15" s="25">
        <v>-9999</v>
      </c>
      <c r="ADZ15" s="25">
        <v>-9999</v>
      </c>
      <c r="AEA15" s="25">
        <v>-9999</v>
      </c>
      <c r="AEB15" s="25">
        <v>-9999</v>
      </c>
      <c r="AEC15" s="25">
        <v>-9999</v>
      </c>
      <c r="AED15" s="25">
        <v>-9999</v>
      </c>
      <c r="AEE15" s="25">
        <v>-9999</v>
      </c>
      <c r="AEF15" s="25">
        <v>-9999</v>
      </c>
      <c r="AEG15" s="25">
        <v>-9999</v>
      </c>
      <c r="AEH15" s="25">
        <v>-9999</v>
      </c>
      <c r="AEI15" s="25">
        <v>-9999</v>
      </c>
      <c r="AEJ15" s="15">
        <v>0.67716471418461499</v>
      </c>
      <c r="AEK15" s="15">
        <v>0.68255835232307704</v>
      </c>
      <c r="AEL15" s="15">
        <v>0.54002055635384605</v>
      </c>
      <c r="AEM15" s="15">
        <v>0.52611709201538503</v>
      </c>
      <c r="AEN15" s="15">
        <v>0.74179768693846104</v>
      </c>
      <c r="AEO15" s="15">
        <v>0.77160129015384704</v>
      </c>
      <c r="AEP15" s="15">
        <v>0.626050488338461</v>
      </c>
      <c r="AEQ15" s="15">
        <v>0.65015354763076905</v>
      </c>
      <c r="AER15" s="15">
        <v>0.21671616889230799</v>
      </c>
      <c r="AES15" s="15">
        <v>0.245939036507692</v>
      </c>
      <c r="AET15" s="15">
        <v>0.71123782215384601</v>
      </c>
      <c r="AEU15" s="15">
        <v>0.72559835572307696</v>
      </c>
      <c r="AEV15" s="15">
        <v>0.65759322941538401</v>
      </c>
      <c r="AEW15" s="15">
        <v>0.65487661946153897</v>
      </c>
      <c r="AEX15" s="15">
        <v>6.6352064769230806E-2</v>
      </c>
      <c r="AEY15" s="15">
        <v>8.6063527969230794E-2</v>
      </c>
      <c r="AEZ15" s="15">
        <v>4.2224371842153898</v>
      </c>
      <c r="AFA15" s="15">
        <v>4.40755252813846</v>
      </c>
      <c r="AFB15" s="15">
        <v>0.29213221007692303</v>
      </c>
      <c r="AFC15" s="15">
        <v>0.317071766076923</v>
      </c>
      <c r="AFD15" s="15">
        <v>0.41786522539999998</v>
      </c>
      <c r="AFE15" s="15">
        <v>0.447583140738462</v>
      </c>
      <c r="AFF15" s="15">
        <v>0.44057992460000001</v>
      </c>
      <c r="AFG15" s="15">
        <v>0.47973336612307699</v>
      </c>
      <c r="AFH15" s="15">
        <v>0.31975275307692302</v>
      </c>
      <c r="AFI15" s="15">
        <v>0.35716969421538503</v>
      </c>
      <c r="AFJ15" s="15">
        <v>-0.76958348372307706</v>
      </c>
      <c r="AFK15" s="15">
        <v>-0.78690895746153899</v>
      </c>
      <c r="AFL15" s="15">
        <v>0.72107219509230802</v>
      </c>
      <c r="AFM15" s="15">
        <v>0.85424628429230798</v>
      </c>
      <c r="AFN15" s="15">
        <v>0.105860784869565</v>
      </c>
      <c r="AFO15" s="15">
        <v>5.7211485478260903E-2</v>
      </c>
      <c r="AFP15" s="15">
        <v>8.0489720695652203E-2</v>
      </c>
      <c r="AFQ15" s="15">
        <v>8.6849097586956497E-2</v>
      </c>
      <c r="AFR15" s="15">
        <v>0.54089212876087001</v>
      </c>
      <c r="AFS15" s="15">
        <v>0.31930151454347799</v>
      </c>
      <c r="AFT15" s="15">
        <v>8.5429794347826105E-2</v>
      </c>
      <c r="AFU15" s="15">
        <v>0.53895081773913101</v>
      </c>
      <c r="AFV15" s="15">
        <v>0.33303663752173901</v>
      </c>
      <c r="AFW15" s="15">
        <v>0.101753283326087</v>
      </c>
      <c r="AFX15" s="15">
        <v>5.2651772869565197E-2</v>
      </c>
      <c r="AFY15" s="15">
        <v>8.1630249347826103E-2</v>
      </c>
      <c r="AFZ15" s="15">
        <v>32.51</v>
      </c>
      <c r="AGA15" s="15">
        <v>29.164999999999999</v>
      </c>
      <c r="AGB15" s="15">
        <v>25.2491304347826</v>
      </c>
      <c r="AGC15" s="15">
        <v>25.780652173913001</v>
      </c>
      <c r="AGD15" s="15">
        <v>26.117391304347802</v>
      </c>
      <c r="AGE15" s="15">
        <v>32.128695652173903</v>
      </c>
      <c r="AGF15" s="15">
        <v>32.1786956521739</v>
      </c>
      <c r="AGG15" s="15">
        <v>-0.158320186956522</v>
      </c>
      <c r="AGH15" s="15">
        <v>-0.137918134782609</v>
      </c>
      <c r="AGI15" s="15">
        <v>55.777391304347802</v>
      </c>
      <c r="AGJ15" s="15">
        <v>50.797826086956498</v>
      </c>
      <c r="AGK15" s="15">
        <v>145.1</v>
      </c>
      <c r="AGL15" s="15">
        <f t="shared" si="106"/>
        <v>89.322608695652193</v>
      </c>
      <c r="AGM15" s="15">
        <f t="shared" si="107"/>
        <v>94.302173913043504</v>
      </c>
      <c r="AGN15" s="15">
        <f t="shared" si="108"/>
        <v>91.812391304347841</v>
      </c>
      <c r="AGO15" s="15">
        <v>1811.44463043478</v>
      </c>
      <c r="AGP15" s="15">
        <v>1698.41515217391</v>
      </c>
      <c r="AGQ15" s="15">
        <v>0.72578201858260905</v>
      </c>
      <c r="AGR15" s="15">
        <v>0.72163614613043503</v>
      </c>
      <c r="AGS15" s="15">
        <v>0.59132285596086998</v>
      </c>
      <c r="AGT15" s="15">
        <v>0.570595954139131</v>
      </c>
      <c r="AGU15" s="15">
        <v>0.82120192629130395</v>
      </c>
      <c r="AGV15" s="15">
        <v>0.80686333543913002</v>
      </c>
      <c r="AGW15" s="15">
        <f t="shared" si="109"/>
        <v>0.81403263086521704</v>
      </c>
      <c r="AGX15" s="15">
        <v>0.72624639840434801</v>
      </c>
      <c r="AGY15" s="15">
        <v>0.69423821927826102</v>
      </c>
      <c r="AGZ15" s="15">
        <v>0.235768915771739</v>
      </c>
      <c r="AHA15" s="15">
        <v>0.25677993789565201</v>
      </c>
      <c r="AHB15" s="15">
        <v>0.73631913995217402</v>
      </c>
      <c r="AHC15" s="15">
        <v>0.73869779956956505</v>
      </c>
      <c r="AHD15" s="15">
        <v>0.68147188813913095</v>
      </c>
      <c r="AHE15" s="15">
        <v>0.67003826748260897</v>
      </c>
      <c r="AHF15" s="15">
        <v>2.3580929880434798E-2</v>
      </c>
      <c r="AHG15" s="15">
        <v>3.8186841741304302E-2</v>
      </c>
      <c r="AHH15" s="15">
        <v>5.3092995917565204</v>
      </c>
      <c r="AHI15" s="15">
        <v>5.2392199498413001</v>
      </c>
      <c r="AHJ15" s="15">
        <v>0.28707497243478303</v>
      </c>
      <c r="AHK15" s="15">
        <v>0.31760853653913101</v>
      </c>
      <c r="AHL15" s="15">
        <v>0.42280831292173898</v>
      </c>
      <c r="AHM15" s="15">
        <v>0.45484860368695701</v>
      </c>
      <c r="AHN15" s="15">
        <v>0.45323146740869602</v>
      </c>
      <c r="AHO15" s="15">
        <v>0.48456333679782598</v>
      </c>
      <c r="AHP15" s="15">
        <v>0.324678552276087</v>
      </c>
      <c r="AHQ15" s="15">
        <v>0.35508293620217402</v>
      </c>
      <c r="AHR15" s="15">
        <v>-0.84119282052173905</v>
      </c>
      <c r="AHS15" s="15">
        <v>-0.81911833834782599</v>
      </c>
      <c r="AHT15" s="15">
        <v>0.73507657523913095</v>
      </c>
      <c r="AHU15" s="15">
        <v>0.85753323407391302</v>
      </c>
      <c r="AHV15" s="15">
        <v>9.8262348923076906E-2</v>
      </c>
      <c r="AHW15" s="15">
        <v>5.8629927365384603E-2</v>
      </c>
      <c r="AHX15" s="15">
        <v>8.1349419846153903E-2</v>
      </c>
      <c r="AHY15" s="15">
        <v>8.4518592057692299E-2</v>
      </c>
      <c r="AHZ15" s="15">
        <v>0.48734236015384602</v>
      </c>
      <c r="AIA15" s="15">
        <v>0.28674467969230799</v>
      </c>
      <c r="AIB15" s="15">
        <v>8.0756729692307697E-2</v>
      </c>
      <c r="AIC15" s="15">
        <v>0.46047688242307699</v>
      </c>
      <c r="AID15" s="15">
        <v>0.29173658038461497</v>
      </c>
      <c r="AIE15" s="15">
        <v>8.9767307692307702E-2</v>
      </c>
      <c r="AIF15" s="15">
        <v>5.1700917865384603E-2</v>
      </c>
      <c r="AIG15" s="15">
        <v>7.2529380307692307E-2</v>
      </c>
      <c r="AIH15" s="15">
        <v>35.7446153846154</v>
      </c>
      <c r="AII15" s="15">
        <v>33.505576923076902</v>
      </c>
      <c r="AIJ15" s="15">
        <v>24.9126923076923</v>
      </c>
      <c r="AIK15" s="15">
        <v>27.9844230769231</v>
      </c>
      <c r="AIL15" s="15">
        <v>27.930576923076899</v>
      </c>
      <c r="AIM15" s="15">
        <v>36.071923076923099</v>
      </c>
      <c r="AIN15" s="15">
        <v>35.999615384615403</v>
      </c>
      <c r="AIO15" s="15">
        <v>-0.202849492307692</v>
      </c>
      <c r="AIP15" s="15">
        <v>-0.18427009423076901</v>
      </c>
      <c r="AIQ15" s="15">
        <v>58.600961538461497</v>
      </c>
      <c r="AIR15" s="15">
        <v>58.4871153846154</v>
      </c>
      <c r="AIS15" s="15">
        <v>157</v>
      </c>
      <c r="AIT15" s="15">
        <f t="shared" si="110"/>
        <v>98.39903846153851</v>
      </c>
      <c r="AIU15" s="15">
        <f t="shared" si="111"/>
        <v>98.512884615384593</v>
      </c>
      <c r="AIV15" s="15">
        <v>1875.5382884615401</v>
      </c>
      <c r="AIW15" s="15">
        <v>1872.9618846153801</v>
      </c>
      <c r="AIX15" s="15">
        <v>0.70130016003461504</v>
      </c>
      <c r="AIY15" s="15">
        <v>0.70258478302884597</v>
      </c>
      <c r="AIZ15" s="15">
        <v>0.56630237292307695</v>
      </c>
      <c r="AJA15" s="15">
        <v>0.543058378259615</v>
      </c>
      <c r="AJB15" s="15">
        <v>0.79768255830961499</v>
      </c>
      <c r="AJC15" s="15">
        <v>0.78355985876346101</v>
      </c>
      <c r="AJD15" s="15">
        <v>0.69851827124423105</v>
      </c>
      <c r="AJE15" s="15">
        <v>0.65832721230576896</v>
      </c>
      <c r="AJF15" s="15">
        <v>0.224117913178846</v>
      </c>
      <c r="AJG15" s="15">
        <v>0.258285811534615</v>
      </c>
      <c r="AJH15" s="15">
        <v>0.72755513407307704</v>
      </c>
      <c r="AJI15" s="15">
        <v>0.71232931948269196</v>
      </c>
      <c r="AJJ15" s="15">
        <v>0.67316801619615396</v>
      </c>
      <c r="AJK15" s="15">
        <v>0.66261392662499996</v>
      </c>
      <c r="AJL15" s="15">
        <v>5.4209241230769201E-2</v>
      </c>
      <c r="AJM15" s="15">
        <v>1.9565711180769201E-2</v>
      </c>
      <c r="AJN15" s="15">
        <v>4.7132724696615398</v>
      </c>
      <c r="AJO15" s="15">
        <v>4.78291039115385</v>
      </c>
      <c r="AJP15" s="15">
        <v>0.281142742619231</v>
      </c>
      <c r="AJQ15" s="15">
        <v>0.328845927478846</v>
      </c>
      <c r="AJR15" s="15">
        <v>0.41252154265000002</v>
      </c>
      <c r="AJS15" s="15">
        <v>0.46312811545576898</v>
      </c>
      <c r="AJT15" s="15">
        <v>0.44387577745769202</v>
      </c>
      <c r="AJU15" s="15">
        <v>0.492358408015384</v>
      </c>
      <c r="AJV15" s="15">
        <v>0.31951115005192299</v>
      </c>
      <c r="AJW15" s="15">
        <v>0.36569649461153803</v>
      </c>
      <c r="AJX15" s="15">
        <v>-0.82212362786538495</v>
      </c>
      <c r="AJY15" s="15">
        <v>-0.79338571136538505</v>
      </c>
      <c r="AJZ15" s="15">
        <v>0.70444998816923099</v>
      </c>
      <c r="AKA15" s="15">
        <v>0.90094473454038404</v>
      </c>
      <c r="AZI15" s="6"/>
      <c r="AZJ15" s="7"/>
      <c r="AZK15" s="6"/>
      <c r="AZL15" s="6"/>
      <c r="AZM15" s="6"/>
      <c r="AZN15" s="6"/>
    </row>
    <row r="16" spans="1:963 1361:1366" x14ac:dyDescent="0.25">
      <c r="A16" s="15">
        <v>15</v>
      </c>
      <c r="B16" s="15">
        <v>4</v>
      </c>
      <c r="C16" s="15" t="s">
        <v>11</v>
      </c>
      <c r="D16" s="15">
        <v>100</v>
      </c>
      <c r="E16" s="15">
        <v>2</v>
      </c>
      <c r="F16" s="15">
        <v>1</v>
      </c>
      <c r="G16" s="15" t="s">
        <v>14</v>
      </c>
      <c r="H16" s="15" t="s">
        <v>561</v>
      </c>
      <c r="I16" s="25">
        <v>-9999</v>
      </c>
      <c r="J16" s="25">
        <v>-9999</v>
      </c>
      <c r="K16" s="25">
        <v>-9999</v>
      </c>
      <c r="L16" s="25">
        <v>-9999</v>
      </c>
      <c r="M16" s="16">
        <v>125.44000000000001</v>
      </c>
      <c r="N16" s="16">
        <v>112</v>
      </c>
      <c r="O16" s="15">
        <f t="shared" si="34"/>
        <v>112.00000000000001</v>
      </c>
      <c r="P16" s="15">
        <v>100</v>
      </c>
      <c r="Q16" s="15">
        <v>57.11999999999999</v>
      </c>
      <c r="R16" s="15">
        <v>21.440000000000012</v>
      </c>
      <c r="S16" s="15">
        <v>21.439999999999998</v>
      </c>
      <c r="T16" s="15">
        <v>53.12</v>
      </c>
      <c r="U16" s="15">
        <v>21.439999999999998</v>
      </c>
      <c r="V16" s="15">
        <v>25.439999999999998</v>
      </c>
      <c r="W16" s="15">
        <v>53.12</v>
      </c>
      <c r="X16" s="15">
        <v>21.439999999999998</v>
      </c>
      <c r="Y16" s="15">
        <v>25.439999999999998</v>
      </c>
      <c r="Z16" s="15">
        <v>59.12</v>
      </c>
      <c r="AA16" s="15">
        <v>13.439999999999998</v>
      </c>
      <c r="AB16" s="15">
        <v>27.439999999999998</v>
      </c>
      <c r="AC16" s="15" t="s">
        <v>55</v>
      </c>
      <c r="AD16" s="15">
        <v>8.8000000000000007</v>
      </c>
      <c r="AE16" s="15">
        <v>7.2</v>
      </c>
      <c r="AF16" s="15">
        <v>0.95</v>
      </c>
      <c r="AG16" s="15" t="s">
        <v>41</v>
      </c>
      <c r="AH16" s="15">
        <v>2</v>
      </c>
      <c r="AI16" s="15">
        <v>0.9</v>
      </c>
      <c r="AJ16" s="15">
        <v>1.3</v>
      </c>
      <c r="AK16" s="15">
        <v>2</v>
      </c>
      <c r="AL16" s="15">
        <v>327</v>
      </c>
      <c r="AM16" s="15">
        <v>35</v>
      </c>
      <c r="AN16" s="15">
        <v>0.82</v>
      </c>
      <c r="AO16" s="15">
        <v>8.3000000000000007</v>
      </c>
      <c r="AP16" s="15">
        <v>4.5999999999999996</v>
      </c>
      <c r="AQ16" s="15">
        <v>1.1299999999999999</v>
      </c>
      <c r="AR16" s="15">
        <v>5444</v>
      </c>
      <c r="AS16" s="15">
        <v>189</v>
      </c>
      <c r="AT16" s="15">
        <v>309</v>
      </c>
      <c r="AU16" s="25">
        <v>-9999</v>
      </c>
      <c r="AV16" s="15">
        <v>31</v>
      </c>
      <c r="AW16" s="15">
        <v>0</v>
      </c>
      <c r="AX16" s="15">
        <v>3</v>
      </c>
      <c r="AY16" s="15">
        <v>88</v>
      </c>
      <c r="AZ16" s="15">
        <v>5</v>
      </c>
      <c r="BA16" s="15">
        <v>4</v>
      </c>
      <c r="BB16" s="15">
        <v>64</v>
      </c>
      <c r="BC16" s="20">
        <v>0.36463536463536467</v>
      </c>
      <c r="BD16" s="20">
        <v>9.9965012245713997E-2</v>
      </c>
      <c r="BE16" s="20">
        <v>1.993719782684544E-2</v>
      </c>
      <c r="BF16" s="20">
        <v>4.9850448654037887E-3</v>
      </c>
      <c r="BG16" s="20">
        <v>0.45931103344982527</v>
      </c>
      <c r="BH16" s="20">
        <v>0.89815877451224979</v>
      </c>
      <c r="BI16" s="25">
        <v>-9999</v>
      </c>
      <c r="BJ16" s="25">
        <v>-9999</v>
      </c>
      <c r="BK16" s="25">
        <v>-9999</v>
      </c>
      <c r="BL16" s="25">
        <v>-9999</v>
      </c>
      <c r="BM16" s="25">
        <v>-9999</v>
      </c>
      <c r="BN16" s="20">
        <f t="shared" si="0"/>
        <v>1.8584015075243148</v>
      </c>
      <c r="BO16" s="20">
        <f t="shared" si="1"/>
        <v>1.9381502988316965</v>
      </c>
      <c r="BP16" s="20">
        <f t="shared" si="2"/>
        <v>1.9580904782933117</v>
      </c>
      <c r="BQ16" s="20">
        <f t="shared" si="3"/>
        <v>3.7953346120926126</v>
      </c>
      <c r="BR16" s="20">
        <f t="shared" si="4"/>
        <v>7.3879697101416113</v>
      </c>
      <c r="BS16" s="20">
        <f t="shared" si="5"/>
        <v>1.9940179461615155E-2</v>
      </c>
      <c r="BT16" s="20">
        <f t="shared" si="6"/>
        <v>1.8372441337993011</v>
      </c>
      <c r="BU16" s="20">
        <f t="shared" si="7"/>
        <v>3.5926350980489992</v>
      </c>
      <c r="BV16" s="20">
        <f t="shared" si="35"/>
        <v>5.4498194113099157</v>
      </c>
      <c r="BW16" s="25">
        <v>-9999</v>
      </c>
      <c r="BX16" s="25">
        <v>-9999</v>
      </c>
      <c r="BY16" s="25">
        <v>-9999</v>
      </c>
      <c r="BZ16" s="25">
        <v>-9999</v>
      </c>
      <c r="CA16" s="25">
        <v>-9999</v>
      </c>
      <c r="CB16" s="25">
        <v>-9999</v>
      </c>
      <c r="CC16" s="25">
        <v>-9999</v>
      </c>
      <c r="CD16" s="20">
        <f t="shared" si="8"/>
        <v>20.13733763665067</v>
      </c>
      <c r="CE16" s="20">
        <f t="shared" si="9"/>
        <v>27.980474891552632</v>
      </c>
      <c r="CF16" s="20">
        <f t="shared" si="10"/>
        <v>39.020771975910542</v>
      </c>
      <c r="CG16" s="20">
        <f t="shared" si="36"/>
        <v>56.544365093133976</v>
      </c>
      <c r="CH16" s="15">
        <f t="shared" si="11"/>
        <v>11.040297084357908</v>
      </c>
      <c r="CI16" s="15">
        <f t="shared" si="12"/>
        <v>8.7482362426930056</v>
      </c>
      <c r="CJ16" s="15">
        <f t="shared" si="13"/>
        <v>8.7753568745304289</v>
      </c>
      <c r="CK16" s="15">
        <f t="shared" ref="CK16:CL16" si="159">SUM(CH16:CJ16)</f>
        <v>28.563890201581344</v>
      </c>
      <c r="CL16" s="15">
        <f t="shared" si="159"/>
        <v>46.087483318804779</v>
      </c>
      <c r="CM16" s="15">
        <v>0.33500000000000002</v>
      </c>
      <c r="CN16" s="15">
        <v>0.41299999999999998</v>
      </c>
      <c r="CO16" s="15">
        <v>0.06</v>
      </c>
      <c r="CP16" s="15">
        <v>0.89999999999999991</v>
      </c>
      <c r="CQ16" s="15">
        <v>-2.5000000000000001E-2</v>
      </c>
      <c r="CR16" s="15">
        <v>9.5000000000000001E-2</v>
      </c>
      <c r="CS16" s="25">
        <v>-9999</v>
      </c>
      <c r="CT16" s="25">
        <v>-9999</v>
      </c>
      <c r="CU16" s="25">
        <v>-9999</v>
      </c>
      <c r="CV16" s="25">
        <v>-9999</v>
      </c>
      <c r="CW16" s="25">
        <v>-9999</v>
      </c>
      <c r="CX16" s="20">
        <f t="shared" si="141"/>
        <v>2.992</v>
      </c>
      <c r="CY16" s="20">
        <f t="shared" si="142"/>
        <v>3.2320000000000002</v>
      </c>
      <c r="CZ16" s="20">
        <f t="shared" si="143"/>
        <v>6.8319999999999999</v>
      </c>
      <c r="DA16" s="20">
        <f t="shared" si="144"/>
        <v>6.7320000000000002</v>
      </c>
      <c r="DB16" s="20">
        <f t="shared" si="145"/>
        <v>7.1120000000000001</v>
      </c>
      <c r="DC16" s="15">
        <f t="shared" si="146"/>
        <v>3.5999999999999996</v>
      </c>
      <c r="DD16" s="15">
        <f t="shared" si="147"/>
        <v>-0.1</v>
      </c>
      <c r="DE16" s="15">
        <f t="shared" si="148"/>
        <v>0.38</v>
      </c>
      <c r="DF16" s="15">
        <f t="shared" si="149"/>
        <v>3.8799999999999994</v>
      </c>
      <c r="DG16" s="16">
        <v>2.9533105252565903</v>
      </c>
      <c r="DH16" s="16">
        <v>2.0810238839060768</v>
      </c>
      <c r="DI16" s="16">
        <v>1.9607843137254903</v>
      </c>
      <c r="DJ16" s="16">
        <v>2.760074271089477</v>
      </c>
      <c r="DK16" s="16">
        <v>2.1870590606732514</v>
      </c>
      <c r="DL16" s="16">
        <v>2.1938392186326072</v>
      </c>
      <c r="DM16" s="25">
        <v>-9999</v>
      </c>
      <c r="DN16" s="20">
        <f t="shared" si="41"/>
        <v>20.13733763665067</v>
      </c>
      <c r="DO16" s="20">
        <f t="shared" si="42"/>
        <v>27.980474891552632</v>
      </c>
      <c r="DP16" s="20">
        <f t="shared" ref="DP16:DR16" si="160">(DO16+(DJ16*4))</f>
        <v>39.020771975910542</v>
      </c>
      <c r="DQ16" s="20">
        <f t="shared" si="160"/>
        <v>47.769008218603545</v>
      </c>
      <c r="DR16" s="20">
        <f t="shared" si="160"/>
        <v>56.544365093133976</v>
      </c>
      <c r="DS16" s="15">
        <f t="shared" si="44"/>
        <v>11.040297084357908</v>
      </c>
      <c r="DT16" s="15">
        <f t="shared" si="45"/>
        <v>8.7482362426930056</v>
      </c>
      <c r="DU16" s="15">
        <f t="shared" si="46"/>
        <v>8.7753568745304289</v>
      </c>
      <c r="DV16" s="15">
        <f t="shared" si="47"/>
        <v>28.563890201581344</v>
      </c>
      <c r="DW16" s="25">
        <v>-9999</v>
      </c>
      <c r="DX16" s="25">
        <v>-9999</v>
      </c>
      <c r="DY16" s="25">
        <v>-9999</v>
      </c>
      <c r="DZ16" s="25">
        <v>-9999</v>
      </c>
      <c r="EA16" s="25">
        <v>-9999</v>
      </c>
      <c r="EB16" s="25">
        <v>-9999</v>
      </c>
      <c r="EC16" s="25">
        <v>-9999</v>
      </c>
      <c r="ED16" s="25">
        <v>-9999</v>
      </c>
      <c r="EE16" s="25">
        <v>-9999</v>
      </c>
      <c r="EF16" s="25">
        <v>-9999</v>
      </c>
      <c r="EG16" s="25">
        <v>-9999</v>
      </c>
      <c r="EH16" s="25">
        <v>-9999</v>
      </c>
      <c r="EI16" s="25">
        <v>-9999</v>
      </c>
      <c r="EJ16" s="25">
        <v>-9999</v>
      </c>
      <c r="EK16" s="25">
        <v>-9999</v>
      </c>
      <c r="EL16" s="25">
        <v>-9999</v>
      </c>
      <c r="EM16" s="25">
        <v>-9999</v>
      </c>
      <c r="EN16" s="25">
        <v>-9999</v>
      </c>
      <c r="EO16" s="25">
        <v>-9999</v>
      </c>
      <c r="EP16" s="25">
        <v>-9999</v>
      </c>
      <c r="EQ16" s="15">
        <v>9.1</v>
      </c>
      <c r="ER16" s="18">
        <v>20.399999999999999</v>
      </c>
      <c r="ES16" s="17">
        <v>4.2</v>
      </c>
      <c r="ET16" s="18">
        <v>15.1</v>
      </c>
      <c r="EU16" s="29">
        <v>7.2</v>
      </c>
      <c r="EV16" s="22">
        <v>4.0999999999999996</v>
      </c>
      <c r="EW16" s="22">
        <v>6.8</v>
      </c>
      <c r="EX16" s="18">
        <v>14.5</v>
      </c>
      <c r="EY16" s="18">
        <v>4.0999999999999996</v>
      </c>
      <c r="EZ16" s="23">
        <v>10.5</v>
      </c>
      <c r="FA16" s="18">
        <v>4.3</v>
      </c>
      <c r="FB16" s="22">
        <v>15.3</v>
      </c>
      <c r="FC16" s="22">
        <v>13.9</v>
      </c>
      <c r="FD16" s="18">
        <v>5</v>
      </c>
      <c r="FE16" s="21">
        <v>-9999</v>
      </c>
      <c r="FF16" s="18">
        <v>7.5</v>
      </c>
      <c r="FG16" s="18">
        <v>7.7</v>
      </c>
      <c r="FH16" s="18">
        <v>26.2</v>
      </c>
      <c r="FI16" s="18">
        <v>8.6999999999999993</v>
      </c>
      <c r="FJ16" s="18">
        <v>11.8</v>
      </c>
      <c r="FK16" s="18">
        <v>13.8</v>
      </c>
      <c r="FL16" s="17">
        <v>32.6</v>
      </c>
      <c r="FM16" s="17">
        <v>35.299999999999997</v>
      </c>
      <c r="FN16" s="17">
        <v>28.6</v>
      </c>
      <c r="FO16" s="17">
        <v>27</v>
      </c>
      <c r="FP16" s="17">
        <v>27.2</v>
      </c>
      <c r="FQ16" s="17">
        <v>27.8</v>
      </c>
      <c r="FR16" s="17">
        <v>27.6</v>
      </c>
      <c r="FS16" s="17">
        <v>27.7</v>
      </c>
      <c r="FT16" s="17">
        <v>24.4</v>
      </c>
      <c r="FU16" s="17">
        <v>24.8</v>
      </c>
      <c r="FV16" s="17">
        <v>24.75</v>
      </c>
      <c r="FW16" s="17">
        <v>23</v>
      </c>
      <c r="FX16" s="22">
        <v>40</v>
      </c>
      <c r="FY16" s="22">
        <v>34.75</v>
      </c>
      <c r="FZ16" s="22">
        <v>56.5</v>
      </c>
      <c r="GA16" s="22">
        <v>56</v>
      </c>
      <c r="GB16" s="22">
        <v>76.5</v>
      </c>
      <c r="GC16" s="22">
        <v>60</v>
      </c>
      <c r="GD16" s="22">
        <v>92</v>
      </c>
      <c r="GE16" s="22">
        <v>72.5</v>
      </c>
      <c r="GF16" s="22">
        <v>103.5</v>
      </c>
      <c r="GG16" s="22">
        <v>86.5</v>
      </c>
      <c r="GH16" s="22">
        <v>117</v>
      </c>
      <c r="GI16" s="22">
        <v>86</v>
      </c>
      <c r="GJ16" s="22">
        <v>123</v>
      </c>
      <c r="GK16" s="22">
        <v>93</v>
      </c>
      <c r="GL16" s="22">
        <v>115.5</v>
      </c>
      <c r="GM16" s="22">
        <v>87.5</v>
      </c>
      <c r="GN16" s="16">
        <v>148.31460674157304</v>
      </c>
      <c r="GO16" s="16">
        <v>5655.5444555444556</v>
      </c>
      <c r="GP16" s="16">
        <v>13609.13654618474</v>
      </c>
      <c r="GQ16" s="16">
        <v>9525.5467196819081</v>
      </c>
      <c r="GR16" s="16">
        <v>7038.5999999999995</v>
      </c>
      <c r="GS16" s="16">
        <v>6456.2437562437563</v>
      </c>
      <c r="GT16" s="16">
        <v>2137.3991935483873</v>
      </c>
      <c r="GU16" s="16">
        <v>116.40316205533597</v>
      </c>
      <c r="GV16" s="16">
        <v>8.8088088088088075</v>
      </c>
      <c r="GW16" s="16">
        <v>0.50505050505050508</v>
      </c>
      <c r="GX16" s="18">
        <v>3.6877</v>
      </c>
      <c r="GY16" s="18">
        <v>5.1646999999999998</v>
      </c>
      <c r="GZ16" s="18">
        <v>5.2664999999999997</v>
      </c>
      <c r="HA16" s="18">
        <v>5.1510999999999996</v>
      </c>
      <c r="HB16" s="18">
        <v>4.3406000000000002</v>
      </c>
      <c r="HC16" s="18">
        <v>3.8028</v>
      </c>
      <c r="HD16" s="18">
        <v>2.5451999999999999</v>
      </c>
      <c r="HE16" s="18">
        <v>2.4876999999999998</v>
      </c>
      <c r="HF16" s="18">
        <v>2.2976999999999999</v>
      </c>
      <c r="HG16" s="15">
        <v>47.3</v>
      </c>
      <c r="HH16" s="15">
        <f t="shared" si="48"/>
        <v>407.49999999999994</v>
      </c>
      <c r="HI16" s="15">
        <v>1.7436783288648223</v>
      </c>
      <c r="HJ16" s="24">
        <f t="shared" si="49"/>
        <v>1.9084838565859874</v>
      </c>
      <c r="HK16" s="15">
        <f t="shared" si="50"/>
        <v>7.7770717155878968</v>
      </c>
      <c r="HL16" s="27">
        <v>0.35128932719836253</v>
      </c>
      <c r="HM16" s="17">
        <v>433.9</v>
      </c>
      <c r="HN16" s="17">
        <v>70.069999999999993</v>
      </c>
      <c r="HO16" s="16">
        <f t="shared" si="51"/>
        <v>363.83</v>
      </c>
      <c r="HP16" s="18">
        <v>15</v>
      </c>
      <c r="HQ16" s="18">
        <v>680.9</v>
      </c>
      <c r="HR16" s="18">
        <v>31.63</v>
      </c>
      <c r="HS16" s="22">
        <f t="shared" si="52"/>
        <v>649.27</v>
      </c>
      <c r="HT16" s="21">
        <v>198</v>
      </c>
      <c r="HU16" s="18">
        <v>442.3</v>
      </c>
      <c r="HV16" s="18">
        <v>31</v>
      </c>
      <c r="HW16" s="18">
        <f t="shared" si="53"/>
        <v>411.3</v>
      </c>
      <c r="HX16" s="18">
        <v>259.5</v>
      </c>
      <c r="HY16" s="18">
        <v>31</v>
      </c>
      <c r="HZ16" s="18">
        <f t="shared" si="54"/>
        <v>228.5</v>
      </c>
      <c r="IA16" s="18">
        <v>227.4</v>
      </c>
      <c r="IB16" s="18">
        <v>31.5</v>
      </c>
      <c r="IC16" s="18">
        <f t="shared" si="55"/>
        <v>195.9</v>
      </c>
      <c r="ID16" s="18">
        <v>127.8</v>
      </c>
      <c r="IE16" s="22">
        <v>6.65</v>
      </c>
      <c r="IF16" s="28">
        <v>148.1</v>
      </c>
      <c r="IG16" s="22">
        <v>70.069999999999993</v>
      </c>
      <c r="IH16" s="22">
        <f t="shared" si="151"/>
        <v>121.14999999999999</v>
      </c>
      <c r="II16" s="22">
        <f t="shared" si="152"/>
        <v>78.03</v>
      </c>
      <c r="IJ16" s="16">
        <f t="shared" si="153"/>
        <v>765</v>
      </c>
      <c r="IK16" s="16">
        <f t="shared" si="154"/>
        <v>683.03571428571422</v>
      </c>
      <c r="IL16" s="25">
        <f t="shared" si="22"/>
        <v>3566.9607843137255</v>
      </c>
      <c r="IM16" s="16">
        <f t="shared" si="23"/>
        <v>6365.3921568627447</v>
      </c>
      <c r="IN16" s="16">
        <f t="shared" si="24"/>
        <v>2240.1960784313724</v>
      </c>
      <c r="IO16" s="16">
        <f t="shared" si="60"/>
        <v>1920.5882352941176</v>
      </c>
      <c r="IP16" s="25">
        <f t="shared" si="25"/>
        <v>4032.3529411764707</v>
      </c>
      <c r="IQ16" s="16">
        <f t="shared" si="61"/>
        <v>14093.13725490196</v>
      </c>
      <c r="IR16" s="16">
        <f t="shared" si="62"/>
        <v>1187.7450980392157</v>
      </c>
      <c r="IS16" s="27">
        <v>0.35516822008670823</v>
      </c>
      <c r="IT16" s="24">
        <v>2.0392465994853537</v>
      </c>
      <c r="IU16" s="24">
        <v>2.0392465994853537</v>
      </c>
      <c r="IV16" s="15">
        <v>2.23</v>
      </c>
      <c r="IW16" s="24">
        <f t="shared" si="63"/>
        <v>2.2224955872932397</v>
      </c>
      <c r="IX16" s="15">
        <f t="shared" si="26"/>
        <v>79.543225490196079</v>
      </c>
      <c r="IY16" s="27">
        <v>0.36247891765664064</v>
      </c>
      <c r="IZ16" s="26">
        <v>0.45156207461101311</v>
      </c>
      <c r="JA16" s="15">
        <v>0.48</v>
      </c>
      <c r="JB16" s="24">
        <f t="shared" si="64"/>
        <v>0.5357395480667404</v>
      </c>
      <c r="JC16" s="15">
        <f t="shared" si="27"/>
        <v>30.553882352941173</v>
      </c>
      <c r="JD16" s="27">
        <v>0.36196953105899454</v>
      </c>
      <c r="JE16" s="24">
        <v>0.89710357203385482</v>
      </c>
      <c r="JF16" s="15">
        <v>1.02</v>
      </c>
      <c r="JG16" s="24">
        <f t="shared" si="65"/>
        <v>1.0090828349287673</v>
      </c>
      <c r="JH16" s="15">
        <f t="shared" si="28"/>
        <v>22.85</v>
      </c>
      <c r="JI16" s="27">
        <v>0.36203280454803349</v>
      </c>
      <c r="JJ16" s="24">
        <v>2.0730318348685621</v>
      </c>
      <c r="JK16" s="15">
        <v>2.2000000000000002</v>
      </c>
      <c r="JL16" s="24">
        <f t="shared" si="66"/>
        <v>2.2583890213643603</v>
      </c>
      <c r="JM16" s="15">
        <f t="shared" si="29"/>
        <v>26.130392156862747</v>
      </c>
      <c r="JN16" s="27">
        <v>0.36247058429524232</v>
      </c>
      <c r="JO16" s="16">
        <f t="shared" si="67"/>
        <v>159.07749999999999</v>
      </c>
      <c r="JP16" s="16">
        <f t="shared" si="68"/>
        <v>142.03348214285711</v>
      </c>
      <c r="JQ16" s="22">
        <v>6.5</v>
      </c>
      <c r="JR16" s="22">
        <f t="shared" si="69"/>
        <v>21.645</v>
      </c>
      <c r="JS16" s="22">
        <v>930.6</v>
      </c>
      <c r="JT16" s="26">
        <f t="shared" si="70"/>
        <v>0.93059999999999998</v>
      </c>
      <c r="JU16" s="27">
        <v>7.1599999999999997E-2</v>
      </c>
      <c r="JV16" s="26">
        <f t="shared" si="71"/>
        <v>0.85899999999999999</v>
      </c>
      <c r="JW16" s="15">
        <f t="shared" si="72"/>
        <v>3807.742679989376</v>
      </c>
      <c r="JX16" s="15">
        <v>0.50460000000000005</v>
      </c>
      <c r="JY16" s="15">
        <v>0.45129999999999998</v>
      </c>
      <c r="JZ16" s="15">
        <f t="shared" si="155"/>
        <v>0.43680000000000008</v>
      </c>
      <c r="KA16" s="15">
        <f t="shared" si="120"/>
        <v>0.41959999999999997</v>
      </c>
      <c r="KB16" s="15">
        <f t="shared" si="156"/>
        <v>0.50849825378346925</v>
      </c>
      <c r="KC16" s="15">
        <v>0.503</v>
      </c>
      <c r="KD16" s="25">
        <v>-9999</v>
      </c>
      <c r="KE16" s="15">
        <f t="shared" si="30"/>
        <v>1915.2945680346561</v>
      </c>
      <c r="KF16" s="15">
        <f t="shared" si="73"/>
        <v>2145.129916198815</v>
      </c>
      <c r="KG16" s="28">
        <v>2.5</v>
      </c>
      <c r="KH16" s="22">
        <f t="shared" si="74"/>
        <v>18.75</v>
      </c>
      <c r="KI16" s="22">
        <f t="shared" si="75"/>
        <v>125.0625</v>
      </c>
      <c r="KJ16" s="20">
        <v>133.14901399999999</v>
      </c>
      <c r="KK16" s="16">
        <v>4.54</v>
      </c>
      <c r="KL16" s="16">
        <f t="shared" si="76"/>
        <v>4.03</v>
      </c>
      <c r="KM16" s="15">
        <f t="shared" si="121"/>
        <v>2904.0167008102885</v>
      </c>
      <c r="KN16" s="18">
        <v>2.16</v>
      </c>
      <c r="KO16" s="18">
        <f t="shared" si="77"/>
        <v>1.8900000000000001</v>
      </c>
      <c r="KP16" s="15">
        <f t="shared" si="78"/>
        <v>0.46898263027295284</v>
      </c>
      <c r="KQ16" s="15">
        <f t="shared" si="79"/>
        <v>1361.9333907025919</v>
      </c>
      <c r="KR16" s="15">
        <f t="shared" si="80"/>
        <v>1525.3653975869031</v>
      </c>
      <c r="KS16" s="20">
        <f t="shared" si="31"/>
        <v>1721.8699886616976</v>
      </c>
      <c r="KT16" s="20">
        <f t="shared" si="81"/>
        <v>1928.4943873011014</v>
      </c>
      <c r="KU16" s="30">
        <v>5.2</v>
      </c>
      <c r="KV16" s="30">
        <v>0.93</v>
      </c>
      <c r="KW16" s="30">
        <v>77.5</v>
      </c>
      <c r="KX16" s="30">
        <v>21.8</v>
      </c>
      <c r="KY16" s="30">
        <v>6</v>
      </c>
      <c r="KZ16" s="18">
        <v>1.7394000000000001</v>
      </c>
      <c r="LA16" s="18">
        <f t="shared" si="82"/>
        <v>1.6724000000000001</v>
      </c>
      <c r="LB16" s="15">
        <f t="shared" si="32"/>
        <v>0.41498759305210919</v>
      </c>
      <c r="LC16" s="15">
        <f t="shared" si="33"/>
        <v>1205.1309008523885</v>
      </c>
      <c r="LD16" s="15">
        <f t="shared" si="83"/>
        <v>1349.7466089546754</v>
      </c>
      <c r="LE16" s="15">
        <f t="shared" si="84"/>
        <v>1646.0324499447261</v>
      </c>
      <c r="LF16" s="15">
        <v>47.3</v>
      </c>
      <c r="LG16" s="15">
        <f t="shared" si="85"/>
        <v>407.49999999999994</v>
      </c>
      <c r="LH16" s="15">
        <v>0.27249243955000002</v>
      </c>
      <c r="LI16" s="15">
        <v>0.41075856854999998</v>
      </c>
      <c r="LJ16" s="15">
        <v>0.23357321962499999</v>
      </c>
      <c r="LK16" s="15">
        <v>0.34066761817500002</v>
      </c>
      <c r="LL16" s="15">
        <v>0.53062898120000002</v>
      </c>
      <c r="LM16" s="15">
        <v>0.48709398404999998</v>
      </c>
      <c r="LN16" s="15">
        <v>0.33719188379999998</v>
      </c>
      <c r="LO16" s="15">
        <v>0.53117082537500004</v>
      </c>
      <c r="LP16" s="15">
        <v>0.47260470030000001</v>
      </c>
      <c r="LQ16" s="15">
        <v>0.25623483002500003</v>
      </c>
      <c r="LR16" s="15">
        <v>0.41000509172499999</v>
      </c>
      <c r="LS16" s="15">
        <v>0.26425888330000002</v>
      </c>
      <c r="LT16" s="15">
        <v>33.89</v>
      </c>
      <c r="LU16" s="15">
        <v>31.03125</v>
      </c>
      <c r="LV16" s="15">
        <v>6.0474750000000004</v>
      </c>
      <c r="LW16" s="15">
        <v>42.406750000000002</v>
      </c>
      <c r="LX16" s="15">
        <v>42.620750000000001</v>
      </c>
      <c r="LY16" s="15">
        <v>34.680500000000002</v>
      </c>
      <c r="LZ16" s="15">
        <v>34.695</v>
      </c>
      <c r="MA16" s="15">
        <v>0.21311815749999999</v>
      </c>
      <c r="MB16" s="15">
        <v>0.19992896499999999</v>
      </c>
      <c r="MC16" s="15">
        <v>56.947499999999998</v>
      </c>
      <c r="MD16" s="15">
        <v>54.811999999999998</v>
      </c>
      <c r="ME16" s="15">
        <v>60.3</v>
      </c>
      <c r="MF16" s="15">
        <f t="shared" si="86"/>
        <v>3.3524999999999991</v>
      </c>
      <c r="MG16" s="15">
        <f t="shared" si="87"/>
        <v>5.4879999999999995</v>
      </c>
      <c r="MH16" s="15">
        <v>1838.0129750000001</v>
      </c>
      <c r="MI16" s="15">
        <v>1789.5362250000001</v>
      </c>
      <c r="MJ16" s="15">
        <v>0.22316088303500001</v>
      </c>
      <c r="MK16" s="15">
        <v>0.21693069498750001</v>
      </c>
      <c r="ML16" s="15">
        <v>0.16717960633000001</v>
      </c>
      <c r="MM16" s="15">
        <v>0.17662164809</v>
      </c>
      <c r="MN16" s="15">
        <v>0.1285678703025</v>
      </c>
      <c r="MO16" s="15">
        <v>0.126416125405</v>
      </c>
      <c r="MP16" s="15">
        <v>7.0935753347500005E-2</v>
      </c>
      <c r="MQ16" s="15">
        <v>8.4871007572500004E-2</v>
      </c>
      <c r="MR16" s="15">
        <v>5.8169642974999998E-2</v>
      </c>
      <c r="MS16" s="15">
        <v>4.2042538857499999E-2</v>
      </c>
      <c r="MT16" s="15">
        <v>0.33549023787499999</v>
      </c>
      <c r="MU16" s="15">
        <v>0.38781636597500002</v>
      </c>
      <c r="MV16" s="15">
        <v>0.34904609622999999</v>
      </c>
      <c r="MW16" s="15">
        <v>0.32045500361000001</v>
      </c>
      <c r="MX16" s="15">
        <v>0.12143984702250001</v>
      </c>
      <c r="MY16" s="15">
        <v>0.1867209409975</v>
      </c>
      <c r="MZ16" s="15">
        <v>0.57517874661250001</v>
      </c>
      <c r="NA16" s="15">
        <v>0.55829932092500001</v>
      </c>
      <c r="NB16" s="15">
        <v>0.44917190135750001</v>
      </c>
      <c r="NC16" s="15">
        <v>0.27726043749500001</v>
      </c>
      <c r="ND16" s="15">
        <v>0.47858605140249999</v>
      </c>
      <c r="NE16" s="15">
        <v>0.29546059522250001</v>
      </c>
      <c r="NF16" s="15">
        <v>0.29879385186250002</v>
      </c>
      <c r="NG16" s="15">
        <v>0.19997398991250001</v>
      </c>
      <c r="NH16" s="15">
        <v>0.25868757978750001</v>
      </c>
      <c r="NI16" s="15">
        <v>0.17334761972500001</v>
      </c>
      <c r="NJ16" s="15">
        <v>-0.132336797275</v>
      </c>
      <c r="NK16" s="15">
        <v>-0.15572896622499999</v>
      </c>
      <c r="NL16" s="15">
        <v>0.96176652693749998</v>
      </c>
      <c r="NM16" s="15">
        <v>0.70832272658499995</v>
      </c>
      <c r="NN16" s="15">
        <v>0.26986300621621601</v>
      </c>
      <c r="NO16" s="15">
        <v>0.41563339810810801</v>
      </c>
      <c r="NP16" s="15">
        <v>0.241733927675676</v>
      </c>
      <c r="NQ16" s="15">
        <v>0.33384053137837799</v>
      </c>
      <c r="NR16" s="15">
        <v>0.50276302591891897</v>
      </c>
      <c r="NS16" s="15">
        <v>0.45497360962162198</v>
      </c>
      <c r="NT16" s="15">
        <v>0.33149547740540503</v>
      </c>
      <c r="NU16" s="15">
        <v>0.51715451497297305</v>
      </c>
      <c r="NV16" s="15">
        <v>0.45811720810810802</v>
      </c>
      <c r="NW16" s="15">
        <v>0.25796141810810802</v>
      </c>
      <c r="NX16" s="15">
        <v>0.40333895259459501</v>
      </c>
      <c r="NY16" s="15">
        <v>0.25255882745945901</v>
      </c>
      <c r="NZ16" s="15">
        <v>30.64</v>
      </c>
      <c r="OA16" s="15">
        <v>28.275945945945899</v>
      </c>
      <c r="OB16" s="15">
        <v>13.7418918918919</v>
      </c>
      <c r="OC16" s="15">
        <v>42.934054054054101</v>
      </c>
      <c r="OD16" s="15">
        <v>42.755945945946003</v>
      </c>
      <c r="OE16" s="15">
        <v>31.2791891891892</v>
      </c>
      <c r="OF16" s="15">
        <v>30.91</v>
      </c>
      <c r="OG16" s="15">
        <v>0.32476414324324299</v>
      </c>
      <c r="OH16" s="15">
        <v>0.30140521351351401</v>
      </c>
      <c r="OI16" s="15">
        <v>56.490540540540501</v>
      </c>
      <c r="OJ16" s="15">
        <v>53.513783783783801</v>
      </c>
      <c r="OK16" s="15">
        <v>60</v>
      </c>
      <c r="OL16" s="15">
        <f t="shared" si="88"/>
        <v>3.5094594594594994</v>
      </c>
      <c r="OM16" s="15">
        <f t="shared" si="89"/>
        <v>6.4862162162161994</v>
      </c>
      <c r="ON16" s="15">
        <v>1827.63421621622</v>
      </c>
      <c r="OO16" s="15">
        <v>1760.06854054054</v>
      </c>
      <c r="OP16" s="15">
        <v>0.21849197543243201</v>
      </c>
      <c r="OQ16" s="15">
        <v>0.200156799318919</v>
      </c>
      <c r="OR16" s="15">
        <v>0.16031988347027001</v>
      </c>
      <c r="OS16" s="15">
        <v>0.15307287783513501</v>
      </c>
      <c r="OT16" s="15">
        <v>0.12353126931351401</v>
      </c>
      <c r="OU16" s="15">
        <v>9.3303323962162205E-2</v>
      </c>
      <c r="OV16" s="15">
        <v>6.3698285127026993E-2</v>
      </c>
      <c r="OW16" s="15">
        <v>4.47683261756757E-2</v>
      </c>
      <c r="OX16" s="15">
        <v>6.0309483597297299E-2</v>
      </c>
      <c r="OY16" s="15">
        <v>4.87716947810811E-2</v>
      </c>
      <c r="OZ16" s="15">
        <v>0.343745195727027</v>
      </c>
      <c r="PA16" s="15">
        <v>0.34872603959189202</v>
      </c>
      <c r="PB16" s="15">
        <v>0.33428414111621602</v>
      </c>
      <c r="PC16" s="15">
        <v>0.29955602001621601</v>
      </c>
      <c r="PD16" s="15">
        <v>0.135451863154054</v>
      </c>
      <c r="PE16" s="15">
        <v>0.160026466059459</v>
      </c>
      <c r="PF16" s="15">
        <v>0.55990637765675699</v>
      </c>
      <c r="PG16" s="15">
        <v>0.50792015599999996</v>
      </c>
      <c r="PH16" s="15">
        <v>0.48589999305946002</v>
      </c>
      <c r="PI16" s="15">
        <v>0.11570866064324301</v>
      </c>
      <c r="PJ16" s="15">
        <v>0.51411853160810805</v>
      </c>
      <c r="PK16" s="15">
        <v>9.6501973686486497E-2</v>
      </c>
      <c r="PL16" s="15">
        <v>0.31427969942162198</v>
      </c>
      <c r="PM16" s="15">
        <v>0.22604684577027001</v>
      </c>
      <c r="PN16" s="15">
        <v>0.27364596146216202</v>
      </c>
      <c r="PO16" s="15">
        <v>0.200757168724324</v>
      </c>
      <c r="PP16" s="15">
        <v>-0.119567294567568</v>
      </c>
      <c r="PQ16" s="15">
        <v>-8.4159483008108105E-2</v>
      </c>
      <c r="PR16" s="15">
        <v>1.12906966533784</v>
      </c>
      <c r="PS16" s="15">
        <v>2.1738690368378402</v>
      </c>
      <c r="PT16" s="15">
        <v>0.27460558551219499</v>
      </c>
      <c r="PU16" s="15">
        <v>0.41582830292682899</v>
      </c>
      <c r="PV16" s="15">
        <v>0.25171251721951199</v>
      </c>
      <c r="PW16" s="15">
        <v>0.34649435748780499</v>
      </c>
      <c r="PX16" s="15">
        <v>0.51516069697560996</v>
      </c>
      <c r="PY16" s="15">
        <v>0.46746008929268301</v>
      </c>
      <c r="PZ16" s="15">
        <v>0.33352116765853701</v>
      </c>
      <c r="QA16" s="15">
        <v>0.52666031719512196</v>
      </c>
      <c r="QB16" s="15">
        <v>0.47495545580487802</v>
      </c>
      <c r="QC16" s="15">
        <v>0.25964390612195098</v>
      </c>
      <c r="QD16" s="15">
        <v>0.40092284780487802</v>
      </c>
      <c r="QE16" s="15">
        <v>0.25355201043902398</v>
      </c>
      <c r="QF16" s="15">
        <v>26.62</v>
      </c>
      <c r="QG16" s="15">
        <v>23.6390243902439</v>
      </c>
      <c r="QH16" s="15">
        <v>21.2229268292683</v>
      </c>
      <c r="QI16" s="15">
        <v>32.870731707317098</v>
      </c>
      <c r="QJ16" s="15">
        <v>32.840243902438999</v>
      </c>
      <c r="QK16" s="15">
        <v>25.68</v>
      </c>
      <c r="QL16" s="15">
        <v>25.5387804878049</v>
      </c>
      <c r="QM16" s="15">
        <v>0.19528177560975599</v>
      </c>
      <c r="QN16" s="15">
        <v>0.18098964390243899</v>
      </c>
      <c r="QO16" s="15">
        <v>52.81</v>
      </c>
      <c r="QP16" s="15">
        <v>54.8607317073171</v>
      </c>
      <c r="QQ16" s="15">
        <v>60.1</v>
      </c>
      <c r="QR16" s="15">
        <f t="shared" si="90"/>
        <v>7.2899999999999991</v>
      </c>
      <c r="QS16" s="15">
        <f t="shared" si="91"/>
        <v>5.2392682926829011</v>
      </c>
      <c r="QT16" s="15">
        <v>1744.07382926829</v>
      </c>
      <c r="QU16" s="15">
        <v>1790.65290243902</v>
      </c>
      <c r="QV16" s="15">
        <v>0.2242378179</v>
      </c>
      <c r="QW16" s="15">
        <v>0.19552637707804901</v>
      </c>
      <c r="QX16" s="15">
        <v>0.17492312234146301</v>
      </c>
      <c r="QY16" s="15">
        <v>0.149597196417073</v>
      </c>
      <c r="QZ16" s="15">
        <v>0.13539691281951199</v>
      </c>
      <c r="RA16" s="15">
        <v>0.10600215371463401</v>
      </c>
      <c r="RB16" s="15">
        <v>8.4622140756097503E-2</v>
      </c>
      <c r="RC16" s="15">
        <v>5.8785270000000001E-2</v>
      </c>
      <c r="RD16" s="15">
        <v>5.1381828187804901E-2</v>
      </c>
      <c r="RE16" s="15">
        <v>4.7621534136585403E-2</v>
      </c>
      <c r="RF16" s="15">
        <v>0.34992423972195102</v>
      </c>
      <c r="RG16" s="15">
        <v>0.34494861676341498</v>
      </c>
      <c r="RH16" s="15">
        <v>0.339441885678049</v>
      </c>
      <c r="RI16" s="15">
        <v>0.30461362875609699</v>
      </c>
      <c r="RJ16" s="15">
        <v>0.13635486132439001</v>
      </c>
      <c r="RK16" s="15">
        <v>0.160907693490244</v>
      </c>
      <c r="RL16" s="15">
        <v>0.57944152175853703</v>
      </c>
      <c r="RM16" s="15">
        <v>0.49615289217317099</v>
      </c>
      <c r="RN16" s="15">
        <v>0.37600065866341498</v>
      </c>
      <c r="RO16" s="15">
        <v>0.18586002079512201</v>
      </c>
      <c r="RP16" s="15">
        <v>0.405352448673171</v>
      </c>
      <c r="RQ16" s="15">
        <v>0.199072426709756</v>
      </c>
      <c r="RR16" s="15">
        <v>0.26276673426585401</v>
      </c>
      <c r="RS16" s="15">
        <v>0.222423800958537</v>
      </c>
      <c r="RT16" s="15">
        <v>0.225748505068293</v>
      </c>
      <c r="RU16" s="15">
        <v>0.19722902771463399</v>
      </c>
      <c r="RV16" s="15">
        <v>-0.15576631214634101</v>
      </c>
      <c r="RW16" s="15">
        <v>-0.10651736945122001</v>
      </c>
      <c r="RX16" s="15">
        <v>0.71898830493414601</v>
      </c>
      <c r="RY16" s="15">
        <v>1.07561225164878</v>
      </c>
      <c r="RZ16" s="15">
        <v>0.25653619465384597</v>
      </c>
      <c r="SA16" s="15">
        <v>0.37161598094230802</v>
      </c>
      <c r="SB16" s="15">
        <v>0.23164624921153801</v>
      </c>
      <c r="SC16" s="15">
        <v>0.31234305201923102</v>
      </c>
      <c r="SD16" s="15">
        <v>0.50751104801923097</v>
      </c>
      <c r="SE16" s="15">
        <v>0.42739532292307703</v>
      </c>
      <c r="SF16" s="15">
        <v>0.30626511609615398</v>
      </c>
      <c r="SG16" s="15">
        <v>0.52830709059615399</v>
      </c>
      <c r="SH16" s="15">
        <v>0.45685938271153897</v>
      </c>
      <c r="SI16" s="15">
        <v>0.246384313923077</v>
      </c>
      <c r="SJ16" s="15">
        <v>0.36126852828846201</v>
      </c>
      <c r="SK16" s="15">
        <v>0.232855513596154</v>
      </c>
      <c r="SL16" s="15">
        <v>32.4</v>
      </c>
      <c r="SM16" s="15">
        <v>32.701346153846202</v>
      </c>
      <c r="SN16" s="15">
        <v>10.6161538461538</v>
      </c>
      <c r="SO16" s="15">
        <v>40.049038461538501</v>
      </c>
      <c r="SP16" s="15">
        <v>40.691923076923104</v>
      </c>
      <c r="SQ16" s="15">
        <v>33.796538461538397</v>
      </c>
      <c r="SR16" s="15">
        <v>33.793846153846097</v>
      </c>
      <c r="SS16" s="15">
        <v>0.17165475769230801</v>
      </c>
      <c r="ST16" s="15">
        <v>0.17351773076923099</v>
      </c>
      <c r="SU16" s="15">
        <v>55.1303846153846</v>
      </c>
      <c r="SV16" s="15">
        <v>50.295384615384599</v>
      </c>
      <c r="SW16" s="15">
        <v>63.6</v>
      </c>
      <c r="SX16" s="15">
        <f t="shared" si="92"/>
        <v>8.4696153846154019</v>
      </c>
      <c r="SY16" s="15">
        <f t="shared" si="93"/>
        <v>13.304615384615403</v>
      </c>
      <c r="SZ16" s="15">
        <v>1796.77634615385</v>
      </c>
      <c r="TA16" s="15">
        <v>1687.0041346153901</v>
      </c>
      <c r="TB16" s="15">
        <v>0.26574094265961501</v>
      </c>
      <c r="TC16" s="15">
        <v>0.236191698844231</v>
      </c>
      <c r="TD16" s="15">
        <v>0.197255685819231</v>
      </c>
      <c r="TE16" s="15">
        <v>0.155643165380769</v>
      </c>
      <c r="TF16" s="15">
        <v>0.18769561142499999</v>
      </c>
      <c r="TG16" s="15">
        <v>0.15262808307692299</v>
      </c>
      <c r="TH16" s="15">
        <v>0.11695414995192301</v>
      </c>
      <c r="TI16" s="15">
        <v>6.9724314598077E-2</v>
      </c>
      <c r="TJ16" s="15">
        <v>7.2368569769230798E-2</v>
      </c>
      <c r="TK16" s="15">
        <v>8.3972970798076904E-2</v>
      </c>
      <c r="TL16" s="15">
        <v>0.38793869153461502</v>
      </c>
      <c r="TM16" s="15">
        <v>0.37214292472307697</v>
      </c>
      <c r="TN16" s="15">
        <v>0.36376298588846201</v>
      </c>
      <c r="TO16" s="15">
        <v>0.32665960820000001</v>
      </c>
      <c r="TP16" s="15">
        <v>0.13617245485384599</v>
      </c>
      <c r="TQ16" s="15">
        <v>0.149588164298077</v>
      </c>
      <c r="TR16" s="15">
        <v>0.72655379006730803</v>
      </c>
      <c r="TS16" s="15">
        <v>0.62979278731153898</v>
      </c>
      <c r="TT16" s="15">
        <v>0.38697271189615401</v>
      </c>
      <c r="TU16" s="15">
        <v>0.67207920130769205</v>
      </c>
      <c r="TV16" s="15">
        <v>0.42768580723461502</v>
      </c>
      <c r="TW16" s="15">
        <v>0.69111016345769205</v>
      </c>
      <c r="TX16" s="15">
        <v>0.31979915245961499</v>
      </c>
      <c r="TY16" s="15">
        <v>0.38393132015769199</v>
      </c>
      <c r="TZ16" s="15">
        <v>0.27104814879807698</v>
      </c>
      <c r="UA16" s="15">
        <v>0.33886849074807701</v>
      </c>
      <c r="UB16" s="15">
        <v>-0.20886556413461499</v>
      </c>
      <c r="UC16" s="15">
        <v>-0.127570667121154</v>
      </c>
      <c r="UD16" s="15">
        <v>0.77741569700384605</v>
      </c>
      <c r="UE16" s="15">
        <v>1.50750518885385</v>
      </c>
      <c r="UF16" s="15">
        <v>0.22780212954166701</v>
      </c>
      <c r="UG16" s="15">
        <v>0.29395770393749998</v>
      </c>
      <c r="UH16" s="15">
        <v>0.20253092383333299</v>
      </c>
      <c r="UI16" s="15">
        <v>0.25942490977083299</v>
      </c>
      <c r="UJ16" s="15">
        <v>0.52510098327083299</v>
      </c>
      <c r="UK16" s="15">
        <v>0.44200074708333298</v>
      </c>
      <c r="UL16" s="15">
        <v>0.25234585868749998</v>
      </c>
      <c r="UM16" s="15">
        <v>0.52893134672916697</v>
      </c>
      <c r="UN16" s="15">
        <v>0.43550857835416701</v>
      </c>
      <c r="UO16" s="15">
        <v>0.21601009389583301</v>
      </c>
      <c r="UP16" s="15">
        <v>0.28119260189583301</v>
      </c>
      <c r="UQ16" s="15">
        <v>0.20016412575</v>
      </c>
      <c r="UR16" s="15">
        <v>31.02</v>
      </c>
      <c r="US16" s="15">
        <v>26.760208333333299</v>
      </c>
      <c r="UT16" s="15">
        <v>17.145208333333301</v>
      </c>
      <c r="UU16" s="15">
        <v>35.698749999999997</v>
      </c>
      <c r="UV16" s="15">
        <v>37.750624999999999</v>
      </c>
      <c r="UW16" s="15">
        <v>30.68</v>
      </c>
      <c r="UX16" s="15">
        <v>30.07</v>
      </c>
      <c r="UY16" s="15">
        <v>0.1370625425</v>
      </c>
      <c r="UZ16" s="15">
        <v>0.19253805208333299</v>
      </c>
      <c r="VA16" s="15">
        <v>56.330208333333303</v>
      </c>
      <c r="VB16" s="15">
        <v>51.898333333333298</v>
      </c>
      <c r="VC16" s="15">
        <v>73.099999999999994</v>
      </c>
      <c r="VD16" s="15">
        <f t="shared" si="94"/>
        <v>16.769791666666691</v>
      </c>
      <c r="VE16" s="15">
        <f t="shared" si="95"/>
        <v>21.201666666666696</v>
      </c>
      <c r="VF16" s="15">
        <f t="shared" si="96"/>
        <v>18.985729166666694</v>
      </c>
      <c r="VG16" s="15">
        <v>1823.9913750000001</v>
      </c>
      <c r="VH16" s="15">
        <v>1723.3929583333299</v>
      </c>
      <c r="VI16" s="15">
        <v>0.35317774680208303</v>
      </c>
      <c r="VJ16" s="15">
        <v>0.33784057358333303</v>
      </c>
      <c r="VK16" s="15">
        <v>0.266168727725</v>
      </c>
      <c r="VL16" s="15">
        <v>0.2603580895</v>
      </c>
      <c r="VM16" s="15">
        <v>0.30545016685624998</v>
      </c>
      <c r="VN16" s="15">
        <v>0.28127268975833303</v>
      </c>
      <c r="VO16" s="15">
        <f t="shared" si="97"/>
        <v>0.29336142830729151</v>
      </c>
      <c r="VP16" s="15">
        <v>0.215590784191667</v>
      </c>
      <c r="VQ16" s="15">
        <v>0.20124594904166701</v>
      </c>
      <c r="VR16" s="15">
        <v>9.6350828362500002E-2</v>
      </c>
      <c r="VS16" s="15">
        <v>8.5118769806249994E-2</v>
      </c>
      <c r="VT16" s="15">
        <v>0.450203557277083</v>
      </c>
      <c r="VU16" s="15">
        <v>0.44257773853333299</v>
      </c>
      <c r="VV16" s="15">
        <v>0.41926087719583299</v>
      </c>
      <c r="VW16" s="15">
        <v>0.39384375057499998</v>
      </c>
      <c r="VX16" s="15">
        <v>0.11508547923125</v>
      </c>
      <c r="VY16" s="15">
        <v>0.12375708286458301</v>
      </c>
      <c r="VZ16" s="15">
        <v>1.1012882872750001</v>
      </c>
      <c r="WA16" s="15">
        <v>1.03136343216667</v>
      </c>
      <c r="WB16" s="15">
        <v>0.31591774324166699</v>
      </c>
      <c r="WC16" s="15">
        <v>0.28750271256874999</v>
      </c>
      <c r="WD16" s="15">
        <v>0.37525895223125</v>
      </c>
      <c r="WE16" s="15">
        <v>0.33646148466666698</v>
      </c>
      <c r="WF16" s="15">
        <v>0.334998585425</v>
      </c>
      <c r="WG16" s="15">
        <v>0.29749549948749998</v>
      </c>
      <c r="WH16" s="15">
        <v>0.27159889262499998</v>
      </c>
      <c r="WI16" s="15">
        <v>0.24442740133541699</v>
      </c>
      <c r="WJ16" s="15">
        <v>-0.353753416791667</v>
      </c>
      <c r="WK16" s="15">
        <v>-0.3336767731875</v>
      </c>
      <c r="WL16" s="15">
        <v>0.61345624307916702</v>
      </c>
      <c r="WM16" s="15">
        <v>0.60084390608958305</v>
      </c>
      <c r="WN16" s="15">
        <v>0.18109306165151501</v>
      </c>
      <c r="WO16" s="15">
        <v>0.204602794530303</v>
      </c>
      <c r="WP16" s="15">
        <v>0.15638528142424199</v>
      </c>
      <c r="WQ16" s="15">
        <v>0.19140445522727301</v>
      </c>
      <c r="WR16" s="15">
        <v>0.50794168650000004</v>
      </c>
      <c r="WS16" s="15">
        <v>0.39205402093939401</v>
      </c>
      <c r="WT16" s="15">
        <v>0.18394644260606099</v>
      </c>
      <c r="WU16" s="15">
        <v>0.52172460978787905</v>
      </c>
      <c r="WV16" s="15">
        <v>0.39635268945454499</v>
      </c>
      <c r="WW16" s="15">
        <v>0.17903989493939401</v>
      </c>
      <c r="WX16" s="15">
        <v>0.19839223898484901</v>
      </c>
      <c r="WY16" s="15">
        <v>0.15958137148484799</v>
      </c>
      <c r="WZ16" s="15">
        <v>30.26</v>
      </c>
      <c r="XA16" s="15">
        <v>29.7939393939394</v>
      </c>
      <c r="XB16" s="15">
        <v>13.169848484848499</v>
      </c>
      <c r="XC16" s="15">
        <v>31.1101515151515</v>
      </c>
      <c r="XD16" s="15">
        <v>32.301060606060602</v>
      </c>
      <c r="XE16" s="15">
        <v>31.081212121212101</v>
      </c>
      <c r="XF16" s="15">
        <v>30.915454545454601</v>
      </c>
      <c r="XG16" s="15">
        <v>3.5406808181818201E-3</v>
      </c>
      <c r="XH16" s="15">
        <v>3.5935688106060598E-2</v>
      </c>
      <c r="XI16" s="15">
        <v>56.0253030303031</v>
      </c>
      <c r="XJ16" s="15">
        <v>50.648333333333298</v>
      </c>
      <c r="XK16" s="15">
        <v>84.6</v>
      </c>
      <c r="XL16" s="15">
        <f t="shared" si="98"/>
        <v>28.574696969696895</v>
      </c>
      <c r="XM16" s="15">
        <f t="shared" si="99"/>
        <v>33.951666666666696</v>
      </c>
      <c r="XN16" s="15">
        <v>1817.08</v>
      </c>
      <c r="XO16" s="15">
        <v>1695.01168181818</v>
      </c>
      <c r="XP16" s="15">
        <v>0.47723995591060597</v>
      </c>
      <c r="XQ16" s="15">
        <v>0.45099122321060597</v>
      </c>
      <c r="XR16" s="15">
        <v>0.36576305275303</v>
      </c>
      <c r="XS16" s="15">
        <v>0.34326681150757599</v>
      </c>
      <c r="XT16" s="15">
        <v>0.448213986492424</v>
      </c>
      <c r="XU16" s="15">
        <v>0.42425114144090897</v>
      </c>
      <c r="XV16" s="15">
        <v>0.33307808824696999</v>
      </c>
      <c r="XW16" s="15">
        <v>0.31363147742727299</v>
      </c>
      <c r="XX16" s="15">
        <v>0.13573241280909101</v>
      </c>
      <c r="XY16" s="15">
        <v>0.127892833224242</v>
      </c>
      <c r="XZ16" s="15">
        <v>0.53040076724090901</v>
      </c>
      <c r="YA16" s="15">
        <v>0.52794579645606099</v>
      </c>
      <c r="YB16" s="15">
        <v>0.48770735353030298</v>
      </c>
      <c r="YC16" s="15">
        <v>0.47288858381212101</v>
      </c>
      <c r="YD16" s="15">
        <v>7.0850065812121193E-2</v>
      </c>
      <c r="YE16" s="15">
        <v>0.101163077006061</v>
      </c>
      <c r="YF16" s="15">
        <v>1.8457414935303</v>
      </c>
      <c r="YG16" s="15">
        <v>1.66229076851515</v>
      </c>
      <c r="YH16" s="15">
        <v>0.30262186459696999</v>
      </c>
      <c r="YI16" s="15">
        <v>0.29794098269090902</v>
      </c>
      <c r="YJ16" s="15">
        <v>0.38530375830151498</v>
      </c>
      <c r="YK16" s="15">
        <v>0.37311742091060601</v>
      </c>
      <c r="YL16" s="15">
        <v>0.36833567342727302</v>
      </c>
      <c r="YM16" s="15">
        <v>0.35650515089242402</v>
      </c>
      <c r="YN16" s="15">
        <v>0.283228093434849</v>
      </c>
      <c r="YO16" s="15">
        <v>0.27895397948181799</v>
      </c>
      <c r="YP16" s="15">
        <v>-0.49886237633333302</v>
      </c>
      <c r="YQ16" s="15">
        <v>-0.47605811103030299</v>
      </c>
      <c r="YR16" s="15">
        <v>0.63395486178636395</v>
      </c>
      <c r="YS16" s="15">
        <v>0.64650787007272703</v>
      </c>
      <c r="YT16" s="15">
        <v>0.14309713338888899</v>
      </c>
      <c r="YU16" s="15">
        <v>0.12985215355555599</v>
      </c>
      <c r="YV16" s="15">
        <v>0.11662734520370401</v>
      </c>
      <c r="YW16" s="15">
        <v>0.137270465296296</v>
      </c>
      <c r="YX16" s="15">
        <v>0.50221485170370395</v>
      </c>
      <c r="YY16" s="15">
        <v>0.34767296327777802</v>
      </c>
      <c r="YZ16" s="15">
        <v>0.13000437825925901</v>
      </c>
      <c r="ZA16" s="15">
        <v>0.516805106092593</v>
      </c>
      <c r="ZB16" s="15">
        <v>0.36107207548148201</v>
      </c>
      <c r="ZC16" s="15">
        <v>0.140476083462963</v>
      </c>
      <c r="ZD16" s="15">
        <v>0.12718214212963</v>
      </c>
      <c r="ZE16" s="15">
        <v>0.119344418759259</v>
      </c>
      <c r="ZF16" s="15">
        <v>35.856666666666598</v>
      </c>
      <c r="ZG16" s="15">
        <v>31.793333333333301</v>
      </c>
      <c r="ZH16" s="15">
        <v>15.8166666666667</v>
      </c>
      <c r="ZI16" s="15">
        <v>31.5953703703704</v>
      </c>
      <c r="ZJ16" s="15">
        <v>32.112962962963003</v>
      </c>
      <c r="ZK16" s="15">
        <v>36.722592592592598</v>
      </c>
      <c r="ZL16" s="15">
        <v>36.700000000000003</v>
      </c>
      <c r="ZM16" s="15">
        <v>-0.12992182999999999</v>
      </c>
      <c r="ZN16" s="15">
        <v>-0.10576721740740699</v>
      </c>
      <c r="ZO16" s="15">
        <v>56.350555555555601</v>
      </c>
      <c r="ZP16" s="15">
        <v>52.9161111111111</v>
      </c>
      <c r="ZQ16" s="15">
        <v>103.6</v>
      </c>
      <c r="ZR16" s="15">
        <f t="shared" si="100"/>
        <v>47.249444444444393</v>
      </c>
      <c r="ZS16" s="15">
        <f t="shared" si="101"/>
        <v>50.683888888888895</v>
      </c>
      <c r="ZT16" s="15">
        <v>1824.4388703703701</v>
      </c>
      <c r="ZU16" s="15">
        <v>1746.5166481481499</v>
      </c>
      <c r="ZV16" s="15">
        <v>0.596481662394444</v>
      </c>
      <c r="ZW16" s="15">
        <v>0.56801830178703705</v>
      </c>
      <c r="ZX16" s="15">
        <v>0.46997155825555498</v>
      </c>
      <c r="ZY16" s="15">
        <v>0.43305945022962999</v>
      </c>
      <c r="ZZ16" s="15">
        <v>0.604110107296296</v>
      </c>
      <c r="AAA16" s="15">
        <v>0.58681590279814799</v>
      </c>
      <c r="AAB16" s="15">
        <v>0.47896453509999998</v>
      </c>
      <c r="AAC16" s="15">
        <v>0.45547835348333299</v>
      </c>
      <c r="AAD16" s="15">
        <v>0.17654038108518499</v>
      </c>
      <c r="AAE16" s="15">
        <v>0.17979338428703701</v>
      </c>
      <c r="AAF16" s="15">
        <v>0.62363418757962996</v>
      </c>
      <c r="AAG16" s="15">
        <v>0.62088327865555504</v>
      </c>
      <c r="AAH16" s="15">
        <v>0.571216827205556</v>
      </c>
      <c r="AAI16" s="15">
        <v>0.55400089402962904</v>
      </c>
      <c r="AAJ16" s="15">
        <v>4.29686376351852E-2</v>
      </c>
      <c r="AAK16" s="15">
        <v>8.1608407907407393E-2</v>
      </c>
      <c r="AAL16" s="15">
        <v>2.9842274094981498</v>
      </c>
      <c r="AAM16" s="15">
        <v>2.6675979613722198</v>
      </c>
      <c r="AAN16" s="15">
        <v>0.29193645656481498</v>
      </c>
      <c r="AAO16" s="15">
        <v>0.30431165158888901</v>
      </c>
      <c r="AAP16" s="15">
        <v>0.397678415798148</v>
      </c>
      <c r="AAQ16" s="15">
        <v>0.40723196143148099</v>
      </c>
      <c r="AAR16" s="15">
        <v>0.40061059352963002</v>
      </c>
      <c r="AAS16" s="15">
        <v>0.41551696696481499</v>
      </c>
      <c r="AAT16" s="15">
        <v>0.295310934085185</v>
      </c>
      <c r="AAU16" s="15">
        <v>0.314030457442593</v>
      </c>
      <c r="AAV16" s="15">
        <v>-0.64728801648148104</v>
      </c>
      <c r="AAW16" s="15">
        <v>-0.62516127972222202</v>
      </c>
      <c r="AAX16" s="15">
        <v>0.66481310845925901</v>
      </c>
      <c r="AAY16" s="15">
        <v>0.71824835783888896</v>
      </c>
      <c r="AAZ16" s="15">
        <v>0.117733261745098</v>
      </c>
      <c r="ABA16" s="15">
        <v>8.9304172117647102E-2</v>
      </c>
      <c r="ABB16" s="15">
        <v>9.5884992039215702E-2</v>
      </c>
      <c r="ABC16" s="15">
        <v>0.101341111078431</v>
      </c>
      <c r="ABD16" s="15">
        <v>0.47657085880392203</v>
      </c>
      <c r="ABE16" s="15">
        <v>0.30167990601960798</v>
      </c>
      <c r="ABF16" s="15">
        <v>0.107956320764706</v>
      </c>
      <c r="ABG16" s="15">
        <v>0.509146358686275</v>
      </c>
      <c r="ABH16" s="15">
        <v>0.32410369835294101</v>
      </c>
      <c r="ABI16" s="15">
        <v>0.11353747782352901</v>
      </c>
      <c r="ABJ16" s="15">
        <v>8.3883747627451002E-2</v>
      </c>
      <c r="ABK16" s="15">
        <v>9.1873349941176505E-2</v>
      </c>
      <c r="ABL16" s="15">
        <v>34.04</v>
      </c>
      <c r="ABM16" s="15">
        <v>32.734509803921597</v>
      </c>
      <c r="ABN16" s="15">
        <v>15.095098039215699</v>
      </c>
      <c r="ABO16" s="15">
        <v>26.467647058823498</v>
      </c>
      <c r="ABP16" s="15">
        <v>26.863333333333301</v>
      </c>
      <c r="ABQ16" s="15">
        <v>34.726274509803901</v>
      </c>
      <c r="ABR16" s="15">
        <v>34.5296078431372</v>
      </c>
      <c r="ABS16" s="15">
        <v>-0.20636082156862701</v>
      </c>
      <c r="ABT16" s="15">
        <v>-0.174635476470588</v>
      </c>
      <c r="ABU16" s="15">
        <v>58.289803921568598</v>
      </c>
      <c r="ABV16" s="15">
        <v>53.315882352941202</v>
      </c>
      <c r="ABW16" s="15">
        <v>122.5</v>
      </c>
      <c r="ABX16" s="15">
        <f t="shared" si="102"/>
        <v>64.210196078431409</v>
      </c>
      <c r="ABY16" s="15">
        <f t="shared" si="103"/>
        <v>69.184117647058798</v>
      </c>
      <c r="ABZ16" s="15">
        <f t="shared" si="104"/>
        <v>66.697156862745103</v>
      </c>
      <c r="ACA16" s="15">
        <v>1868.463</v>
      </c>
      <c r="ACB16" s="15">
        <v>1755.56329411765</v>
      </c>
      <c r="ACC16" s="15">
        <v>0.64945311698823505</v>
      </c>
      <c r="ACD16" s="15">
        <v>0.64620687252745102</v>
      </c>
      <c r="ACE16" s="15">
        <v>0.49989976548627502</v>
      </c>
      <c r="ACF16" s="15">
        <v>0.49622731511960799</v>
      </c>
      <c r="ACG16" s="15">
        <v>0.71656016118627397</v>
      </c>
      <c r="ACH16" s="15">
        <v>0.68116809958039204</v>
      </c>
      <c r="ACI16" s="15">
        <f t="shared" si="105"/>
        <v>0.69886413038333295</v>
      </c>
      <c r="ACJ16" s="15">
        <v>0.58868585251176497</v>
      </c>
      <c r="ACK16" s="15">
        <v>0.54229503063529405</v>
      </c>
      <c r="ACL16" s="15">
        <v>0.221728211937255</v>
      </c>
      <c r="ACM16" s="15">
        <v>0.22127463514509799</v>
      </c>
      <c r="ACN16" s="15">
        <v>0.693572203117647</v>
      </c>
      <c r="ACO16" s="15">
        <v>0.66175292818235298</v>
      </c>
      <c r="ACP16" s="15">
        <v>0.6345271616</v>
      </c>
      <c r="ACQ16" s="15">
        <v>0.60013300438627504</v>
      </c>
      <c r="ACR16" s="15">
        <v>8.0952373637254896E-2</v>
      </c>
      <c r="ACS16" s="15">
        <v>2.76156545764706E-2</v>
      </c>
      <c r="ACT16" s="15">
        <v>3.7230488518196099</v>
      </c>
      <c r="ACU16" s="15">
        <v>3.7037359818980402</v>
      </c>
      <c r="ACV16" s="15">
        <v>0.309445548137255</v>
      </c>
      <c r="ACW16" s="15">
        <v>0.32214512637058801</v>
      </c>
      <c r="ACX16" s="15">
        <v>0.434440920929412</v>
      </c>
      <c r="ACY16" s="15">
        <v>0.440404102594118</v>
      </c>
      <c r="ACZ16" s="15">
        <v>0.46045835959803899</v>
      </c>
      <c r="ADA16" s="15">
        <v>0.45428757414901899</v>
      </c>
      <c r="ADB16" s="15">
        <v>0.341244017921569</v>
      </c>
      <c r="ADC16" s="15">
        <v>0.339236200715686</v>
      </c>
      <c r="ADD16" s="15">
        <v>-0.74061926456862803</v>
      </c>
      <c r="ADE16" s="15">
        <v>-0.70260609996078405</v>
      </c>
      <c r="ADF16" s="15">
        <v>0.77162635513137301</v>
      </c>
      <c r="ADG16" s="15">
        <v>0.83619849218431397</v>
      </c>
      <c r="ADH16" s="15">
        <v>0.102865365169231</v>
      </c>
      <c r="ADI16" s="15">
        <v>5.1488531723076901E-2</v>
      </c>
      <c r="ADJ16" s="15">
        <v>7.7933035369230796E-2</v>
      </c>
      <c r="ADK16" s="15">
        <v>8.7887692307692306E-2</v>
      </c>
      <c r="ADL16" s="15">
        <v>0.52945641021538503</v>
      </c>
      <c r="ADM16" s="15">
        <v>0.31258667623076902</v>
      </c>
      <c r="ADN16" s="15">
        <v>9.1375198784615405E-2</v>
      </c>
      <c r="ADO16" s="15">
        <v>0.54462519883076899</v>
      </c>
      <c r="ADP16" s="15">
        <v>0.34132636907692299</v>
      </c>
      <c r="ADQ16" s="15">
        <v>0.106075909953846</v>
      </c>
      <c r="ADR16" s="15">
        <v>6.2844556092307699E-2</v>
      </c>
      <c r="ADS16" s="15">
        <v>8.4198201030769207E-2</v>
      </c>
      <c r="ADT16" s="25">
        <v>-9999</v>
      </c>
      <c r="ADU16" s="25">
        <v>-9999</v>
      </c>
      <c r="ADV16" s="25">
        <v>-9999</v>
      </c>
      <c r="ADW16" s="25">
        <v>-9999</v>
      </c>
      <c r="ADX16" s="25">
        <v>-9999</v>
      </c>
      <c r="ADY16" s="25">
        <v>-9999</v>
      </c>
      <c r="ADZ16" s="25">
        <v>-9999</v>
      </c>
      <c r="AEA16" s="25">
        <v>-9999</v>
      </c>
      <c r="AEB16" s="25">
        <v>-9999</v>
      </c>
      <c r="AEC16" s="25">
        <v>-9999</v>
      </c>
      <c r="AED16" s="25">
        <v>-9999</v>
      </c>
      <c r="AEE16" s="25">
        <v>-9999</v>
      </c>
      <c r="AEF16" s="25">
        <v>-9999</v>
      </c>
      <c r="AEG16" s="25">
        <v>-9999</v>
      </c>
      <c r="AEH16" s="25">
        <v>-9999</v>
      </c>
      <c r="AEI16" s="25">
        <v>-9999</v>
      </c>
      <c r="AEJ16" s="15">
        <v>0.71207793156923105</v>
      </c>
      <c r="AEK16" s="15">
        <v>0.71345059553846102</v>
      </c>
      <c r="AEL16" s="15">
        <v>0.57750359547692298</v>
      </c>
      <c r="AEM16" s="15">
        <v>0.55964128618461495</v>
      </c>
      <c r="AEN16" s="15">
        <v>0.79254378490769195</v>
      </c>
      <c r="AEO16" s="15">
        <v>0.82130498887692305</v>
      </c>
      <c r="AEP16" s="15">
        <v>0.68880186253846198</v>
      </c>
      <c r="AEQ16" s="15">
        <v>0.71581960658461496</v>
      </c>
      <c r="AER16" s="15">
        <v>0.22891756799999999</v>
      </c>
      <c r="AES16" s="15">
        <v>0.25615917630769203</v>
      </c>
      <c r="AET16" s="15">
        <v>0.73152926939999996</v>
      </c>
      <c r="AEU16" s="15">
        <v>0.74150442406153805</v>
      </c>
      <c r="AEV16" s="15">
        <v>0.67331633999999996</v>
      </c>
      <c r="AEW16" s="15">
        <v>0.67223457181538504</v>
      </c>
      <c r="AEX16" s="15">
        <v>4.13942431538461E-2</v>
      </c>
      <c r="AEY16" s="15">
        <v>6.0364297138461503E-2</v>
      </c>
      <c r="AEZ16" s="15">
        <v>4.9670599744615398</v>
      </c>
      <c r="AFA16" s="15">
        <v>5.0429026829384602</v>
      </c>
      <c r="AFB16" s="15">
        <v>0.28875494607692298</v>
      </c>
      <c r="AFC16" s="15">
        <v>0.31140862686153897</v>
      </c>
      <c r="AFD16" s="15">
        <v>0.420941035276923</v>
      </c>
      <c r="AFE16" s="15">
        <v>0.44898700000000002</v>
      </c>
      <c r="AFF16" s="15">
        <v>0.44738824412307698</v>
      </c>
      <c r="AFG16" s="15">
        <v>0.48588317416923099</v>
      </c>
      <c r="AFH16" s="15">
        <v>0.321252984784615</v>
      </c>
      <c r="AFI16" s="15">
        <v>0.357893500553846</v>
      </c>
      <c r="AFJ16" s="15">
        <v>-0.81554007407692297</v>
      </c>
      <c r="AFK16" s="15">
        <v>-0.833869566092308</v>
      </c>
      <c r="AFL16" s="15">
        <v>0.72961281324615401</v>
      </c>
      <c r="AFM16" s="15">
        <v>0.84345350867692304</v>
      </c>
      <c r="AFN16" s="15">
        <v>0.119323371208333</v>
      </c>
      <c r="AFO16" s="15">
        <v>5.8937320479166701E-2</v>
      </c>
      <c r="AFP16" s="15">
        <v>9.1790994312499999E-2</v>
      </c>
      <c r="AFQ16" s="15">
        <v>9.5540036354166705E-2</v>
      </c>
      <c r="AFR16" s="15">
        <v>0.61387225552083302</v>
      </c>
      <c r="AFS16" s="15">
        <v>0.36716128810416698</v>
      </c>
      <c r="AFT16" s="15">
        <v>9.6519982812500002E-2</v>
      </c>
      <c r="AFU16" s="15">
        <v>0.649449709208333</v>
      </c>
      <c r="AFV16" s="15">
        <v>0.39736869200000002</v>
      </c>
      <c r="AFW16" s="15">
        <v>0.120874191229167</v>
      </c>
      <c r="AFX16" s="15">
        <v>5.3662755812499997E-2</v>
      </c>
      <c r="AFY16" s="15">
        <v>9.5772298625000002E-2</v>
      </c>
      <c r="AFZ16" s="15">
        <v>32.51</v>
      </c>
      <c r="AGA16" s="15">
        <v>29.1227083333333</v>
      </c>
      <c r="AGB16" s="15">
        <v>26.1264583333333</v>
      </c>
      <c r="AGC16" s="15">
        <v>25.655416666666699</v>
      </c>
      <c r="AGD16" s="15">
        <v>25.282916666666701</v>
      </c>
      <c r="AGE16" s="15">
        <v>32.095416666666701</v>
      </c>
      <c r="AGF16" s="15">
        <v>32.158333333333303</v>
      </c>
      <c r="AGG16" s="15">
        <v>-0.16050553125</v>
      </c>
      <c r="AGH16" s="15">
        <v>-0.156074479791667</v>
      </c>
      <c r="AGI16" s="15">
        <v>48.711458333333297</v>
      </c>
      <c r="AGJ16" s="15">
        <v>45.814166666666701</v>
      </c>
      <c r="AGK16" s="15">
        <v>145.1</v>
      </c>
      <c r="AGL16" s="15">
        <f t="shared" si="106"/>
        <v>96.388541666666697</v>
      </c>
      <c r="AGM16" s="15">
        <f t="shared" si="107"/>
        <v>99.285833333333301</v>
      </c>
      <c r="AGN16" s="15">
        <f t="shared" si="108"/>
        <v>97.837187499999999</v>
      </c>
      <c r="AGO16" s="15">
        <v>1651.06429166667</v>
      </c>
      <c r="AGP16" s="15">
        <v>1585.2803541666699</v>
      </c>
      <c r="AGQ16" s="15">
        <v>0.74088046386458295</v>
      </c>
      <c r="AGR16" s="15">
        <v>0.72905673927500003</v>
      </c>
      <c r="AGS16" s="15">
        <v>0.60894867085833304</v>
      </c>
      <c r="AGT16" s="15">
        <v>0.585569126045833</v>
      </c>
      <c r="AGU16" s="15">
        <v>0.84689852138958399</v>
      </c>
      <c r="AGV16" s="15">
        <v>0.82292005013333303</v>
      </c>
      <c r="AGW16" s="15">
        <f t="shared" si="109"/>
        <v>0.83490928576145851</v>
      </c>
      <c r="AGX16" s="15">
        <v>0.76147629578541698</v>
      </c>
      <c r="AGY16" s="15">
        <v>0.72124191336249999</v>
      </c>
      <c r="AGZ16" s="15">
        <v>0.24072177479166701</v>
      </c>
      <c r="AHA16" s="15">
        <v>0.25041005031458302</v>
      </c>
      <c r="AHB16" s="15">
        <v>0.74252750071666695</v>
      </c>
      <c r="AHC16" s="15">
        <v>0.73748461773749996</v>
      </c>
      <c r="AHD16" s="15">
        <v>0.68560843921666703</v>
      </c>
      <c r="AHE16" s="15">
        <v>0.67176938376041695</v>
      </c>
      <c r="AHF16" s="15">
        <v>4.35323262708333E-3</v>
      </c>
      <c r="AHG16" s="15">
        <v>2.0179218993420799E-2</v>
      </c>
      <c r="AHH16" s="15">
        <v>5.74091625494375</v>
      </c>
      <c r="AHI16" s="15">
        <v>5.4305966203666696</v>
      </c>
      <c r="AHJ16" s="15">
        <v>0.28423748665833298</v>
      </c>
      <c r="AHK16" s="15">
        <v>0.30375188679999998</v>
      </c>
      <c r="AHL16" s="15">
        <v>0.422859420127083</v>
      </c>
      <c r="AHM16" s="15">
        <v>0.44057620445000001</v>
      </c>
      <c r="AHN16" s="15">
        <v>0.45552890339791702</v>
      </c>
      <c r="AHO16" s="15">
        <v>0.47135079179375</v>
      </c>
      <c r="AHP16" s="15">
        <v>0.32475220041458303</v>
      </c>
      <c r="AHQ16" s="15">
        <v>0.34235075415416699</v>
      </c>
      <c r="AHR16" s="15">
        <v>-0.86446386872916703</v>
      </c>
      <c r="AHS16" s="15">
        <v>-0.83767353729166705</v>
      </c>
      <c r="AHT16" s="15">
        <v>0.73495731522708396</v>
      </c>
      <c r="AHU16" s="15">
        <v>0.81343864479166605</v>
      </c>
      <c r="AHV16" s="15">
        <v>0.11039525562711899</v>
      </c>
      <c r="AHW16" s="15">
        <v>5.94451471355932E-2</v>
      </c>
      <c r="AHX16" s="15">
        <v>9.0619549999999993E-2</v>
      </c>
      <c r="AHY16" s="15">
        <v>9.1897819949152595E-2</v>
      </c>
      <c r="AHZ16" s="15">
        <v>0.55608153798305104</v>
      </c>
      <c r="AIA16" s="15">
        <v>0.33012932389830502</v>
      </c>
      <c r="AIB16" s="15">
        <v>9.0373221881355895E-2</v>
      </c>
      <c r="AIC16" s="15">
        <v>0.55816410998305099</v>
      </c>
      <c r="AID16" s="15">
        <v>0.35160927064406799</v>
      </c>
      <c r="AIE16" s="15">
        <v>0.107861016949153</v>
      </c>
      <c r="AIF16" s="15">
        <v>5.1452784542372898E-2</v>
      </c>
      <c r="AIG16" s="15">
        <v>8.5557909559322104E-2</v>
      </c>
      <c r="AIH16" s="15">
        <v>35.75</v>
      </c>
      <c r="AII16" s="15">
        <v>33.491864406779698</v>
      </c>
      <c r="AIJ16" s="15">
        <v>22.358305084745801</v>
      </c>
      <c r="AIK16" s="15">
        <v>29.074067796610201</v>
      </c>
      <c r="AIL16" s="15">
        <v>29.362881355932199</v>
      </c>
      <c r="AIM16" s="15">
        <v>36.066101694915197</v>
      </c>
      <c r="AIN16" s="15">
        <v>36</v>
      </c>
      <c r="AIO16" s="15">
        <v>-0.176021854237288</v>
      </c>
      <c r="AIP16" s="15">
        <v>-0.15223697288135599</v>
      </c>
      <c r="AIQ16" s="15">
        <v>53.529491525423701</v>
      </c>
      <c r="AIR16" s="15">
        <v>49.823220338982999</v>
      </c>
      <c r="AIS16" s="15">
        <v>157</v>
      </c>
      <c r="AIT16" s="15">
        <f t="shared" si="110"/>
        <v>103.47050847457629</v>
      </c>
      <c r="AIU16" s="15">
        <f t="shared" si="111"/>
        <v>107.17677966101701</v>
      </c>
      <c r="AIV16" s="15">
        <v>1760.4127118644101</v>
      </c>
      <c r="AIW16" s="15">
        <v>1676.2801016949099</v>
      </c>
      <c r="AIX16" s="15">
        <v>0.72106783858474599</v>
      </c>
      <c r="AIY16" s="15">
        <v>0.71432941177118603</v>
      </c>
      <c r="AIZ16" s="15">
        <v>0.59089407850169495</v>
      </c>
      <c r="AJA16" s="15">
        <v>0.56360250453050897</v>
      </c>
      <c r="AJB16" s="15">
        <v>0.83079920643898297</v>
      </c>
      <c r="AJC16" s="15">
        <v>0.80471042192203401</v>
      </c>
      <c r="AJD16" s="15">
        <v>0.744187414435593</v>
      </c>
      <c r="AJE16" s="15">
        <v>0.69325316512881396</v>
      </c>
      <c r="AJF16" s="15">
        <v>0.22701676016949199</v>
      </c>
      <c r="AJG16" s="15">
        <v>0.252859606055932</v>
      </c>
      <c r="AJH16" s="15">
        <v>0.73365526106101697</v>
      </c>
      <c r="AJI16" s="15">
        <v>0.71704602289152497</v>
      </c>
      <c r="AJJ16" s="15">
        <v>0.67564122512542402</v>
      </c>
      <c r="AJK16" s="15">
        <v>0.66578909147966103</v>
      </c>
      <c r="AJL16" s="15">
        <v>2.7815834225423702E-2</v>
      </c>
      <c r="AJM16" s="15">
        <v>6.6525018423728797E-3</v>
      </c>
      <c r="AJN16" s="15">
        <v>5.1868902472881304</v>
      </c>
      <c r="AJO16" s="15">
        <v>5.0618060100288096</v>
      </c>
      <c r="AJP16" s="15">
        <v>0.27330984933728802</v>
      </c>
      <c r="AJQ16" s="15">
        <v>0.31346893901525402</v>
      </c>
      <c r="AJR16" s="15">
        <v>0.40756924891864399</v>
      </c>
      <c r="AJS16" s="15">
        <v>0.44943052213050799</v>
      </c>
      <c r="AJT16" s="15">
        <v>0.44135425007627099</v>
      </c>
      <c r="AJU16" s="15">
        <v>0.48055174950339002</v>
      </c>
      <c r="AJV16" s="15">
        <v>0.31475301346779699</v>
      </c>
      <c r="AJW16" s="15">
        <v>0.352534780515254</v>
      </c>
      <c r="AJX16" s="15">
        <v>-0.85315379862711904</v>
      </c>
      <c r="AJY16" s="15">
        <v>-0.81842907408474597</v>
      </c>
      <c r="AJZ16" s="15">
        <v>0.68966881832711802</v>
      </c>
      <c r="AKA16" s="15">
        <v>0.84319620419491503</v>
      </c>
      <c r="AZI16" s="6"/>
      <c r="AZJ16" s="7"/>
      <c r="AZK16" s="6"/>
      <c r="AZL16" s="6"/>
      <c r="AZM16" s="6"/>
      <c r="AZN16" s="6"/>
    </row>
    <row r="17" spans="1:963 1361:1366" x14ac:dyDescent="0.25">
      <c r="A17" s="15">
        <v>16</v>
      </c>
      <c r="B17" s="15">
        <v>4</v>
      </c>
      <c r="C17" s="15" t="s">
        <v>11</v>
      </c>
      <c r="D17" s="15">
        <v>100</v>
      </c>
      <c r="E17" s="15">
        <v>2</v>
      </c>
      <c r="F17" s="15">
        <v>1</v>
      </c>
      <c r="G17" s="25">
        <v>-9999</v>
      </c>
      <c r="H17" s="25">
        <v>-9999</v>
      </c>
      <c r="I17" s="25">
        <v>-9999</v>
      </c>
      <c r="J17" s="25">
        <v>-9999</v>
      </c>
      <c r="K17" s="25">
        <v>-9999</v>
      </c>
      <c r="L17" s="25">
        <v>-9999</v>
      </c>
      <c r="M17" s="16">
        <v>125.44000000000001</v>
      </c>
      <c r="N17" s="16">
        <v>112</v>
      </c>
      <c r="O17" s="15">
        <f t="shared" si="34"/>
        <v>112.00000000000001</v>
      </c>
      <c r="P17" s="15">
        <v>100</v>
      </c>
      <c r="Q17" s="15">
        <v>53.839999999999996</v>
      </c>
      <c r="R17" s="15">
        <v>20.72</v>
      </c>
      <c r="S17" s="15">
        <v>25.439999999999998</v>
      </c>
      <c r="T17" s="15">
        <v>41.839999999999996</v>
      </c>
      <c r="U17" s="15">
        <v>20.72</v>
      </c>
      <c r="V17" s="15">
        <v>37.44</v>
      </c>
      <c r="W17" s="15">
        <v>49.839999999999996</v>
      </c>
      <c r="X17" s="15">
        <v>20.72</v>
      </c>
      <c r="Y17" s="15">
        <v>29.439999999999998</v>
      </c>
      <c r="Z17" s="15">
        <v>57.839999999999989</v>
      </c>
      <c r="AA17" s="15">
        <v>16.720000000000013</v>
      </c>
      <c r="AB17" s="15">
        <v>25.439999999999998</v>
      </c>
      <c r="AC17" s="15" t="s">
        <v>56</v>
      </c>
      <c r="AD17" s="15">
        <v>8.9</v>
      </c>
      <c r="AE17" s="15">
        <v>7.2</v>
      </c>
      <c r="AF17" s="15">
        <v>1.75</v>
      </c>
      <c r="AG17" s="15" t="s">
        <v>41</v>
      </c>
      <c r="AH17" s="15">
        <v>2</v>
      </c>
      <c r="AI17" s="15">
        <v>0.8</v>
      </c>
      <c r="AJ17" s="15">
        <v>2</v>
      </c>
      <c r="AK17" s="15">
        <v>4</v>
      </c>
      <c r="AL17" s="15">
        <v>315</v>
      </c>
      <c r="AM17" s="15">
        <v>102</v>
      </c>
      <c r="AN17" s="15">
        <v>0.39</v>
      </c>
      <c r="AO17" s="15">
        <v>7.4</v>
      </c>
      <c r="AP17" s="15">
        <v>3.9</v>
      </c>
      <c r="AQ17" s="15">
        <v>1.08</v>
      </c>
      <c r="AR17" s="15">
        <v>5576</v>
      </c>
      <c r="AS17" s="15">
        <v>198</v>
      </c>
      <c r="AT17" s="15">
        <v>633</v>
      </c>
      <c r="AU17" s="25">
        <v>-9999</v>
      </c>
      <c r="AV17" s="15">
        <v>33.1</v>
      </c>
      <c r="AW17" s="15">
        <v>0</v>
      </c>
      <c r="AX17" s="15">
        <v>2</v>
      </c>
      <c r="AY17" s="15">
        <v>84</v>
      </c>
      <c r="AZ17" s="15">
        <v>5</v>
      </c>
      <c r="BA17" s="15">
        <v>8</v>
      </c>
      <c r="BB17" s="15">
        <v>41</v>
      </c>
      <c r="BC17" s="20">
        <v>0.3238664673642252</v>
      </c>
      <c r="BD17" s="20">
        <v>8.4657138588715694E-2</v>
      </c>
      <c r="BE17" s="20">
        <v>6.4889687531196963E-2</v>
      </c>
      <c r="BF17" s="20">
        <v>0.35876227016792067</v>
      </c>
      <c r="BG17" s="20">
        <v>0.70233114166168553</v>
      </c>
      <c r="BH17" s="20">
        <v>0.77778331754499686</v>
      </c>
      <c r="BI17" s="25">
        <v>-9999</v>
      </c>
      <c r="BJ17" s="25">
        <v>-9999</v>
      </c>
      <c r="BK17" s="25">
        <v>-9999</v>
      </c>
      <c r="BL17" s="25">
        <v>-9999</v>
      </c>
      <c r="BM17" s="25">
        <v>-9999</v>
      </c>
      <c r="BN17" s="20">
        <f t="shared" si="0"/>
        <v>1.6340944238117636</v>
      </c>
      <c r="BO17" s="20">
        <f t="shared" si="1"/>
        <v>1.8936531739365514</v>
      </c>
      <c r="BP17" s="20">
        <f t="shared" si="2"/>
        <v>3.3287022546082339</v>
      </c>
      <c r="BQ17" s="20">
        <f t="shared" si="3"/>
        <v>6.138026821254976</v>
      </c>
      <c r="BR17" s="20">
        <f t="shared" si="4"/>
        <v>9.2491600914349625</v>
      </c>
      <c r="BS17" s="20">
        <f t="shared" si="5"/>
        <v>1.4350490806716827</v>
      </c>
      <c r="BT17" s="20">
        <f t="shared" si="6"/>
        <v>2.8093245666467421</v>
      </c>
      <c r="BU17" s="20">
        <f t="shared" si="7"/>
        <v>3.1111332701799874</v>
      </c>
      <c r="BV17" s="20">
        <f t="shared" si="35"/>
        <v>7.3555069174984125</v>
      </c>
      <c r="BW17" s="25">
        <v>-9999</v>
      </c>
      <c r="BX17" s="25">
        <v>-9999</v>
      </c>
      <c r="BY17" s="25">
        <v>-9999</v>
      </c>
      <c r="BZ17" s="25">
        <v>-9999</v>
      </c>
      <c r="CA17" s="25">
        <v>-9999</v>
      </c>
      <c r="CB17" s="25">
        <v>-9999</v>
      </c>
      <c r="CC17" s="25">
        <v>-9999</v>
      </c>
      <c r="CD17" s="20">
        <f t="shared" si="8"/>
        <v>21.012428570240978</v>
      </c>
      <c r="CE17" s="20">
        <f t="shared" si="9"/>
        <v>30.173809824645488</v>
      </c>
      <c r="CF17" s="20">
        <f t="shared" si="10"/>
        <v>37.701662880953833</v>
      </c>
      <c r="CG17" s="20">
        <f t="shared" si="36"/>
        <v>59.408974927020409</v>
      </c>
      <c r="CH17" s="15">
        <f t="shared" si="11"/>
        <v>7.5278530563083415</v>
      </c>
      <c r="CI17" s="15">
        <f t="shared" si="12"/>
        <v>9.9396378269617696</v>
      </c>
      <c r="CJ17" s="15">
        <f t="shared" si="13"/>
        <v>11.767674219104808</v>
      </c>
      <c r="CK17" s="15">
        <f t="shared" ref="CK17:CL17" si="161">SUM(CH17:CJ17)</f>
        <v>29.235165102374918</v>
      </c>
      <c r="CL17" s="15">
        <f t="shared" si="161"/>
        <v>50.942477148441498</v>
      </c>
      <c r="CM17" s="15">
        <v>0.55000000000000004</v>
      </c>
      <c r="CN17" s="15">
        <v>0.42399999999999999</v>
      </c>
      <c r="CO17" s="15">
        <v>9.5000000000000001E-2</v>
      </c>
      <c r="CP17" s="15">
        <v>5.0000000000000001E-3</v>
      </c>
      <c r="CQ17" s="15">
        <v>0.21999999999999997</v>
      </c>
      <c r="CR17" s="15">
        <v>0.27500000000000002</v>
      </c>
      <c r="CS17" s="25">
        <v>-9999</v>
      </c>
      <c r="CT17" s="25">
        <v>-9999</v>
      </c>
      <c r="CU17" s="25">
        <v>-9999</v>
      </c>
      <c r="CV17" s="25">
        <v>-9999</v>
      </c>
      <c r="CW17" s="25">
        <v>-9999</v>
      </c>
      <c r="CX17" s="20">
        <f t="shared" si="141"/>
        <v>3.8959999999999999</v>
      </c>
      <c r="CY17" s="20">
        <f t="shared" si="142"/>
        <v>4.2759999999999998</v>
      </c>
      <c r="CZ17" s="20">
        <f t="shared" si="143"/>
        <v>4.2959999999999994</v>
      </c>
      <c r="DA17" s="20">
        <f t="shared" si="144"/>
        <v>5.1759999999999993</v>
      </c>
      <c r="DB17" s="20">
        <f t="shared" si="145"/>
        <v>6.2759999999999998</v>
      </c>
      <c r="DC17" s="15">
        <f t="shared" si="146"/>
        <v>0.02</v>
      </c>
      <c r="DD17" s="15">
        <f t="shared" si="147"/>
        <v>0.87999999999999989</v>
      </c>
      <c r="DE17" s="15">
        <f t="shared" si="148"/>
        <v>1.1000000000000001</v>
      </c>
      <c r="DF17" s="15">
        <f t="shared" si="149"/>
        <v>2</v>
      </c>
      <c r="DG17" s="16">
        <v>3.1124497991967872</v>
      </c>
      <c r="DH17" s="16">
        <v>2.1406573433634573</v>
      </c>
      <c r="DI17" s="16">
        <v>2.2903453136011276</v>
      </c>
      <c r="DJ17" s="16">
        <v>1.8819632640770854</v>
      </c>
      <c r="DK17" s="16">
        <v>2.4849094567404424</v>
      </c>
      <c r="DL17" s="16">
        <v>2.9419185547762021</v>
      </c>
      <c r="DM17" s="25">
        <v>-9999</v>
      </c>
      <c r="DN17" s="20">
        <f t="shared" si="41"/>
        <v>21.012428570240978</v>
      </c>
      <c r="DO17" s="20">
        <f t="shared" si="42"/>
        <v>30.173809824645488</v>
      </c>
      <c r="DP17" s="20">
        <f t="shared" ref="DP17:DR17" si="162">(DO17+(DJ17*4))</f>
        <v>37.701662880953833</v>
      </c>
      <c r="DQ17" s="20">
        <f t="shared" si="162"/>
        <v>47.641300707915605</v>
      </c>
      <c r="DR17" s="20">
        <f t="shared" si="162"/>
        <v>59.408974927020409</v>
      </c>
      <c r="DS17" s="15">
        <f t="shared" si="44"/>
        <v>7.5278530563083415</v>
      </c>
      <c r="DT17" s="15">
        <f t="shared" si="45"/>
        <v>9.9396378269617696</v>
      </c>
      <c r="DU17" s="15">
        <f t="shared" si="46"/>
        <v>11.767674219104808</v>
      </c>
      <c r="DV17" s="15">
        <f t="shared" si="47"/>
        <v>29.235165102374918</v>
      </c>
      <c r="DW17" s="25">
        <v>-9999</v>
      </c>
      <c r="DX17" s="25">
        <v>-9999</v>
      </c>
      <c r="DY17" s="25">
        <v>-9999</v>
      </c>
      <c r="DZ17" s="25">
        <v>-9999</v>
      </c>
      <c r="EA17" s="25">
        <v>-9999</v>
      </c>
      <c r="EB17" s="25">
        <v>-9999</v>
      </c>
      <c r="EC17" s="25">
        <v>-9999</v>
      </c>
      <c r="ED17" s="25">
        <v>-9999</v>
      </c>
      <c r="EE17" s="25">
        <v>-9999</v>
      </c>
      <c r="EF17" s="25">
        <v>-9999</v>
      </c>
      <c r="EG17" s="25">
        <v>-9999</v>
      </c>
      <c r="EH17" s="25">
        <v>-9999</v>
      </c>
      <c r="EI17" s="25">
        <v>-9999</v>
      </c>
      <c r="EJ17" s="25">
        <v>-9999</v>
      </c>
      <c r="EK17" s="25">
        <v>-9999</v>
      </c>
      <c r="EL17" s="25">
        <v>-9999</v>
      </c>
      <c r="EM17" s="25">
        <v>-9999</v>
      </c>
      <c r="EN17" s="25">
        <v>-9999</v>
      </c>
      <c r="EO17" s="25">
        <v>-9999</v>
      </c>
      <c r="EP17" s="25">
        <v>-9999</v>
      </c>
      <c r="EQ17" s="25">
        <v>-9999</v>
      </c>
      <c r="ER17" s="21">
        <v>-9999</v>
      </c>
      <c r="ES17" s="32">
        <v>-9999</v>
      </c>
      <c r="ET17" s="21">
        <v>-9999</v>
      </c>
      <c r="EU17" s="33">
        <v>-9999</v>
      </c>
      <c r="EV17" s="21">
        <v>-9999</v>
      </c>
      <c r="EW17" s="21">
        <v>-9999</v>
      </c>
      <c r="EX17" s="21">
        <v>-9999</v>
      </c>
      <c r="EY17" s="21">
        <v>-9999</v>
      </c>
      <c r="EZ17" s="21">
        <v>-9999</v>
      </c>
      <c r="FA17" s="21">
        <v>-9999</v>
      </c>
      <c r="FB17" s="21">
        <v>-9999</v>
      </c>
      <c r="FC17" s="21">
        <v>-9999</v>
      </c>
      <c r="FD17" s="21">
        <v>-9999</v>
      </c>
      <c r="FE17" s="21">
        <v>-9999</v>
      </c>
      <c r="FF17" s="21">
        <v>-9999</v>
      </c>
      <c r="FG17" s="21">
        <v>-9999</v>
      </c>
      <c r="FH17" s="21">
        <v>-9999</v>
      </c>
      <c r="FI17" s="21">
        <v>-9999</v>
      </c>
      <c r="FJ17" s="21">
        <v>-9999</v>
      </c>
      <c r="FK17" s="21">
        <v>-9999</v>
      </c>
      <c r="FL17" s="32">
        <v>-9999</v>
      </c>
      <c r="FM17" s="32">
        <v>-9999</v>
      </c>
      <c r="FN17" s="32">
        <v>-9999</v>
      </c>
      <c r="FO17" s="32">
        <v>-9999</v>
      </c>
      <c r="FP17" s="32">
        <v>-9999</v>
      </c>
      <c r="FQ17" s="32">
        <v>-9999</v>
      </c>
      <c r="FR17" s="32">
        <v>-9999</v>
      </c>
      <c r="FS17" s="32">
        <v>-9999</v>
      </c>
      <c r="FT17" s="32">
        <v>-9999</v>
      </c>
      <c r="FU17" s="32">
        <v>-9999</v>
      </c>
      <c r="FV17" s="32">
        <v>-9999</v>
      </c>
      <c r="FW17" s="32">
        <v>-9999</v>
      </c>
      <c r="FX17" s="21">
        <v>-9999</v>
      </c>
      <c r="FY17" s="21">
        <v>-9999</v>
      </c>
      <c r="FZ17" s="21">
        <v>-9999</v>
      </c>
      <c r="GA17" s="21">
        <v>-9999</v>
      </c>
      <c r="GB17" s="21">
        <v>-9999</v>
      </c>
      <c r="GC17" s="21">
        <v>-9999</v>
      </c>
      <c r="GD17" s="21">
        <v>-9999</v>
      </c>
      <c r="GE17" s="21">
        <v>-9999</v>
      </c>
      <c r="GF17" s="21">
        <v>-9999</v>
      </c>
      <c r="GG17" s="21">
        <v>-9999</v>
      </c>
      <c r="GH17" s="21">
        <v>-9999</v>
      </c>
      <c r="GI17" s="21">
        <v>-9999</v>
      </c>
      <c r="GJ17" s="21">
        <v>-9999</v>
      </c>
      <c r="GK17" s="21">
        <v>-9999</v>
      </c>
      <c r="GL17" s="21">
        <v>-9999</v>
      </c>
      <c r="GM17" s="21">
        <v>-9999</v>
      </c>
      <c r="GN17" s="25">
        <v>-9999</v>
      </c>
      <c r="GO17" s="25">
        <v>-9999</v>
      </c>
      <c r="GP17" s="25">
        <v>-9999</v>
      </c>
      <c r="GQ17" s="25">
        <v>-9999</v>
      </c>
      <c r="GR17" s="25">
        <v>-9999</v>
      </c>
      <c r="GS17" s="25">
        <v>-9999</v>
      </c>
      <c r="GT17" s="25">
        <v>-9999</v>
      </c>
      <c r="GU17" s="25">
        <v>-9999</v>
      </c>
      <c r="GV17" s="25">
        <v>-9999</v>
      </c>
      <c r="GW17" s="25">
        <v>-9999</v>
      </c>
      <c r="GX17" s="25">
        <v>-9999</v>
      </c>
      <c r="GY17" s="25">
        <v>-9999</v>
      </c>
      <c r="GZ17" s="25">
        <v>-9999</v>
      </c>
      <c r="HA17" s="25">
        <v>-9999</v>
      </c>
      <c r="HB17" s="21">
        <v>-9999</v>
      </c>
      <c r="HC17" s="21">
        <v>-9999</v>
      </c>
      <c r="HD17" s="21">
        <v>-9999</v>
      </c>
      <c r="HE17" s="21">
        <v>-9999</v>
      </c>
      <c r="HF17" s="21">
        <v>-9999</v>
      </c>
      <c r="HG17" s="15">
        <v>47.1</v>
      </c>
      <c r="HH17" s="15">
        <f t="shared" si="48"/>
        <v>402.5</v>
      </c>
      <c r="HI17" s="15">
        <v>1.792646833134321</v>
      </c>
      <c r="HJ17" s="24">
        <f t="shared" si="49"/>
        <v>1.9605079955219027</v>
      </c>
      <c r="HK17" s="15">
        <f t="shared" si="50"/>
        <v>7.8910446819756581</v>
      </c>
      <c r="HL17" s="27">
        <v>0.35165539916094718</v>
      </c>
      <c r="HM17" s="17">
        <v>410.9</v>
      </c>
      <c r="HN17" s="17">
        <v>70.069999999999993</v>
      </c>
      <c r="HO17" s="16">
        <f t="shared" si="51"/>
        <v>340.83</v>
      </c>
      <c r="HP17" s="18">
        <v>16</v>
      </c>
      <c r="HQ17" s="18">
        <v>631.5</v>
      </c>
      <c r="HR17" s="18">
        <v>31.63</v>
      </c>
      <c r="HS17" s="22">
        <f t="shared" si="52"/>
        <v>599.87</v>
      </c>
      <c r="HT17" s="21">
        <v>191</v>
      </c>
      <c r="HU17" s="18">
        <v>404.5</v>
      </c>
      <c r="HV17" s="18">
        <v>31</v>
      </c>
      <c r="HW17" s="18">
        <f t="shared" si="53"/>
        <v>373.5</v>
      </c>
      <c r="HX17" s="18">
        <v>250.7</v>
      </c>
      <c r="HY17" s="18">
        <v>31</v>
      </c>
      <c r="HZ17" s="18">
        <f t="shared" si="54"/>
        <v>219.7</v>
      </c>
      <c r="IA17" s="18">
        <v>197.7</v>
      </c>
      <c r="IB17" s="18">
        <v>31.5</v>
      </c>
      <c r="IC17" s="18">
        <f t="shared" si="55"/>
        <v>166.2</v>
      </c>
      <c r="ID17" s="18">
        <v>119.6</v>
      </c>
      <c r="IE17" s="22">
        <v>6.65</v>
      </c>
      <c r="IF17" s="28">
        <v>122.7</v>
      </c>
      <c r="IG17" s="22">
        <v>70.069999999999993</v>
      </c>
      <c r="IH17" s="22">
        <f t="shared" si="151"/>
        <v>112.94999999999999</v>
      </c>
      <c r="II17" s="22">
        <f t="shared" si="152"/>
        <v>52.63000000000001</v>
      </c>
      <c r="IJ17" s="16">
        <f t="shared" si="153"/>
        <v>515.98039215686288</v>
      </c>
      <c r="IK17" s="16">
        <f t="shared" si="154"/>
        <v>460.69677871148468</v>
      </c>
      <c r="IL17" s="25">
        <f t="shared" si="22"/>
        <v>3341.4705882352941</v>
      </c>
      <c r="IM17" s="16">
        <f t="shared" si="23"/>
        <v>5881.0784313725489</v>
      </c>
      <c r="IN17" s="16">
        <f t="shared" si="24"/>
        <v>2153.9215686274511</v>
      </c>
      <c r="IO17" s="16">
        <f t="shared" si="60"/>
        <v>1629.4117647058824</v>
      </c>
      <c r="IP17" s="25">
        <f t="shared" si="25"/>
        <v>3661.7647058823532</v>
      </c>
      <c r="IQ17" s="16">
        <f t="shared" si="61"/>
        <v>13005.882352941177</v>
      </c>
      <c r="IR17" s="16">
        <f t="shared" si="62"/>
        <v>1107.3529411764705</v>
      </c>
      <c r="IS17" s="27">
        <v>0.3537914173751262</v>
      </c>
      <c r="IT17" s="24">
        <v>1.9561258469268292</v>
      </c>
      <c r="IU17" s="24">
        <v>1.9561258469268292</v>
      </c>
      <c r="IV17" s="15">
        <v>2.13</v>
      </c>
      <c r="IW17" s="24">
        <f t="shared" si="63"/>
        <v>2.1341880997750633</v>
      </c>
      <c r="IX17" s="15">
        <f t="shared" si="26"/>
        <v>71.173323529411761</v>
      </c>
      <c r="IY17" s="27">
        <v>0.36188386457489136</v>
      </c>
      <c r="IZ17" s="26">
        <v>0.40840154223254488</v>
      </c>
      <c r="JA17" s="15">
        <v>0.45</v>
      </c>
      <c r="JB17" s="24">
        <f t="shared" si="64"/>
        <v>0.48988579846785568</v>
      </c>
      <c r="JC17" s="15">
        <f t="shared" si="27"/>
        <v>26.464852941176474</v>
      </c>
      <c r="JD17" s="27">
        <v>0.36153600562346511</v>
      </c>
      <c r="JE17" s="24">
        <v>0.86756291019072385</v>
      </c>
      <c r="JF17" s="15">
        <v>1.03</v>
      </c>
      <c r="JG17" s="24">
        <f t="shared" si="65"/>
        <v>0.97769883578662509</v>
      </c>
      <c r="JH17" s="15">
        <f t="shared" si="28"/>
        <v>22.185392156862747</v>
      </c>
      <c r="JI17" s="27">
        <v>0.36131713131767457</v>
      </c>
      <c r="JJ17" s="24">
        <v>1.8692527089426185</v>
      </c>
      <c r="JK17" s="15">
        <v>2.12</v>
      </c>
      <c r="JL17" s="24">
        <f t="shared" si="66"/>
        <v>2.041894077980638</v>
      </c>
      <c r="JM17" s="15">
        <f t="shared" si="29"/>
        <v>23.475882352941174</v>
      </c>
      <c r="JN17" s="27">
        <v>0.36179450777544719</v>
      </c>
      <c r="JO17" s="16">
        <f t="shared" si="67"/>
        <v>143.29945098039215</v>
      </c>
      <c r="JP17" s="16">
        <f t="shared" si="68"/>
        <v>127.94593837535012</v>
      </c>
      <c r="JQ17" s="22">
        <v>6.5</v>
      </c>
      <c r="JR17" s="22">
        <f t="shared" si="69"/>
        <v>21.645</v>
      </c>
      <c r="JS17" s="22">
        <v>825.6</v>
      </c>
      <c r="JT17" s="26">
        <f t="shared" si="70"/>
        <v>0.8256</v>
      </c>
      <c r="JU17" s="27">
        <v>7.1599999999999997E-2</v>
      </c>
      <c r="JV17" s="26">
        <f t="shared" si="71"/>
        <v>0.754</v>
      </c>
      <c r="JW17" s="15">
        <f t="shared" si="72"/>
        <v>3342.3026550779859</v>
      </c>
      <c r="JX17" s="25">
        <v>-9999</v>
      </c>
      <c r="JY17" s="25">
        <v>-9999</v>
      </c>
      <c r="JZ17" s="15">
        <f t="shared" si="155"/>
        <v>-9999.0678000000007</v>
      </c>
      <c r="KA17" s="15">
        <f t="shared" si="120"/>
        <v>-9999.0316999999995</v>
      </c>
      <c r="KB17" s="15">
        <f t="shared" si="156"/>
        <v>-13261.363129973475</v>
      </c>
      <c r="KC17" s="15">
        <v>0.503</v>
      </c>
      <c r="KD17" s="25">
        <v>-9999</v>
      </c>
      <c r="KE17" s="15">
        <f t="shared" si="30"/>
        <v>1681.1782355042269</v>
      </c>
      <c r="KF17" s="15">
        <f t="shared" si="73"/>
        <v>1882.9196237647343</v>
      </c>
      <c r="KG17" s="28">
        <v>2</v>
      </c>
      <c r="KH17" s="22">
        <f t="shared" si="74"/>
        <v>19</v>
      </c>
      <c r="KI17" s="22">
        <f t="shared" si="75"/>
        <v>126.73</v>
      </c>
      <c r="KJ17" s="20">
        <v>137.43207799999999</v>
      </c>
      <c r="KK17" s="16">
        <v>4.38</v>
      </c>
      <c r="KL17" s="16">
        <f t="shared" si="76"/>
        <v>3.87</v>
      </c>
      <c r="KM17" s="15">
        <f t="shared" si="121"/>
        <v>2701.81040631724</v>
      </c>
      <c r="KN17" s="18">
        <v>2.1</v>
      </c>
      <c r="KO17" s="18">
        <f t="shared" si="77"/>
        <v>1.83</v>
      </c>
      <c r="KP17" s="15">
        <f t="shared" si="78"/>
        <v>0.47286821705426357</v>
      </c>
      <c r="KQ17" s="15">
        <f t="shared" si="79"/>
        <v>1277.6002696538887</v>
      </c>
      <c r="KR17" s="15">
        <f t="shared" si="80"/>
        <v>1430.9123020123554</v>
      </c>
      <c r="KS17" s="20">
        <f t="shared" si="31"/>
        <v>1619.0247190901084</v>
      </c>
      <c r="KT17" s="20">
        <f t="shared" si="81"/>
        <v>1813.3076853809216</v>
      </c>
      <c r="KU17" s="30">
        <v>4.79</v>
      </c>
      <c r="KV17" s="30">
        <v>0.95</v>
      </c>
      <c r="KW17" s="30">
        <v>77.7</v>
      </c>
      <c r="KX17" s="30">
        <v>24.6</v>
      </c>
      <c r="KY17" s="30">
        <v>6</v>
      </c>
      <c r="KZ17" s="18">
        <v>1.6374</v>
      </c>
      <c r="LA17" s="18">
        <f t="shared" si="82"/>
        <v>1.5704</v>
      </c>
      <c r="LB17" s="15">
        <f t="shared" si="32"/>
        <v>0.40578811369509044</v>
      </c>
      <c r="LC17" s="15">
        <f t="shared" si="33"/>
        <v>1096.3625483412388</v>
      </c>
      <c r="LD17" s="15">
        <f t="shared" si="83"/>
        <v>1227.9260541421877</v>
      </c>
      <c r="LE17" s="15">
        <f t="shared" si="84"/>
        <v>1497.4707977343753</v>
      </c>
      <c r="LF17" s="15">
        <v>47.1</v>
      </c>
      <c r="LG17" s="15">
        <f t="shared" si="85"/>
        <v>402.5</v>
      </c>
      <c r="LH17" s="15">
        <v>0.26664062500000002</v>
      </c>
      <c r="LI17" s="15">
        <v>0.40231098790000003</v>
      </c>
      <c r="LJ17" s="15">
        <v>0.22947592789999999</v>
      </c>
      <c r="LK17" s="15">
        <v>0.33406923955000001</v>
      </c>
      <c r="LL17" s="15">
        <v>0.52238528439999998</v>
      </c>
      <c r="LM17" s="15">
        <v>0.48533332072500002</v>
      </c>
      <c r="LN17" s="15">
        <v>0.33739729457500001</v>
      </c>
      <c r="LO17" s="15">
        <v>0.534018713975</v>
      </c>
      <c r="LP17" s="15">
        <v>0.47507532392500001</v>
      </c>
      <c r="LQ17" s="15">
        <v>0.2567101537</v>
      </c>
      <c r="LR17" s="15">
        <v>0.40878309569999999</v>
      </c>
      <c r="LS17" s="15">
        <v>0.26440609137499999</v>
      </c>
      <c r="LT17" s="15">
        <v>33.89</v>
      </c>
      <c r="LU17" s="15">
        <v>31.1205</v>
      </c>
      <c r="LV17" s="15">
        <v>5.6834499999999997</v>
      </c>
      <c r="LW17" s="15">
        <v>42.256</v>
      </c>
      <c r="LX17" s="15">
        <v>42.298749999999998</v>
      </c>
      <c r="LY17" s="15">
        <v>34.68</v>
      </c>
      <c r="LZ17" s="15">
        <v>34.685000000000002</v>
      </c>
      <c r="MA17" s="15">
        <v>0.20880924249999999</v>
      </c>
      <c r="MB17" s="15">
        <v>0.19181058249999999</v>
      </c>
      <c r="MC17" s="15">
        <v>55.791499999999999</v>
      </c>
      <c r="MD17" s="15">
        <v>54.535499999999999</v>
      </c>
      <c r="ME17" s="15">
        <v>60.3</v>
      </c>
      <c r="MF17" s="15">
        <f t="shared" si="86"/>
        <v>4.508499999999998</v>
      </c>
      <c r="MG17" s="15">
        <f t="shared" si="87"/>
        <v>5.7644999999999982</v>
      </c>
      <c r="MH17" s="15">
        <v>1811.75755</v>
      </c>
      <c r="MI17" s="15">
        <v>1783.2458999999999</v>
      </c>
      <c r="MJ17" s="15">
        <v>0.22555268447249999</v>
      </c>
      <c r="MK17" s="15">
        <v>0.21832660851999999</v>
      </c>
      <c r="ML17" s="15">
        <v>0.16941032687499999</v>
      </c>
      <c r="MM17" s="15">
        <v>0.18436945065749999</v>
      </c>
      <c r="MN17" s="15">
        <v>0.13276836711000001</v>
      </c>
      <c r="MO17" s="15">
        <v>0.12838765994500001</v>
      </c>
      <c r="MP17" s="15">
        <v>7.4983325677500004E-2</v>
      </c>
      <c r="MQ17" s="15">
        <v>9.3344113514999993E-2</v>
      </c>
      <c r="MR17" s="15">
        <v>5.83754499725E-2</v>
      </c>
      <c r="MS17" s="15">
        <v>3.5555072327499999E-2</v>
      </c>
      <c r="MT17" s="15">
        <v>0.33765299845750002</v>
      </c>
      <c r="MU17" s="15">
        <v>0.3880040507625</v>
      </c>
      <c r="MV17" s="15">
        <v>0.35063078442750001</v>
      </c>
      <c r="MW17" s="15">
        <v>0.32254383544249998</v>
      </c>
      <c r="MX17" s="15">
        <v>0.121414264085</v>
      </c>
      <c r="MY17" s="15">
        <v>0.1856404109475</v>
      </c>
      <c r="MZ17" s="15">
        <v>0.58277860467999998</v>
      </c>
      <c r="NA17" s="15">
        <v>0.56359347266500004</v>
      </c>
      <c r="NB17" s="15">
        <v>0.44362499548500001</v>
      </c>
      <c r="NC17" s="15">
        <v>0.17343555386000001</v>
      </c>
      <c r="ND17" s="15">
        <v>0.47369744306</v>
      </c>
      <c r="NE17" s="15">
        <v>0.1849446773375</v>
      </c>
      <c r="NF17" s="15">
        <v>0.29841253477750002</v>
      </c>
      <c r="NG17" s="15">
        <v>0.15972112082500001</v>
      </c>
      <c r="NH17" s="15">
        <v>0.2579113313825</v>
      </c>
      <c r="NI17" s="15">
        <v>0.137704203685</v>
      </c>
      <c r="NJ17" s="15">
        <v>-0.13908550405</v>
      </c>
      <c r="NK17" s="15">
        <v>-0.17001770464999999</v>
      </c>
      <c r="NL17" s="15">
        <v>0.95106366695</v>
      </c>
      <c r="NM17" s="15">
        <v>0.51815425671750004</v>
      </c>
      <c r="NN17" s="15">
        <v>0.26748530907894702</v>
      </c>
      <c r="NO17" s="15">
        <v>0.41587510107894698</v>
      </c>
      <c r="NP17" s="15">
        <v>0.24028960007894701</v>
      </c>
      <c r="NQ17" s="15">
        <v>0.33183426478947398</v>
      </c>
      <c r="NR17" s="15">
        <v>0.51284242013157899</v>
      </c>
      <c r="NS17" s="15">
        <v>0.45532083334210499</v>
      </c>
      <c r="NT17" s="15">
        <v>0.33131039205263202</v>
      </c>
      <c r="NU17" s="15">
        <v>0.51855039007894699</v>
      </c>
      <c r="NV17" s="15">
        <v>0.45876528449999998</v>
      </c>
      <c r="NW17" s="15">
        <v>0.25740746647368401</v>
      </c>
      <c r="NX17" s="15">
        <v>0.40238271734210501</v>
      </c>
      <c r="NY17" s="15">
        <v>0.25269180421052601</v>
      </c>
      <c r="NZ17" s="15">
        <v>30.67</v>
      </c>
      <c r="OA17" s="15">
        <v>28.308157894736802</v>
      </c>
      <c r="OB17" s="15">
        <v>13.8744736842105</v>
      </c>
      <c r="OC17" s="15">
        <v>43.1378947368421</v>
      </c>
      <c r="OD17" s="15">
        <v>42.9860526315789</v>
      </c>
      <c r="OE17" s="15">
        <v>31.317368421052599</v>
      </c>
      <c r="OF17" s="15">
        <v>30.953947368421101</v>
      </c>
      <c r="OG17" s="15">
        <v>0.32971095</v>
      </c>
      <c r="OH17" s="15">
        <v>0.30654785526315798</v>
      </c>
      <c r="OI17" s="15">
        <v>56.044736842105301</v>
      </c>
      <c r="OJ17" s="15">
        <v>54.422368421052603</v>
      </c>
      <c r="OK17" s="15">
        <v>60</v>
      </c>
      <c r="OL17" s="15">
        <f t="shared" si="88"/>
        <v>3.9552631578946986</v>
      </c>
      <c r="OM17" s="15">
        <f t="shared" si="89"/>
        <v>5.5776315789473969</v>
      </c>
      <c r="ON17" s="15">
        <v>1817.5067105263199</v>
      </c>
      <c r="OO17" s="15">
        <v>1780.6901842105301</v>
      </c>
      <c r="OP17" s="15">
        <v>0.22012217394736799</v>
      </c>
      <c r="OQ17" s="15">
        <v>0.21184500638157899</v>
      </c>
      <c r="OR17" s="15">
        <v>0.16128104333684201</v>
      </c>
      <c r="OS17" s="15">
        <v>0.156353540294737</v>
      </c>
      <c r="OT17" s="15">
        <v>0.12597631896579001</v>
      </c>
      <c r="OU17" s="15">
        <v>0.102066076363158</v>
      </c>
      <c r="OV17" s="15">
        <v>6.5470875031579001E-2</v>
      </c>
      <c r="OW17" s="15">
        <v>4.4799516005263197E-2</v>
      </c>
      <c r="OX17" s="15">
        <v>6.1034284821052602E-2</v>
      </c>
      <c r="OY17" s="15">
        <v>5.7642776034210502E-2</v>
      </c>
      <c r="OZ17" s="15">
        <v>0.34451005280263203</v>
      </c>
      <c r="PA17" s="15">
        <v>0.35928309342894699</v>
      </c>
      <c r="PB17" s="15">
        <v>0.33630970084473699</v>
      </c>
      <c r="PC17" s="15">
        <v>0.311761988557895</v>
      </c>
      <c r="PD17" s="15">
        <v>0.134736095578947</v>
      </c>
      <c r="PE17" s="15">
        <v>0.16007047992631601</v>
      </c>
      <c r="PF17" s="15">
        <v>0.56538074660000004</v>
      </c>
      <c r="PG17" s="15">
        <v>0.54538795991315803</v>
      </c>
      <c r="PH17" s="15">
        <v>0.48504132296052599</v>
      </c>
      <c r="PI17" s="15">
        <v>0.58052608886052603</v>
      </c>
      <c r="PJ17" s="15">
        <v>0.51365551948157895</v>
      </c>
      <c r="PK17" s="15">
        <v>0.59887641502631594</v>
      </c>
      <c r="PL17" s="15">
        <v>0.31520854284473698</v>
      </c>
      <c r="PM17" s="15">
        <v>0.256009444397368</v>
      </c>
      <c r="PN17" s="15">
        <v>0.27435669655</v>
      </c>
      <c r="PO17" s="15">
        <v>0.22701626330526301</v>
      </c>
      <c r="PP17" s="15">
        <v>-0.122452776947368</v>
      </c>
      <c r="PQ17" s="15">
        <v>-8.4400845928947393E-2</v>
      </c>
      <c r="PR17" s="15">
        <v>1.1247865180000001</v>
      </c>
      <c r="PS17" s="15">
        <v>-25.875693795957901</v>
      </c>
      <c r="PT17" s="15">
        <v>0.26412845448936201</v>
      </c>
      <c r="PU17" s="15">
        <v>0.40719542253191499</v>
      </c>
      <c r="PV17" s="15">
        <v>0.237384855404255</v>
      </c>
      <c r="PW17" s="15">
        <v>0.334582407148936</v>
      </c>
      <c r="PX17" s="15">
        <v>0.49538483306383002</v>
      </c>
      <c r="PY17" s="15">
        <v>0.45916224091489399</v>
      </c>
      <c r="PZ17" s="15">
        <v>0.33478834172340399</v>
      </c>
      <c r="QA17" s="15">
        <v>0.53513604410638305</v>
      </c>
      <c r="QB17" s="15">
        <v>0.480031559</v>
      </c>
      <c r="QC17" s="15">
        <v>0.262530854276596</v>
      </c>
      <c r="QD17" s="15">
        <v>0.40348467412765898</v>
      </c>
      <c r="QE17" s="15">
        <v>0.25701410423404297</v>
      </c>
      <c r="QF17" s="15">
        <v>26.62</v>
      </c>
      <c r="QG17" s="15">
        <v>23.668085106383</v>
      </c>
      <c r="QH17" s="15">
        <v>21.185744680851101</v>
      </c>
      <c r="QI17" s="15">
        <v>33.623404255319201</v>
      </c>
      <c r="QJ17" s="15">
        <v>33.880425531914902</v>
      </c>
      <c r="QK17" s="15">
        <v>25.682978723404201</v>
      </c>
      <c r="QL17" s="15">
        <v>25.579148936170199</v>
      </c>
      <c r="QM17" s="15">
        <v>0.21610037659574499</v>
      </c>
      <c r="QN17" s="15">
        <v>0.206465004255319</v>
      </c>
      <c r="QO17" s="15">
        <v>53.658510638297898</v>
      </c>
      <c r="QP17" s="15">
        <v>52.138085106383002</v>
      </c>
      <c r="QQ17" s="15">
        <v>60.1</v>
      </c>
      <c r="QR17" s="15">
        <f t="shared" si="90"/>
        <v>6.4414893617021036</v>
      </c>
      <c r="QS17" s="15">
        <f t="shared" si="91"/>
        <v>7.9619148936169992</v>
      </c>
      <c r="QT17" s="15">
        <v>1763.3302765957501</v>
      </c>
      <c r="QU17" s="15">
        <v>1728.83914893617</v>
      </c>
      <c r="QV17" s="15">
        <v>0.230139644821277</v>
      </c>
      <c r="QW17" s="15">
        <v>0.192114365223404</v>
      </c>
      <c r="QX17" s="15">
        <v>0.178269306840426</v>
      </c>
      <c r="QY17" s="15">
        <v>0.156563933217021</v>
      </c>
      <c r="QZ17" s="15">
        <v>0.14017138172553201</v>
      </c>
      <c r="RA17" s="15">
        <v>9.6167044534042595E-2</v>
      </c>
      <c r="RB17" s="15">
        <v>8.6709543442553202E-2</v>
      </c>
      <c r="RC17" s="15">
        <v>5.9666236800000001E-2</v>
      </c>
      <c r="RD17" s="15">
        <v>5.4136933485106398E-2</v>
      </c>
      <c r="RE17" s="15">
        <v>3.6796820517021302E-2</v>
      </c>
      <c r="RF17" s="15">
        <v>0.35101441851063803</v>
      </c>
      <c r="RG17" s="15">
        <v>0.35032619187446801</v>
      </c>
      <c r="RH17" s="15">
        <v>0.34160745471702098</v>
      </c>
      <c r="RI17" s="15">
        <v>0.30266294111702102</v>
      </c>
      <c r="RJ17" s="15">
        <v>0.131546801053192</v>
      </c>
      <c r="RK17" s="15">
        <v>0.17002832990425501</v>
      </c>
      <c r="RL17" s="15">
        <v>0.59906229896595697</v>
      </c>
      <c r="RM17" s="15">
        <v>0.48039979420425499</v>
      </c>
      <c r="RN17" s="15">
        <v>0.38361839538297898</v>
      </c>
      <c r="RO17" s="15">
        <v>0.33323881868510602</v>
      </c>
      <c r="RP17" s="15">
        <v>0.41403235109361702</v>
      </c>
      <c r="RQ17" s="15">
        <v>0.341030978608511</v>
      </c>
      <c r="RR17" s="15">
        <v>0.27058050914680798</v>
      </c>
      <c r="RS17" s="15">
        <v>0.17893006534042599</v>
      </c>
      <c r="RT17" s="15">
        <v>0.23203345377021301</v>
      </c>
      <c r="RU17" s="15">
        <v>0.15824467468297901</v>
      </c>
      <c r="RV17" s="15">
        <v>-0.159238266957447</v>
      </c>
      <c r="RW17" s="15">
        <v>-0.11146707436808501</v>
      </c>
      <c r="RX17" s="15">
        <v>0.74909998187446802</v>
      </c>
      <c r="RY17" s="15">
        <v>0.63715617337659602</v>
      </c>
      <c r="RZ17" s="15">
        <v>0.24896796930769199</v>
      </c>
      <c r="SA17" s="15">
        <v>0.369596501673077</v>
      </c>
      <c r="SB17" s="15">
        <v>0.221072309288462</v>
      </c>
      <c r="SC17" s="15">
        <v>0.30708016178846198</v>
      </c>
      <c r="SD17" s="15">
        <v>0.479496001884616</v>
      </c>
      <c r="SE17" s="15">
        <v>0.423718790519231</v>
      </c>
      <c r="SF17" s="15">
        <v>0.307865062653846</v>
      </c>
      <c r="SG17" s="15">
        <v>0.52729839615384599</v>
      </c>
      <c r="SH17" s="15">
        <v>0.45812510201923101</v>
      </c>
      <c r="SI17" s="15">
        <v>0.246531083326923</v>
      </c>
      <c r="SJ17" s="15">
        <v>0.364688077173077</v>
      </c>
      <c r="SK17" s="15">
        <v>0.23519152119230799</v>
      </c>
      <c r="SL17" s="15">
        <v>32.450769230769303</v>
      </c>
      <c r="SM17" s="15">
        <v>32.749423076923101</v>
      </c>
      <c r="SN17" s="15">
        <v>10.7426923076923</v>
      </c>
      <c r="SO17" s="15">
        <v>40.167499999999997</v>
      </c>
      <c r="SP17" s="15">
        <v>41.078653846153898</v>
      </c>
      <c r="SQ17" s="15">
        <v>33.876923076922999</v>
      </c>
      <c r="SR17" s="15">
        <v>33.874807692307698</v>
      </c>
      <c r="SS17" s="15">
        <v>0.172488536538462</v>
      </c>
      <c r="ST17" s="15">
        <v>0.18132792288461499</v>
      </c>
      <c r="SU17" s="15">
        <v>53.965576923076902</v>
      </c>
      <c r="SV17" s="15">
        <v>50.016346153846101</v>
      </c>
      <c r="SW17" s="15">
        <v>63.6</v>
      </c>
      <c r="SX17" s="15">
        <f t="shared" si="92"/>
        <v>9.634423076923099</v>
      </c>
      <c r="SY17" s="15">
        <f t="shared" si="93"/>
        <v>13.583653846153901</v>
      </c>
      <c r="SZ17" s="15">
        <v>1770.31948076923</v>
      </c>
      <c r="TA17" s="15">
        <v>1680.66605769231</v>
      </c>
      <c r="TB17" s="15">
        <v>0.26240272701538497</v>
      </c>
      <c r="TC17" s="15">
        <v>0.21592877788269199</v>
      </c>
      <c r="TD17" s="15">
        <v>0.19624839110769199</v>
      </c>
      <c r="TE17" s="15">
        <v>0.15886091916923101</v>
      </c>
      <c r="TF17" s="15">
        <v>0.18215605776730801</v>
      </c>
      <c r="TG17" s="15">
        <v>0.126562640767308</v>
      </c>
      <c r="TH17" s="15">
        <v>0.11379872779615401</v>
      </c>
      <c r="TI17" s="15">
        <v>6.7708726848076897E-2</v>
      </c>
      <c r="TJ17" s="15">
        <v>6.9870229749999999E-2</v>
      </c>
      <c r="TK17" s="15">
        <v>5.9502412475000002E-2</v>
      </c>
      <c r="TL17" s="15">
        <v>0.382794795196154</v>
      </c>
      <c r="TM17" s="15">
        <v>0.36551922121153901</v>
      </c>
      <c r="TN17" s="15">
        <v>0.36244099263653801</v>
      </c>
      <c r="TO17" s="15">
        <v>0.31310654830000001</v>
      </c>
      <c r="TP17" s="15">
        <v>0.13385304354807701</v>
      </c>
      <c r="TQ17" s="15">
        <v>0.16289006284615401</v>
      </c>
      <c r="TR17" s="15">
        <v>0.71434645946153896</v>
      </c>
      <c r="TS17" s="15">
        <v>0.56309532017692299</v>
      </c>
      <c r="TT17" s="15">
        <v>0.38134748411538499</v>
      </c>
      <c r="TU17" s="15">
        <v>0.56711457133461496</v>
      </c>
      <c r="TV17" s="15">
        <v>0.42062784394615399</v>
      </c>
      <c r="TW17" s="15">
        <v>0.59623377766153796</v>
      </c>
      <c r="TX17" s="15">
        <v>0.309932651828846</v>
      </c>
      <c r="TY17" s="15">
        <v>0.20210485668269201</v>
      </c>
      <c r="TZ17" s="15">
        <v>0.26267695716730799</v>
      </c>
      <c r="UA17" s="15">
        <v>0.18017279959038501</v>
      </c>
      <c r="UB17" s="15">
        <v>-0.203814724615385</v>
      </c>
      <c r="UC17" s="15">
        <v>-0.12477235800384601</v>
      </c>
      <c r="UD17" s="15">
        <v>0.75891498835192295</v>
      </c>
      <c r="UE17" s="15">
        <v>2.0679613648788502</v>
      </c>
      <c r="UF17" s="15">
        <v>0.22752493421276601</v>
      </c>
      <c r="UG17" s="15">
        <v>0.29879154078723402</v>
      </c>
      <c r="UH17" s="15">
        <v>0.199432761106383</v>
      </c>
      <c r="UI17" s="15">
        <v>0.26099921478723398</v>
      </c>
      <c r="UJ17" s="15">
        <v>0.52125759242553205</v>
      </c>
      <c r="UK17" s="15">
        <v>0.442527761319149</v>
      </c>
      <c r="UL17" s="15">
        <v>0.25419704306383001</v>
      </c>
      <c r="UM17" s="15">
        <v>0.51747245995744695</v>
      </c>
      <c r="UN17" s="15">
        <v>0.42918448404255299</v>
      </c>
      <c r="UO17" s="15">
        <v>0.21465495831914899</v>
      </c>
      <c r="UP17" s="15">
        <v>0.284143753659575</v>
      </c>
      <c r="UQ17" s="15">
        <v>0.19956984840425501</v>
      </c>
      <c r="UR17" s="15">
        <v>31.02</v>
      </c>
      <c r="US17" s="15">
        <v>26.791489361702101</v>
      </c>
      <c r="UT17" s="15">
        <v>14.6802127659574</v>
      </c>
      <c r="UU17" s="15">
        <v>35.107021276595802</v>
      </c>
      <c r="UV17" s="15">
        <v>35.130851063829802</v>
      </c>
      <c r="UW17" s="15">
        <v>30.701702127659601</v>
      </c>
      <c r="UX17" s="15">
        <v>30.128297872340401</v>
      </c>
      <c r="UY17" s="15">
        <v>0.120300309361702</v>
      </c>
      <c r="UZ17" s="15">
        <v>0.12522139170212801</v>
      </c>
      <c r="VA17" s="15">
        <v>54.893404255319197</v>
      </c>
      <c r="VB17" s="15">
        <v>52.353404255319198</v>
      </c>
      <c r="VC17" s="15">
        <v>73.099999999999994</v>
      </c>
      <c r="VD17" s="15">
        <f t="shared" si="94"/>
        <v>18.206595744680797</v>
      </c>
      <c r="VE17" s="15">
        <f t="shared" si="95"/>
        <v>20.746595744680796</v>
      </c>
      <c r="VF17" s="15">
        <f t="shared" si="96"/>
        <v>19.476595744680797</v>
      </c>
      <c r="VG17" s="15">
        <v>1791.3682765957401</v>
      </c>
      <c r="VH17" s="15">
        <v>1733.7286170212799</v>
      </c>
      <c r="VI17" s="15">
        <v>0.34062137809787202</v>
      </c>
      <c r="VJ17" s="15">
        <v>0.32962531246808502</v>
      </c>
      <c r="VK17" s="15">
        <v>0.25601242769999999</v>
      </c>
      <c r="VL17" s="15">
        <v>0.25753613715957502</v>
      </c>
      <c r="VM17" s="15">
        <v>0.29094781143829801</v>
      </c>
      <c r="VN17" s="15">
        <v>0.268908243846809</v>
      </c>
      <c r="VO17" s="15">
        <f t="shared" si="97"/>
        <v>0.27992802764255353</v>
      </c>
      <c r="VP17" s="15">
        <v>0.203732505442553</v>
      </c>
      <c r="VQ17" s="15">
        <v>0.19384214047659601</v>
      </c>
      <c r="VR17" s="15">
        <v>9.2914489106383003E-2</v>
      </c>
      <c r="VS17" s="15">
        <v>7.9517785631914903E-2</v>
      </c>
      <c r="VT17" s="15">
        <v>0.44278761104468101</v>
      </c>
      <c r="VU17" s="15">
        <v>0.44373396546382998</v>
      </c>
      <c r="VV17" s="15">
        <v>0.41302163513191498</v>
      </c>
      <c r="VW17" s="15">
        <v>0.38935534813404299</v>
      </c>
      <c r="VX17" s="15">
        <v>0.120432207893617</v>
      </c>
      <c r="VY17" s="15">
        <v>0.13360023506170199</v>
      </c>
      <c r="VZ17" s="15">
        <v>1.0387871771191499</v>
      </c>
      <c r="WA17" s="15">
        <v>1.00225515992553</v>
      </c>
      <c r="WB17" s="15">
        <v>0.31863267033616999</v>
      </c>
      <c r="WC17" s="15">
        <v>0.27879392687021298</v>
      </c>
      <c r="WD17" s="15">
        <v>0.37598588861702098</v>
      </c>
      <c r="WE17" s="15">
        <v>0.32486052861489401</v>
      </c>
      <c r="WF17" s="15">
        <v>0.33254562703617002</v>
      </c>
      <c r="WG17" s="15">
        <v>0.27705639371914897</v>
      </c>
      <c r="WH17" s="15">
        <v>0.27113909336595698</v>
      </c>
      <c r="WI17" s="15">
        <v>0.226151541885106</v>
      </c>
      <c r="WJ17" s="15">
        <v>-0.33777538429787202</v>
      </c>
      <c r="WK17" s="15">
        <v>-0.323774320425532</v>
      </c>
      <c r="WL17" s="15">
        <v>0.61049051258723397</v>
      </c>
      <c r="WM17" s="15">
        <v>0.56704499363617</v>
      </c>
      <c r="WN17" s="15">
        <v>0.183612170140625</v>
      </c>
      <c r="WO17" s="15">
        <v>0.21303392126562501</v>
      </c>
      <c r="WP17" s="15">
        <v>0.157793636796875</v>
      </c>
      <c r="WQ17" s="15">
        <v>0.197536462015625</v>
      </c>
      <c r="WR17" s="15">
        <v>0.48910038803125</v>
      </c>
      <c r="WS17" s="15">
        <v>0.38619930392187501</v>
      </c>
      <c r="WT17" s="15">
        <v>0.18798877081250001</v>
      </c>
      <c r="WU17" s="15">
        <v>0.50861790446874999</v>
      </c>
      <c r="WV17" s="15">
        <v>0.39284752160937503</v>
      </c>
      <c r="WW17" s="15">
        <v>0.18041834676562499</v>
      </c>
      <c r="WX17" s="15">
        <v>0.20393286575</v>
      </c>
      <c r="WY17" s="15">
        <v>0.16093905624999999</v>
      </c>
      <c r="WZ17" s="15">
        <v>30.29</v>
      </c>
      <c r="XA17" s="15">
        <v>30.016874999999999</v>
      </c>
      <c r="XB17" s="15">
        <v>13.696875</v>
      </c>
      <c r="XC17" s="15">
        <v>31.061093750000001</v>
      </c>
      <c r="XD17" s="15">
        <v>32.116718749999997</v>
      </c>
      <c r="XE17" s="15">
        <v>31.135937500000001</v>
      </c>
      <c r="XF17" s="15">
        <v>30.983750000000001</v>
      </c>
      <c r="XG17" s="15">
        <v>6.9322996874999999E-4</v>
      </c>
      <c r="XH17" s="15">
        <v>2.9983487640625001E-2</v>
      </c>
      <c r="XI17" s="15">
        <v>54.420625000000001</v>
      </c>
      <c r="XJ17" s="15">
        <v>49.951406249999998</v>
      </c>
      <c r="XK17" s="15">
        <v>84.6</v>
      </c>
      <c r="XL17" s="15">
        <f t="shared" si="98"/>
        <v>30.179374999999993</v>
      </c>
      <c r="XM17" s="15">
        <f t="shared" si="99"/>
        <v>34.648593749999996</v>
      </c>
      <c r="XN17" s="15">
        <v>1780.645953125</v>
      </c>
      <c r="XO17" s="15">
        <v>1679.213546875</v>
      </c>
      <c r="XP17" s="15">
        <v>0.459375158292188</v>
      </c>
      <c r="XQ17" s="15">
        <v>0.42010750993281198</v>
      </c>
      <c r="XR17" s="15">
        <v>0.35248965295312501</v>
      </c>
      <c r="XS17" s="15">
        <v>0.321948008553125</v>
      </c>
      <c r="XT17" s="15">
        <v>0.42707861726562502</v>
      </c>
      <c r="XU17" s="15">
        <v>0.38956033061250001</v>
      </c>
      <c r="XV17" s="15">
        <v>0.31682276203749998</v>
      </c>
      <c r="XW17" s="15">
        <v>0.28856800282343797</v>
      </c>
      <c r="XX17" s="15">
        <v>0.12795491868125</v>
      </c>
      <c r="XY17" s="15">
        <v>0.11470303012656199</v>
      </c>
      <c r="XZ17" s="15">
        <v>0.51848819567656301</v>
      </c>
      <c r="YA17" s="15">
        <v>0.50826020946249995</v>
      </c>
      <c r="YB17" s="15">
        <v>0.47547619793437501</v>
      </c>
      <c r="YC17" s="15">
        <v>0.449980724992187</v>
      </c>
      <c r="YD17" s="15">
        <v>7.7576389896875E-2</v>
      </c>
      <c r="YE17" s="15">
        <v>0.11186464377499999</v>
      </c>
      <c r="YF17" s="15">
        <v>1.7127620961953101</v>
      </c>
      <c r="YG17" s="15">
        <v>1.4839310127093801</v>
      </c>
      <c r="YH17" s="15">
        <v>0.29930954212812499</v>
      </c>
      <c r="YI17" s="15">
        <v>0.28251176400156303</v>
      </c>
      <c r="YJ17" s="15">
        <v>0.37835915123750002</v>
      </c>
      <c r="YK17" s="15">
        <v>0.34875327745625001</v>
      </c>
      <c r="YL17" s="15">
        <v>0.35930386977500001</v>
      </c>
      <c r="YM17" s="15">
        <v>0.32721448637343697</v>
      </c>
      <c r="YN17" s="15">
        <v>0.27782937965624999</v>
      </c>
      <c r="YO17" s="15">
        <v>0.25853061988749998</v>
      </c>
      <c r="YP17" s="15">
        <v>-0.48032758128125003</v>
      </c>
      <c r="YQ17" s="15">
        <v>-0.44615143815625002</v>
      </c>
      <c r="YR17" s="15">
        <v>0.61315408858749998</v>
      </c>
      <c r="YS17" s="15">
        <v>0.61370196003437505</v>
      </c>
      <c r="YT17" s="15">
        <v>0.144045465792453</v>
      </c>
      <c r="YU17" s="15">
        <v>0.138025977037736</v>
      </c>
      <c r="YV17" s="15">
        <v>0.118083827716981</v>
      </c>
      <c r="YW17" s="15">
        <v>0.14355032054717001</v>
      </c>
      <c r="YX17" s="15">
        <v>0.459314747037736</v>
      </c>
      <c r="YY17" s="15">
        <v>0.33473331873584899</v>
      </c>
      <c r="YZ17" s="15">
        <v>0.13472741496226401</v>
      </c>
      <c r="ZA17" s="15">
        <v>0.501612016867924</v>
      </c>
      <c r="ZB17" s="15">
        <v>0.35634485662264198</v>
      </c>
      <c r="ZC17" s="15">
        <v>0.14208534992452801</v>
      </c>
      <c r="ZD17" s="15">
        <v>0.13243846183018901</v>
      </c>
      <c r="ZE17" s="15">
        <v>0.12122594767924499</v>
      </c>
      <c r="ZF17" s="15">
        <v>35.869999999999898</v>
      </c>
      <c r="ZG17" s="15">
        <v>31.675094339622699</v>
      </c>
      <c r="ZH17" s="15">
        <v>15.348301886792401</v>
      </c>
      <c r="ZI17" s="15">
        <v>31.3524528301887</v>
      </c>
      <c r="ZJ17" s="15">
        <v>32.0935849056604</v>
      </c>
      <c r="ZK17" s="15">
        <v>36.72</v>
      </c>
      <c r="ZL17" s="15">
        <v>36.681132075471702</v>
      </c>
      <c r="ZM17" s="15">
        <v>-0.13603475792452799</v>
      </c>
      <c r="ZN17" s="15">
        <v>-0.105584747735849</v>
      </c>
      <c r="ZO17" s="15">
        <v>56.136037735849101</v>
      </c>
      <c r="ZP17" s="15">
        <v>53.001509433962298</v>
      </c>
      <c r="ZQ17" s="15">
        <v>103.6</v>
      </c>
      <c r="ZR17" s="15">
        <f t="shared" si="100"/>
        <v>47.463962264150894</v>
      </c>
      <c r="ZS17" s="15">
        <f t="shared" si="101"/>
        <v>50.598490566037697</v>
      </c>
      <c r="ZT17" s="15">
        <v>1819.5781509434</v>
      </c>
      <c r="ZU17" s="15">
        <v>1748.43956603774</v>
      </c>
      <c r="ZV17" s="15">
        <v>0.57526976806226404</v>
      </c>
      <c r="ZW17" s="15">
        <v>0.51962018732264104</v>
      </c>
      <c r="ZX17" s="15">
        <v>0.45072916419245301</v>
      </c>
      <c r="ZY17" s="15">
        <v>0.397808725728302</v>
      </c>
      <c r="ZZ17" s="15">
        <v>0.58142112964905701</v>
      </c>
      <c r="AAA17" s="15">
        <v>0.53420121026603795</v>
      </c>
      <c r="AAB17" s="15">
        <v>0.45801045003396201</v>
      </c>
      <c r="AAC17" s="15">
        <v>0.41472585688490599</v>
      </c>
      <c r="AAD17" s="15">
        <v>0.16871326686037699</v>
      </c>
      <c r="AAE17" s="15">
        <v>0.15444635467169801</v>
      </c>
      <c r="AAF17" s="15">
        <v>0.60971867176415095</v>
      </c>
      <c r="AAG17" s="15">
        <v>0.58750600440188705</v>
      </c>
      <c r="AAH17" s="15">
        <v>0.55729398922641504</v>
      </c>
      <c r="AAI17" s="15">
        <v>0.51856655890943404</v>
      </c>
      <c r="AAJ17" s="15">
        <v>5.2802980039622603E-2</v>
      </c>
      <c r="AAK17" s="15">
        <v>9.7426436350943404E-2</v>
      </c>
      <c r="AAL17" s="15">
        <v>2.73194855776415</v>
      </c>
      <c r="AAM17" s="15">
        <v>2.2077469727358499</v>
      </c>
      <c r="AAN17" s="15">
        <v>0.29049728197924501</v>
      </c>
      <c r="AAO17" s="15">
        <v>0.28425870125660402</v>
      </c>
      <c r="AAP17" s="15">
        <v>0.392537568441509</v>
      </c>
      <c r="AAQ17" s="15">
        <v>0.37409309942452801</v>
      </c>
      <c r="AAR17" s="15">
        <v>0.394647578045283</v>
      </c>
      <c r="AAS17" s="15">
        <v>0.38058096936603802</v>
      </c>
      <c r="AAT17" s="15">
        <v>0.292899611971698</v>
      </c>
      <c r="AAU17" s="15">
        <v>0.29186873026037702</v>
      </c>
      <c r="AAV17" s="15">
        <v>-0.62732422683018896</v>
      </c>
      <c r="AAW17" s="15">
        <v>-0.58506804416981095</v>
      </c>
      <c r="AAX17" s="15">
        <v>0.65049674286981196</v>
      </c>
      <c r="AAY17" s="15">
        <v>0.65155971238867905</v>
      </c>
      <c r="AAZ17" s="15">
        <v>0.12054347612000001</v>
      </c>
      <c r="ABA17" s="15">
        <v>9.2110623020000004E-2</v>
      </c>
      <c r="ABB17" s="15">
        <v>9.9485396219999994E-2</v>
      </c>
      <c r="ABC17" s="15">
        <v>0.10494161252</v>
      </c>
      <c r="ABD17" s="15">
        <v>0.46533663452000001</v>
      </c>
      <c r="ABE17" s="15">
        <v>0.30584337962000002</v>
      </c>
      <c r="ABF17" s="15">
        <v>0.11212150286</v>
      </c>
      <c r="ABG17" s="15">
        <v>0.49875879346000002</v>
      </c>
      <c r="ABH17" s="15">
        <v>0.32496408197999999</v>
      </c>
      <c r="ABI17" s="15">
        <v>0.1156701031</v>
      </c>
      <c r="ABJ17" s="15">
        <v>9.0075162360000002E-2</v>
      </c>
      <c r="ABK17" s="15">
        <v>9.4709921439999997E-2</v>
      </c>
      <c r="ABL17" s="15">
        <v>34.08</v>
      </c>
      <c r="ABM17" s="15">
        <v>32.741399999999999</v>
      </c>
      <c r="ABN17" s="15">
        <v>15.610799999999999</v>
      </c>
      <c r="ABO17" s="15">
        <v>27.164000000000001</v>
      </c>
      <c r="ABP17" s="15">
        <v>27.034600000000001</v>
      </c>
      <c r="ABQ17" s="15">
        <v>34.719200000000001</v>
      </c>
      <c r="ABR17" s="15">
        <v>34.526000000000003</v>
      </c>
      <c r="ABS17" s="15">
        <v>-0.18917443</v>
      </c>
      <c r="ABT17" s="15">
        <v>-0.17067147399999999</v>
      </c>
      <c r="ABU17" s="15">
        <v>56.861600000000003</v>
      </c>
      <c r="ABV17" s="15">
        <v>54.6342</v>
      </c>
      <c r="ABW17" s="15">
        <v>122.5</v>
      </c>
      <c r="ABX17" s="15">
        <f t="shared" si="102"/>
        <v>65.63839999999999</v>
      </c>
      <c r="ABY17" s="15">
        <f t="shared" si="103"/>
        <v>67.865800000000007</v>
      </c>
      <c r="ABZ17" s="15">
        <f t="shared" si="104"/>
        <v>66.752099999999999</v>
      </c>
      <c r="ACA17" s="15">
        <v>1836.07044</v>
      </c>
      <c r="ACB17" s="15">
        <v>1785.50594</v>
      </c>
      <c r="ACC17" s="15">
        <v>0.63154663916200005</v>
      </c>
      <c r="ACD17" s="15">
        <v>0.62828330337600002</v>
      </c>
      <c r="ACE17" s="15">
        <v>0.48609050209600002</v>
      </c>
      <c r="ACF17" s="15">
        <v>0.48583382800199998</v>
      </c>
      <c r="ACG17" s="15">
        <v>0.69271380550999995</v>
      </c>
      <c r="ACH17" s="15">
        <v>0.665812388044</v>
      </c>
      <c r="ACI17" s="15">
        <f t="shared" si="105"/>
        <v>0.67926309677699992</v>
      </c>
      <c r="ACJ17" s="15">
        <v>0.56517302607599995</v>
      </c>
      <c r="ACK17" s="15">
        <v>0.53355075185199996</v>
      </c>
      <c r="ACL17" s="15">
        <v>0.21048923192999999</v>
      </c>
      <c r="ACM17" s="15">
        <v>0.205602583432</v>
      </c>
      <c r="ACN17" s="15">
        <v>0.680037026248</v>
      </c>
      <c r="ACO17" s="15">
        <v>0.64429665207200004</v>
      </c>
      <c r="ACP17" s="15">
        <v>0.62227619147000002</v>
      </c>
      <c r="ACQ17" s="15">
        <v>0.58490632138400001</v>
      </c>
      <c r="ACR17" s="15">
        <v>8.4522600892000005E-2</v>
      </c>
      <c r="ACS17" s="15">
        <v>2.6844240540000001E-2</v>
      </c>
      <c r="ACT17" s="15">
        <v>3.4579164410519998</v>
      </c>
      <c r="ACU17" s="15">
        <v>3.439852251824</v>
      </c>
      <c r="ACV17" s="15">
        <v>0.30401024369599999</v>
      </c>
      <c r="ACW17" s="15">
        <v>0.30849557792600002</v>
      </c>
      <c r="ACX17" s="15">
        <v>0.42476238197999999</v>
      </c>
      <c r="ACY17" s="15">
        <v>0.42307813314800002</v>
      </c>
      <c r="ACZ17" s="15">
        <v>0.44885981325399998</v>
      </c>
      <c r="ADA17" s="15">
        <v>0.43741591836400001</v>
      </c>
      <c r="ADB17" s="15">
        <v>0.33316999237400002</v>
      </c>
      <c r="ADC17" s="15">
        <v>0.32577329464600002</v>
      </c>
      <c r="ADD17" s="15">
        <v>-0.72137826041999997</v>
      </c>
      <c r="ADE17" s="15">
        <v>-0.69393805306</v>
      </c>
      <c r="ADF17" s="15">
        <v>0.74126668379399996</v>
      </c>
      <c r="ADG17" s="15">
        <v>0.76990818152200002</v>
      </c>
      <c r="ADH17" s="15">
        <v>0.103399297079365</v>
      </c>
      <c r="ADI17" s="15">
        <v>5.6244566777777803E-2</v>
      </c>
      <c r="ADJ17" s="15">
        <v>8.09394365873016E-2</v>
      </c>
      <c r="ADK17" s="15">
        <v>8.9174603174603198E-2</v>
      </c>
      <c r="ADL17" s="15">
        <v>0.49570207565079399</v>
      </c>
      <c r="ADM17" s="15">
        <v>0.306015231142857</v>
      </c>
      <c r="ADN17" s="15">
        <v>9.6955674111111098E-2</v>
      </c>
      <c r="ADO17" s="15">
        <v>0.55647301768253998</v>
      </c>
      <c r="ADP17" s="15">
        <v>0.35561761053968299</v>
      </c>
      <c r="ADQ17" s="15">
        <v>0.11237033815873</v>
      </c>
      <c r="ADR17" s="15">
        <v>6.54077723015873E-2</v>
      </c>
      <c r="ADS17" s="15">
        <v>8.7432795730158705E-2</v>
      </c>
      <c r="ADT17" s="25">
        <v>-9999</v>
      </c>
      <c r="ADU17" s="25">
        <v>-9999</v>
      </c>
      <c r="ADV17" s="25">
        <v>-9999</v>
      </c>
      <c r="ADW17" s="25">
        <v>-9999</v>
      </c>
      <c r="ADX17" s="25">
        <v>-9999</v>
      </c>
      <c r="ADY17" s="25">
        <v>-9999</v>
      </c>
      <c r="ADZ17" s="25">
        <v>-9999</v>
      </c>
      <c r="AEA17" s="25">
        <v>-9999</v>
      </c>
      <c r="AEB17" s="25">
        <v>-9999</v>
      </c>
      <c r="AEC17" s="25">
        <v>-9999</v>
      </c>
      <c r="AED17" s="25">
        <v>-9999</v>
      </c>
      <c r="AEE17" s="25">
        <v>-9999</v>
      </c>
      <c r="AEF17" s="25">
        <v>-9999</v>
      </c>
      <c r="AEG17" s="25">
        <v>-9999</v>
      </c>
      <c r="AEH17" s="25">
        <v>-9999</v>
      </c>
      <c r="AEI17" s="25">
        <v>-9999</v>
      </c>
      <c r="AEJ17" s="15">
        <v>0.70228579371428601</v>
      </c>
      <c r="AEK17" s="15">
        <v>0.69189713131746</v>
      </c>
      <c r="AEL17" s="15">
        <v>0.57061456069841299</v>
      </c>
      <c r="AEM17" s="15">
        <v>0.546017465190476</v>
      </c>
      <c r="AEN17" s="15">
        <v>0.78860903668254001</v>
      </c>
      <c r="AEO17" s="15">
        <v>0.79322788707936498</v>
      </c>
      <c r="AEP17" s="15">
        <v>0.68823033879365103</v>
      </c>
      <c r="AEQ17" s="15">
        <v>0.68674844011111102</v>
      </c>
      <c r="AER17" s="15">
        <v>0.219996585111111</v>
      </c>
      <c r="AES17" s="15">
        <v>0.23497664460317499</v>
      </c>
      <c r="AET17" s="15">
        <v>0.72743069890476197</v>
      </c>
      <c r="AEU17" s="15">
        <v>0.71590675800000003</v>
      </c>
      <c r="AEV17" s="15">
        <v>0.66284894074603196</v>
      </c>
      <c r="AEW17" s="15">
        <v>0.65081988331745999</v>
      </c>
      <c r="AEX17" s="15">
        <v>5.1874024952380998E-2</v>
      </c>
      <c r="AEY17" s="15">
        <v>4.9446288682539703E-2</v>
      </c>
      <c r="AEZ17" s="15">
        <v>4.7433260453809503</v>
      </c>
      <c r="AFA17" s="15">
        <v>4.5604194052222198</v>
      </c>
      <c r="AFB17" s="15">
        <v>0.27906259079365098</v>
      </c>
      <c r="AFC17" s="15">
        <v>0.295506949587302</v>
      </c>
      <c r="AFD17" s="15">
        <v>0.408802313333333</v>
      </c>
      <c r="AFE17" s="15">
        <v>0.42689714699999998</v>
      </c>
      <c r="AFF17" s="15">
        <v>0.43678217141269798</v>
      </c>
      <c r="AFG17" s="15">
        <v>0.46151272268254001</v>
      </c>
      <c r="AFH17" s="15">
        <v>0.31320146704761898</v>
      </c>
      <c r="AFI17" s="15">
        <v>0.33842963473015902</v>
      </c>
      <c r="AFJ17" s="15">
        <v>-0.81492408541269901</v>
      </c>
      <c r="AFK17" s="15">
        <v>-0.81366917339682598</v>
      </c>
      <c r="AFL17" s="15">
        <v>0.69386397842857095</v>
      </c>
      <c r="AFM17" s="15">
        <v>0.76897828860317496</v>
      </c>
      <c r="AFN17" s="15">
        <v>0.12428540020833299</v>
      </c>
      <c r="AFO17" s="15">
        <v>5.9543419541666698E-2</v>
      </c>
      <c r="AFP17" s="15">
        <v>9.4736374708333307E-2</v>
      </c>
      <c r="AFQ17" s="15">
        <v>9.7485545374999996E-2</v>
      </c>
      <c r="AFR17" s="15">
        <v>0.63064911843750004</v>
      </c>
      <c r="AFS17" s="15">
        <v>0.37632086414583299</v>
      </c>
      <c r="AFT17" s="15">
        <v>0.102080643020833</v>
      </c>
      <c r="AFU17" s="15">
        <v>0.69146745281249999</v>
      </c>
      <c r="AFV17" s="15">
        <v>0.42322869520833301</v>
      </c>
      <c r="AFW17" s="15">
        <v>0.130440002</v>
      </c>
      <c r="AFX17" s="15">
        <v>5.6903078583333301E-2</v>
      </c>
      <c r="AFY17" s="15">
        <v>0.10229800008333299</v>
      </c>
      <c r="AFZ17" s="15">
        <v>32.51</v>
      </c>
      <c r="AGA17" s="15">
        <v>29.172291666666698</v>
      </c>
      <c r="AGB17" s="15">
        <v>31.282916666666701</v>
      </c>
      <c r="AGC17" s="15">
        <v>26.252708333333299</v>
      </c>
      <c r="AGD17" s="15">
        <v>26.519583333333301</v>
      </c>
      <c r="AGE17" s="15">
        <v>32.090000000000003</v>
      </c>
      <c r="AGF17" s="15">
        <v>32.153750000000002</v>
      </c>
      <c r="AGG17" s="15">
        <v>-0.145765947916667</v>
      </c>
      <c r="AGH17" s="15">
        <v>-0.12827459166666699</v>
      </c>
      <c r="AGI17" s="15">
        <v>48.046458333333298</v>
      </c>
      <c r="AGJ17" s="15">
        <v>42.3460416666667</v>
      </c>
      <c r="AGK17" s="15">
        <v>145.1</v>
      </c>
      <c r="AGL17" s="15">
        <f t="shared" si="106"/>
        <v>97.053541666666689</v>
      </c>
      <c r="AGM17" s="15">
        <f t="shared" si="107"/>
        <v>102.75395833333329</v>
      </c>
      <c r="AGN17" s="15">
        <f t="shared" si="108"/>
        <v>99.903749999999988</v>
      </c>
      <c r="AGO17" s="15">
        <v>1635.96445833333</v>
      </c>
      <c r="AGP17" s="15">
        <v>1506.56197916667</v>
      </c>
      <c r="AGQ17" s="15">
        <v>0.74220817055833299</v>
      </c>
      <c r="AGR17" s="15">
        <v>0.73064230229791705</v>
      </c>
      <c r="AGS17" s="15">
        <v>0.61093483324791698</v>
      </c>
      <c r="AGT17" s="15">
        <v>0.58749022207083301</v>
      </c>
      <c r="AGU17" s="15">
        <v>0.84709170217499996</v>
      </c>
      <c r="AGV17" s="15">
        <v>0.82518766790416698</v>
      </c>
      <c r="AGW17" s="15">
        <f t="shared" si="109"/>
        <v>0.83613968503958347</v>
      </c>
      <c r="AGX17" s="15">
        <v>0.76192226065208402</v>
      </c>
      <c r="AGY17" s="15">
        <v>0.72446932945624998</v>
      </c>
      <c r="AGZ17" s="15">
        <v>0.24045057821249999</v>
      </c>
      <c r="AHA17" s="15">
        <v>0.251237895845833</v>
      </c>
      <c r="AHB17" s="15">
        <v>0.74105247235625005</v>
      </c>
      <c r="AHC17" s="15">
        <v>0.73607411991458305</v>
      </c>
      <c r="AHD17" s="15">
        <v>0.68122562367499995</v>
      </c>
      <c r="AHE17" s="15">
        <v>0.66724632689374996</v>
      </c>
      <c r="AHF17" s="15">
        <v>-7.3550955000000005E-4</v>
      </c>
      <c r="AHG17" s="15">
        <v>1.4527070114583301E-2</v>
      </c>
      <c r="AHH17" s="15">
        <v>5.7754616224062501</v>
      </c>
      <c r="AHI17" s="15">
        <v>5.47592276569583</v>
      </c>
      <c r="AHJ17" s="15">
        <v>0.28387478475</v>
      </c>
      <c r="AHK17" s="15">
        <v>0.30395154863125001</v>
      </c>
      <c r="AHL17" s="15">
        <v>0.422468702979167</v>
      </c>
      <c r="AHM17" s="15">
        <v>0.44164222354583299</v>
      </c>
      <c r="AHN17" s="15">
        <v>0.45467427729374998</v>
      </c>
      <c r="AHO17" s="15">
        <v>0.47262048347291702</v>
      </c>
      <c r="AHP17" s="15">
        <v>0.323812042427083</v>
      </c>
      <c r="AHQ17" s="15">
        <v>0.34279355011458301</v>
      </c>
      <c r="AHR17" s="15">
        <v>-0.86470945991666703</v>
      </c>
      <c r="AHS17" s="15">
        <v>-0.83984014470833301</v>
      </c>
      <c r="AHT17" s="15">
        <v>0.73352305782916705</v>
      </c>
      <c r="AHU17" s="15">
        <v>0.81096761215000002</v>
      </c>
      <c r="AHV17" s="15">
        <v>0.11470649782456099</v>
      </c>
      <c r="AHW17" s="15">
        <v>6.0583049701754398E-2</v>
      </c>
      <c r="AHX17" s="15">
        <v>9.2971940333333294E-2</v>
      </c>
      <c r="AHY17" s="15">
        <v>9.4107837912280695E-2</v>
      </c>
      <c r="AHZ17" s="15">
        <v>0.58360833007017499</v>
      </c>
      <c r="AIA17" s="15">
        <v>0.34279317038596502</v>
      </c>
      <c r="AIB17" s="15">
        <v>9.5543448421052599E-2</v>
      </c>
      <c r="AIC17" s="15">
        <v>0.58796913980701704</v>
      </c>
      <c r="AID17" s="15">
        <v>0.37312387426315802</v>
      </c>
      <c r="AIE17" s="15">
        <v>0.11460350877193</v>
      </c>
      <c r="AIF17" s="15">
        <v>5.4943574035087699E-2</v>
      </c>
      <c r="AIG17" s="15">
        <v>9.07459621052632E-2</v>
      </c>
      <c r="AIH17" s="15">
        <v>35.75</v>
      </c>
      <c r="AII17" s="15">
        <v>33.5008771929825</v>
      </c>
      <c r="AIJ17" s="15">
        <v>24.7575438596491</v>
      </c>
      <c r="AIK17" s="15">
        <v>27.836666666666702</v>
      </c>
      <c r="AIL17" s="15">
        <v>28.163684210526299</v>
      </c>
      <c r="AIM17" s="15">
        <v>36.08</v>
      </c>
      <c r="AIN17" s="15">
        <v>36.0140350877193</v>
      </c>
      <c r="AIO17" s="15">
        <v>-0.20663252456140299</v>
      </c>
      <c r="AIP17" s="15">
        <v>-0.17941103859649099</v>
      </c>
      <c r="AIQ17" s="15">
        <v>52.201754385964897</v>
      </c>
      <c r="AIR17" s="15">
        <v>48.5838596491228</v>
      </c>
      <c r="AIS17" s="15">
        <v>157</v>
      </c>
      <c r="AIT17" s="15">
        <f t="shared" si="110"/>
        <v>104.7982456140351</v>
      </c>
      <c r="AIU17" s="15">
        <f t="shared" si="111"/>
        <v>108.4161403508772</v>
      </c>
      <c r="AIV17" s="15">
        <v>1730.2727894736799</v>
      </c>
      <c r="AIW17" s="15">
        <v>1648.1530350877199</v>
      </c>
      <c r="AIX17" s="15">
        <v>0.71967166473684197</v>
      </c>
      <c r="AIY17" s="15">
        <v>0.72137178694912296</v>
      </c>
      <c r="AIZ17" s="15">
        <v>0.59172630681403504</v>
      </c>
      <c r="AJA17" s="15">
        <v>0.56774964020350904</v>
      </c>
      <c r="AJB17" s="15">
        <v>0.82820242022631596</v>
      </c>
      <c r="AJC17" s="15">
        <v>0.81058357753333299</v>
      </c>
      <c r="AJD17" s="15">
        <v>0.742503942582456</v>
      </c>
      <c r="AJE17" s="15">
        <v>0.69674008951403499</v>
      </c>
      <c r="AJF17" s="15">
        <v>0.223085579405263</v>
      </c>
      <c r="AJG17" s="15">
        <v>0.26005185181403501</v>
      </c>
      <c r="AJH17" s="15">
        <v>0.731457242761403</v>
      </c>
      <c r="AJI17" s="15">
        <v>0.72379789999122801</v>
      </c>
      <c r="AJJ17" s="15">
        <v>0.67242433946491198</v>
      </c>
      <c r="AJK17" s="15">
        <v>0.67006053588245595</v>
      </c>
      <c r="AJL17" s="15">
        <v>2.61285633105263E-2</v>
      </c>
      <c r="AJM17" s="15">
        <v>6.2221909368421003E-3</v>
      </c>
      <c r="AJN17" s="15">
        <v>5.1542836998806996</v>
      </c>
      <c r="AJO17" s="15">
        <v>5.2135258770666697</v>
      </c>
      <c r="AJP17" s="15">
        <v>0.269320131770175</v>
      </c>
      <c r="AJQ17" s="15">
        <v>0.32089279051228098</v>
      </c>
      <c r="AJR17" s="15">
        <v>0.40237188477017499</v>
      </c>
      <c r="AJS17" s="15">
        <v>0.45875173837368399</v>
      </c>
      <c r="AJT17" s="15">
        <v>0.43552866098771897</v>
      </c>
      <c r="AJU17" s="15">
        <v>0.48943972524561402</v>
      </c>
      <c r="AJV17" s="15">
        <v>0.30988288108947398</v>
      </c>
      <c r="AJW17" s="15">
        <v>0.359533572022807</v>
      </c>
      <c r="AJX17" s="15">
        <v>-0.85204139685964897</v>
      </c>
      <c r="AJY17" s="15">
        <v>-0.82070197259649103</v>
      </c>
      <c r="AJZ17" s="15">
        <v>0.67506027959824599</v>
      </c>
      <c r="AKA17" s="15">
        <v>0.87427398309649096</v>
      </c>
      <c r="AZI17" s="6"/>
      <c r="AZJ17" s="7"/>
      <c r="AZK17" s="6"/>
      <c r="AZL17" s="6"/>
      <c r="AZM17" s="6"/>
      <c r="AZN17" s="6"/>
    </row>
    <row r="18" spans="1:963 1361:1366" x14ac:dyDescent="0.25">
      <c r="A18" s="15">
        <v>17</v>
      </c>
      <c r="B18" s="15">
        <v>5</v>
      </c>
      <c r="C18" s="15" t="s">
        <v>10</v>
      </c>
      <c r="D18" s="15">
        <v>70</v>
      </c>
      <c r="E18" s="15">
        <v>4</v>
      </c>
      <c r="F18" s="15">
        <v>1</v>
      </c>
      <c r="G18" s="15" t="s">
        <v>14</v>
      </c>
      <c r="H18" s="15" t="s">
        <v>560</v>
      </c>
      <c r="I18" s="25">
        <v>-9999</v>
      </c>
      <c r="J18" s="25">
        <v>-9999</v>
      </c>
      <c r="K18" s="25">
        <v>-9999</v>
      </c>
      <c r="L18" s="25">
        <v>-9999</v>
      </c>
      <c r="M18" s="16">
        <v>172.48000000000002</v>
      </c>
      <c r="N18" s="16">
        <v>154</v>
      </c>
      <c r="O18" s="15">
        <f t="shared" si="34"/>
        <v>224.00000000000003</v>
      </c>
      <c r="P18" s="15">
        <v>200</v>
      </c>
      <c r="Q18" s="15">
        <v>53.839999999999996</v>
      </c>
      <c r="R18" s="15">
        <v>18.72</v>
      </c>
      <c r="S18" s="15">
        <v>27.439999999999998</v>
      </c>
      <c r="T18" s="15">
        <v>57.11999999999999</v>
      </c>
      <c r="U18" s="15">
        <v>15.440000000000012</v>
      </c>
      <c r="V18" s="15">
        <v>27.439999999999998</v>
      </c>
      <c r="W18" s="15">
        <v>47.12</v>
      </c>
      <c r="X18" s="15">
        <v>19.439999999999998</v>
      </c>
      <c r="Y18" s="15">
        <v>33.44</v>
      </c>
      <c r="Z18" s="15">
        <v>55.120000000000005</v>
      </c>
      <c r="AA18" s="15">
        <v>17.439999999999998</v>
      </c>
      <c r="AB18" s="15">
        <v>27.439999999999998</v>
      </c>
      <c r="AC18" s="15" t="s">
        <v>57</v>
      </c>
      <c r="AD18" s="15">
        <v>8.6999999999999993</v>
      </c>
      <c r="AE18" s="15">
        <v>7.2</v>
      </c>
      <c r="AF18" s="15">
        <v>1.45</v>
      </c>
      <c r="AG18" s="15" t="s">
        <v>41</v>
      </c>
      <c r="AH18" s="15">
        <v>2</v>
      </c>
      <c r="AI18" s="15">
        <v>1</v>
      </c>
      <c r="AJ18" s="15">
        <v>1.8</v>
      </c>
      <c r="AK18" s="15">
        <v>3</v>
      </c>
      <c r="AL18" s="15">
        <v>411</v>
      </c>
      <c r="AM18" s="15">
        <v>93</v>
      </c>
      <c r="AN18" s="15">
        <v>0.54</v>
      </c>
      <c r="AO18" s="15">
        <v>10</v>
      </c>
      <c r="AP18" s="15">
        <v>7.5</v>
      </c>
      <c r="AQ18" s="15">
        <v>1.19</v>
      </c>
      <c r="AR18" s="15">
        <v>5604</v>
      </c>
      <c r="AS18" s="15">
        <v>204</v>
      </c>
      <c r="AT18" s="15">
        <v>531</v>
      </c>
      <c r="AU18" s="25">
        <v>-9999</v>
      </c>
      <c r="AV18" s="15">
        <v>33.1</v>
      </c>
      <c r="AW18" s="15">
        <v>0</v>
      </c>
      <c r="AX18" s="15">
        <v>3</v>
      </c>
      <c r="AY18" s="15">
        <v>85</v>
      </c>
      <c r="AZ18" s="15">
        <v>5</v>
      </c>
      <c r="BA18" s="15">
        <v>7</v>
      </c>
      <c r="BB18" s="15">
        <v>50</v>
      </c>
      <c r="BC18" s="20">
        <v>0.34972022382094331</v>
      </c>
      <c r="BD18" s="20">
        <v>9.9601593625498017E-2</v>
      </c>
      <c r="BE18" s="20">
        <v>-3.4980760581680072E-2</v>
      </c>
      <c r="BF18" s="20">
        <v>-2.4953835404501676E-2</v>
      </c>
      <c r="BG18" s="20">
        <v>1.6246386923153591</v>
      </c>
      <c r="BH18" s="20">
        <v>4.5257654966392833</v>
      </c>
      <c r="BI18" s="25">
        <v>-9999</v>
      </c>
      <c r="BJ18" s="25">
        <v>-9999</v>
      </c>
      <c r="BK18" s="25">
        <v>-9999</v>
      </c>
      <c r="BL18" s="25">
        <v>-9999</v>
      </c>
      <c r="BM18" s="25">
        <v>-9999</v>
      </c>
      <c r="BN18" s="20">
        <f t="shared" si="0"/>
        <v>1.7972872697857654</v>
      </c>
      <c r="BO18" s="20">
        <f t="shared" si="1"/>
        <v>1.657364227459045</v>
      </c>
      <c r="BP18" s="20">
        <f t="shared" si="2"/>
        <v>1.5575488858410382</v>
      </c>
      <c r="BQ18" s="20">
        <f t="shared" si="3"/>
        <v>8.0561036551024738</v>
      </c>
      <c r="BR18" s="20">
        <f t="shared" si="4"/>
        <v>26.159165641659605</v>
      </c>
      <c r="BS18" s="20">
        <f t="shared" si="5"/>
        <v>-9.9815341618006703E-2</v>
      </c>
      <c r="BT18" s="20">
        <f t="shared" si="6"/>
        <v>6.4985547692614363</v>
      </c>
      <c r="BU18" s="20">
        <f t="shared" si="7"/>
        <v>18.103061986557133</v>
      </c>
      <c r="BV18" s="20">
        <f t="shared" si="35"/>
        <v>24.501801414200564</v>
      </c>
      <c r="BW18" s="25">
        <v>-9999</v>
      </c>
      <c r="BX18" s="25">
        <v>-9999</v>
      </c>
      <c r="BY18" s="25">
        <v>-9999</v>
      </c>
      <c r="BZ18" s="25">
        <v>-9999</v>
      </c>
      <c r="CA18" s="25">
        <v>-9999</v>
      </c>
      <c r="CB18" s="25">
        <v>-9999</v>
      </c>
      <c r="CC18" s="25">
        <v>-9999</v>
      </c>
      <c r="CD18" s="20">
        <f t="shared" si="8"/>
        <v>30.924822432711338</v>
      </c>
      <c r="CE18" s="20">
        <f t="shared" si="9"/>
        <v>46.369927786073575</v>
      </c>
      <c r="CF18" s="20">
        <f t="shared" si="10"/>
        <v>55.389910672266758</v>
      </c>
      <c r="CG18" s="20">
        <f t="shared" si="36"/>
        <v>82.069944463068609</v>
      </c>
      <c r="CH18" s="15">
        <f t="shared" si="11"/>
        <v>9.0199828861931852</v>
      </c>
      <c r="CI18" s="15">
        <f t="shared" si="12"/>
        <v>14.710998459321104</v>
      </c>
      <c r="CJ18" s="15">
        <f t="shared" si="13"/>
        <v>11.969035331480745</v>
      </c>
      <c r="CK18" s="15">
        <f t="shared" ref="CK18:CL18" si="163">SUM(CH18:CJ18)</f>
        <v>35.700016676995034</v>
      </c>
      <c r="CL18" s="15">
        <f t="shared" si="163"/>
        <v>62.380050467796885</v>
      </c>
      <c r="CM18" s="15">
        <v>13.899999999999999</v>
      </c>
      <c r="CN18" s="15">
        <v>0.80600000000000005</v>
      </c>
      <c r="CO18" s="15">
        <v>16.77</v>
      </c>
      <c r="CP18" s="15">
        <v>6.1950000000000003</v>
      </c>
      <c r="CQ18" s="15">
        <v>1.635</v>
      </c>
      <c r="CR18" s="15">
        <v>1.1749999999999998</v>
      </c>
      <c r="CS18" s="25">
        <v>-9999</v>
      </c>
      <c r="CT18" s="25">
        <v>-9999</v>
      </c>
      <c r="CU18" s="25">
        <v>-9999</v>
      </c>
      <c r="CV18" s="25">
        <v>-9999</v>
      </c>
      <c r="CW18" s="25">
        <v>-9999</v>
      </c>
      <c r="CX18" s="20">
        <f t="shared" si="141"/>
        <v>58.823999999999998</v>
      </c>
      <c r="CY18" s="20">
        <f t="shared" si="142"/>
        <v>125.904</v>
      </c>
      <c r="CZ18" s="20">
        <f t="shared" si="143"/>
        <v>150.684</v>
      </c>
      <c r="DA18" s="20">
        <f t="shared" si="144"/>
        <v>157.22399999999999</v>
      </c>
      <c r="DB18" s="20">
        <f t="shared" si="145"/>
        <v>161.92399999999998</v>
      </c>
      <c r="DC18" s="15">
        <f t="shared" si="146"/>
        <v>24.78</v>
      </c>
      <c r="DD18" s="15">
        <f t="shared" si="147"/>
        <v>6.54</v>
      </c>
      <c r="DE18" s="15">
        <f t="shared" si="148"/>
        <v>4.6999999999999993</v>
      </c>
      <c r="DF18" s="15">
        <f t="shared" si="149"/>
        <v>36.019999999999996</v>
      </c>
      <c r="DG18" s="16">
        <v>3.6664519645245996</v>
      </c>
      <c r="DH18" s="16">
        <v>4.0647536436532352</v>
      </c>
      <c r="DI18" s="16">
        <v>3.8612763383405588</v>
      </c>
      <c r="DJ18" s="16">
        <v>2.2549957215482963</v>
      </c>
      <c r="DK18" s="16">
        <v>3.677749614830276</v>
      </c>
      <c r="DL18" s="16">
        <v>2.9922588328701862</v>
      </c>
      <c r="DM18" s="25">
        <v>-9999</v>
      </c>
      <c r="DN18" s="20">
        <f t="shared" si="41"/>
        <v>30.924822432711338</v>
      </c>
      <c r="DO18" s="20">
        <f t="shared" si="42"/>
        <v>46.369927786073575</v>
      </c>
      <c r="DP18" s="20">
        <f t="shared" ref="DP18:DR18" si="164">(DO18+(DJ18*4))</f>
        <v>55.389910672266758</v>
      </c>
      <c r="DQ18" s="20">
        <f t="shared" si="164"/>
        <v>70.100909131587855</v>
      </c>
      <c r="DR18" s="20">
        <f t="shared" si="164"/>
        <v>82.069944463068595</v>
      </c>
      <c r="DS18" s="15">
        <f t="shared" si="44"/>
        <v>9.0199828861931852</v>
      </c>
      <c r="DT18" s="15">
        <f t="shared" si="45"/>
        <v>14.710998459321104</v>
      </c>
      <c r="DU18" s="15">
        <f t="shared" si="46"/>
        <v>11.969035331480745</v>
      </c>
      <c r="DV18" s="15">
        <f t="shared" si="47"/>
        <v>35.700016676995034</v>
      </c>
      <c r="DW18" s="25">
        <v>-9999</v>
      </c>
      <c r="DX18" s="25">
        <v>-9999</v>
      </c>
      <c r="DY18" s="25">
        <v>-9999</v>
      </c>
      <c r="DZ18" s="25">
        <v>-9999</v>
      </c>
      <c r="EA18" s="25">
        <v>-9999</v>
      </c>
      <c r="EB18" s="25">
        <v>-9999</v>
      </c>
      <c r="EC18" s="25">
        <v>-9999</v>
      </c>
      <c r="ED18" s="25">
        <v>-9999</v>
      </c>
      <c r="EE18" s="25">
        <v>-9999</v>
      </c>
      <c r="EF18" s="25">
        <v>-9999</v>
      </c>
      <c r="EG18" s="25">
        <v>-9999</v>
      </c>
      <c r="EH18" s="25">
        <v>-9999</v>
      </c>
      <c r="EI18" s="25">
        <v>-9999</v>
      </c>
      <c r="EJ18" s="25">
        <v>-9999</v>
      </c>
      <c r="EK18" s="25">
        <v>-9999</v>
      </c>
      <c r="EL18" s="25">
        <v>-9999</v>
      </c>
      <c r="EM18" s="25">
        <v>-9999</v>
      </c>
      <c r="EN18" s="25">
        <v>-9999</v>
      </c>
      <c r="EO18" s="25">
        <v>-9999</v>
      </c>
      <c r="EP18" s="25">
        <v>-9999</v>
      </c>
      <c r="EQ18" s="15">
        <v>8.4</v>
      </c>
      <c r="ER18" s="18">
        <v>4.3</v>
      </c>
      <c r="ES18" s="17">
        <v>5.0999999999999996</v>
      </c>
      <c r="ET18" s="18">
        <v>4.8</v>
      </c>
      <c r="EU18" s="29">
        <v>4.8</v>
      </c>
      <c r="EV18" s="22">
        <v>3.8</v>
      </c>
      <c r="EW18" s="22">
        <v>4.4000000000000004</v>
      </c>
      <c r="EX18" s="18">
        <v>5.0999999999999996</v>
      </c>
      <c r="EY18" s="18">
        <v>5.4</v>
      </c>
      <c r="EZ18" s="23">
        <v>4.7</v>
      </c>
      <c r="FA18" s="18">
        <v>4</v>
      </c>
      <c r="FB18" s="22">
        <v>5.4</v>
      </c>
      <c r="FC18" s="22">
        <v>6.7</v>
      </c>
      <c r="FD18" s="18">
        <v>4.2</v>
      </c>
      <c r="FE18" s="21">
        <v>-9999</v>
      </c>
      <c r="FF18" s="18">
        <v>5.8</v>
      </c>
      <c r="FG18" s="18">
        <v>4.7</v>
      </c>
      <c r="FH18" s="18">
        <v>6.1</v>
      </c>
      <c r="FI18" s="18">
        <v>8.1</v>
      </c>
      <c r="FJ18" s="18">
        <v>5.8</v>
      </c>
      <c r="FK18" s="18">
        <v>5</v>
      </c>
      <c r="FL18" s="17">
        <v>31.2</v>
      </c>
      <c r="FM18" s="17">
        <v>37.299999999999997</v>
      </c>
      <c r="FN18" s="17">
        <v>31.5</v>
      </c>
      <c r="FO18" s="17">
        <v>29.6</v>
      </c>
      <c r="FP18" s="17">
        <v>28.3</v>
      </c>
      <c r="FQ18" s="17">
        <v>30.3</v>
      </c>
      <c r="FR18" s="17">
        <v>32.799999999999997</v>
      </c>
      <c r="FS18" s="17">
        <v>31.5</v>
      </c>
      <c r="FT18" s="17">
        <v>28.8</v>
      </c>
      <c r="FU18" s="17">
        <v>30.8</v>
      </c>
      <c r="FV18" s="17">
        <v>25</v>
      </c>
      <c r="FW18" s="17">
        <v>27.5</v>
      </c>
      <c r="FX18" s="22">
        <v>39.5</v>
      </c>
      <c r="FY18" s="22">
        <v>32</v>
      </c>
      <c r="FZ18" s="22">
        <v>52.5</v>
      </c>
      <c r="GA18" s="22">
        <v>54.5</v>
      </c>
      <c r="GB18" s="22">
        <v>71</v>
      </c>
      <c r="GC18" s="22">
        <v>58.5</v>
      </c>
      <c r="GD18" s="22">
        <v>82</v>
      </c>
      <c r="GE18" s="22">
        <v>72</v>
      </c>
      <c r="GF18" s="22">
        <v>92</v>
      </c>
      <c r="GG18" s="22">
        <v>81.5</v>
      </c>
      <c r="GH18" s="22">
        <v>96</v>
      </c>
      <c r="GI18" s="22">
        <v>74.5</v>
      </c>
      <c r="GJ18" s="22">
        <v>106</v>
      </c>
      <c r="GK18" s="22">
        <v>99</v>
      </c>
      <c r="GL18" s="22">
        <v>95</v>
      </c>
      <c r="GM18" s="22">
        <v>74.5</v>
      </c>
      <c r="GN18" s="16">
        <v>370.25316455696196</v>
      </c>
      <c r="GO18" s="16">
        <v>11702.571711177054</v>
      </c>
      <c r="GP18" s="16">
        <v>15466.932270916337</v>
      </c>
      <c r="GQ18" s="16">
        <v>12787.783251231525</v>
      </c>
      <c r="GR18" s="16">
        <v>8334.2288557213924</v>
      </c>
      <c r="GS18" s="16">
        <v>6112.9388164493485</v>
      </c>
      <c r="GT18" s="16">
        <v>2648.9021956087827</v>
      </c>
      <c r="GU18" s="16">
        <v>1825.5744255744257</v>
      </c>
      <c r="GV18" s="16">
        <v>412.03610832497492</v>
      </c>
      <c r="GW18" s="16">
        <v>65.763052208835347</v>
      </c>
      <c r="GX18" s="18">
        <v>4.1910999999999996</v>
      </c>
      <c r="GY18" s="18">
        <v>5.5198999999999998</v>
      </c>
      <c r="GZ18" s="18">
        <v>5.1528</v>
      </c>
      <c r="HA18" s="18">
        <v>4.8524000000000003</v>
      </c>
      <c r="HB18" s="18">
        <v>4.6231999999999998</v>
      </c>
      <c r="HC18" s="18">
        <v>3.8052000000000001</v>
      </c>
      <c r="HD18" s="18">
        <v>3.2166000000000001</v>
      </c>
      <c r="HE18" s="18">
        <v>3.2191000000000001</v>
      </c>
      <c r="HF18" s="18">
        <v>3.2462</v>
      </c>
      <c r="HG18" s="15">
        <v>78.8</v>
      </c>
      <c r="HH18" s="15">
        <f t="shared" si="48"/>
        <v>1195</v>
      </c>
      <c r="HI18" s="15">
        <v>1.4024521027171519</v>
      </c>
      <c r="HJ18" s="24">
        <f t="shared" si="49"/>
        <v>1.5459651139267023</v>
      </c>
      <c r="HK18" s="15">
        <f t="shared" si="50"/>
        <v>18.474283111424093</v>
      </c>
      <c r="HL18" s="27">
        <v>0.34181680986705781</v>
      </c>
      <c r="HM18" s="17">
        <v>351.8</v>
      </c>
      <c r="HN18" s="17">
        <v>70.069999999999993</v>
      </c>
      <c r="HO18" s="16">
        <f t="shared" si="51"/>
        <v>281.73</v>
      </c>
      <c r="HP18" s="18">
        <v>14</v>
      </c>
      <c r="HQ18" s="18">
        <v>439</v>
      </c>
      <c r="HR18" s="18">
        <v>31.63</v>
      </c>
      <c r="HS18" s="22">
        <f t="shared" si="52"/>
        <v>407.37</v>
      </c>
      <c r="HT18" s="21">
        <v>165</v>
      </c>
      <c r="HU18" s="18">
        <v>471.7</v>
      </c>
      <c r="HV18" s="18">
        <v>31</v>
      </c>
      <c r="HW18" s="18">
        <f t="shared" si="53"/>
        <v>440.7</v>
      </c>
      <c r="HX18" s="18">
        <v>237.1</v>
      </c>
      <c r="HY18" s="18">
        <v>31</v>
      </c>
      <c r="HZ18" s="18">
        <f t="shared" si="54"/>
        <v>206.1</v>
      </c>
      <c r="IA18" s="18">
        <v>276.5</v>
      </c>
      <c r="IB18" s="18">
        <v>31.5</v>
      </c>
      <c r="IC18" s="18">
        <f t="shared" si="55"/>
        <v>245</v>
      </c>
      <c r="ID18" s="18">
        <v>142</v>
      </c>
      <c r="IE18" s="22">
        <v>6.65</v>
      </c>
      <c r="IF18" s="28">
        <v>186</v>
      </c>
      <c r="IG18" s="22">
        <v>70.069999999999993</v>
      </c>
      <c r="IH18" s="22">
        <f t="shared" si="151"/>
        <v>135.35</v>
      </c>
      <c r="II18" s="22">
        <f t="shared" si="152"/>
        <v>115.93</v>
      </c>
      <c r="IJ18" s="16">
        <f t="shared" si="153"/>
        <v>1136.5686274509803</v>
      </c>
      <c r="IK18" s="16">
        <f t="shared" si="154"/>
        <v>1014.7934173669466</v>
      </c>
      <c r="IL18" s="25">
        <f t="shared" si="22"/>
        <v>2762.0588235294117</v>
      </c>
      <c r="IM18" s="16">
        <f t="shared" si="23"/>
        <v>3993.8235294117649</v>
      </c>
      <c r="IN18" s="16">
        <f t="shared" si="24"/>
        <v>2020.5882352941176</v>
      </c>
      <c r="IO18" s="16">
        <f t="shared" si="60"/>
        <v>2401.9607843137255</v>
      </c>
      <c r="IP18" s="25">
        <f t="shared" si="25"/>
        <v>4320.588235294118</v>
      </c>
      <c r="IQ18" s="16">
        <f t="shared" si="61"/>
        <v>11178.431372549019</v>
      </c>
      <c r="IR18" s="16">
        <f t="shared" si="62"/>
        <v>1326.9607843137255</v>
      </c>
      <c r="IS18" s="27">
        <v>0.34134523459593175</v>
      </c>
      <c r="IT18" s="24">
        <v>2.8559866182182234</v>
      </c>
      <c r="IU18" s="24">
        <v>2.8559866182182234</v>
      </c>
      <c r="IV18" s="15">
        <v>3.07</v>
      </c>
      <c r="IW18" s="24">
        <f t="shared" si="63"/>
        <v>3.0902001831950408</v>
      </c>
      <c r="IX18" s="15">
        <f t="shared" si="26"/>
        <v>84.795205882352931</v>
      </c>
      <c r="IY18" s="27">
        <v>0.36182552539971252</v>
      </c>
      <c r="IZ18" s="26">
        <v>0.70186774002340968</v>
      </c>
      <c r="JA18" s="15">
        <v>0.76</v>
      </c>
      <c r="JB18" s="24">
        <f t="shared" si="64"/>
        <v>0.80166428700087056</v>
      </c>
      <c r="JC18" s="15">
        <f t="shared" si="27"/>
        <v>30.353058823529413</v>
      </c>
      <c r="JD18" s="27">
        <v>0.36086669529049986</v>
      </c>
      <c r="JE18" s="24">
        <v>1.2349841525382523</v>
      </c>
      <c r="JF18" s="15">
        <v>1.36</v>
      </c>
      <c r="JG18" s="24">
        <f t="shared" si="65"/>
        <v>1.3680471636566394</v>
      </c>
      <c r="JH18" s="15">
        <f t="shared" si="28"/>
        <v>27.48</v>
      </c>
      <c r="JI18" s="27">
        <v>0.36130178511775818</v>
      </c>
      <c r="JJ18" s="24">
        <v>2.5889044619237063</v>
      </c>
      <c r="JK18" s="15">
        <v>2.89</v>
      </c>
      <c r="JL18" s="24">
        <f t="shared" si="66"/>
        <v>2.8064521003477458</v>
      </c>
      <c r="JM18" s="15">
        <f t="shared" si="29"/>
        <v>38.349166666666669</v>
      </c>
      <c r="JN18" s="27">
        <v>0.36164405511443398</v>
      </c>
      <c r="JO18" s="16">
        <f t="shared" si="67"/>
        <v>180.97743137254901</v>
      </c>
      <c r="JP18" s="16">
        <f t="shared" si="68"/>
        <v>161.58699229691874</v>
      </c>
      <c r="JQ18" s="22">
        <v>13</v>
      </c>
      <c r="JR18" s="22">
        <f t="shared" si="69"/>
        <v>43.29</v>
      </c>
      <c r="JS18" s="22">
        <v>1633.9</v>
      </c>
      <c r="JT18" s="26">
        <f t="shared" si="70"/>
        <v>1.6339000000000001</v>
      </c>
      <c r="JU18" s="27">
        <v>7.1599999999999997E-2</v>
      </c>
      <c r="JV18" s="26">
        <f t="shared" si="71"/>
        <v>1.5623</v>
      </c>
      <c r="JW18" s="15">
        <f t="shared" si="72"/>
        <v>3462.6521472336453</v>
      </c>
      <c r="JX18" s="25">
        <v>-9999</v>
      </c>
      <c r="JY18" s="25">
        <v>-9999</v>
      </c>
      <c r="JZ18" s="15">
        <f t="shared" si="155"/>
        <v>-9999.0678000000007</v>
      </c>
      <c r="KA18" s="15">
        <f t="shared" si="120"/>
        <v>-9999.0316999999995</v>
      </c>
      <c r="KB18" s="15">
        <f t="shared" si="156"/>
        <v>-6400.2226204954241</v>
      </c>
      <c r="KC18" s="15">
        <v>0.46800000000000003</v>
      </c>
      <c r="KD18" s="25">
        <v>-9999</v>
      </c>
      <c r="KE18" s="15">
        <f t="shared" si="30"/>
        <v>1620.5212049053462</v>
      </c>
      <c r="KF18" s="15">
        <f t="shared" si="73"/>
        <v>1814.9837494939879</v>
      </c>
      <c r="KG18" s="28">
        <v>3</v>
      </c>
      <c r="KH18" s="22">
        <f t="shared" si="74"/>
        <v>18.5</v>
      </c>
      <c r="KI18" s="22">
        <f t="shared" si="75"/>
        <v>123.395</v>
      </c>
      <c r="KJ18" s="20">
        <v>136.64873800000001</v>
      </c>
      <c r="KK18" s="16">
        <v>4.0999999999999996</v>
      </c>
      <c r="KL18" s="16">
        <f t="shared" si="76"/>
        <v>3.59</v>
      </c>
      <c r="KM18" s="15">
        <f t="shared" si="121"/>
        <v>2520.6981440568966</v>
      </c>
      <c r="KN18" s="18">
        <v>1.86</v>
      </c>
      <c r="KO18" s="18">
        <f t="shared" si="77"/>
        <v>1.59</v>
      </c>
      <c r="KP18" s="15">
        <f t="shared" si="78"/>
        <v>0.44289693593314766</v>
      </c>
      <c r="KQ18" s="15">
        <f t="shared" si="79"/>
        <v>1116.4094844151716</v>
      </c>
      <c r="KR18" s="15">
        <f t="shared" si="80"/>
        <v>1250.3786225449924</v>
      </c>
      <c r="KS18" s="20">
        <f t="shared" si="31"/>
        <v>1422.4505907502094</v>
      </c>
      <c r="KT18" s="20">
        <f t="shared" si="81"/>
        <v>1593.1446616402347</v>
      </c>
      <c r="KU18" s="30">
        <v>5.37</v>
      </c>
      <c r="KV18" s="30">
        <v>0.92</v>
      </c>
      <c r="KW18" s="30">
        <v>76.2</v>
      </c>
      <c r="KX18" s="30">
        <v>22.7</v>
      </c>
      <c r="KY18" s="30">
        <v>6</v>
      </c>
      <c r="KZ18" s="18">
        <v>1.6254999999999999</v>
      </c>
      <c r="LA18" s="18">
        <f t="shared" si="82"/>
        <v>1.5585</v>
      </c>
      <c r="LB18" s="15">
        <f t="shared" si="32"/>
        <v>0.43412256267409471</v>
      </c>
      <c r="LC18" s="15">
        <f t="shared" si="33"/>
        <v>1094.2919380258143</v>
      </c>
      <c r="LD18" s="15">
        <f t="shared" si="83"/>
        <v>1225.6069705889122</v>
      </c>
      <c r="LE18" s="15">
        <f t="shared" si="84"/>
        <v>1494.6426470596491</v>
      </c>
      <c r="LF18" s="15">
        <v>78.8</v>
      </c>
      <c r="LG18" s="15">
        <f t="shared" si="85"/>
        <v>1195</v>
      </c>
      <c r="LH18" s="15">
        <v>0.30718605985714298</v>
      </c>
      <c r="LI18" s="15">
        <v>0.44729982719047601</v>
      </c>
      <c r="LJ18" s="15">
        <v>0.268658356023809</v>
      </c>
      <c r="LK18" s="15">
        <v>0.37237778088095203</v>
      </c>
      <c r="LL18" s="15">
        <v>0.56769326338095205</v>
      </c>
      <c r="LM18" s="15">
        <v>0.524807064166667</v>
      </c>
      <c r="LN18" s="15">
        <v>0.38365540607142801</v>
      </c>
      <c r="LO18" s="15">
        <v>0.60083630388095199</v>
      </c>
      <c r="LP18" s="15">
        <v>0.54043099611904799</v>
      </c>
      <c r="LQ18" s="15">
        <v>0.30184013330952397</v>
      </c>
      <c r="LR18" s="15">
        <v>0.45979051492857098</v>
      </c>
      <c r="LS18" s="15">
        <v>0.31223591980952398</v>
      </c>
      <c r="LT18" s="15">
        <v>33.92</v>
      </c>
      <c r="LU18" s="15">
        <v>30.670476190476201</v>
      </c>
      <c r="LV18" s="15">
        <v>4.3070000000000004</v>
      </c>
      <c r="LW18" s="15">
        <v>44.125476190476199</v>
      </c>
      <c r="LX18" s="15">
        <v>43.704999999999998</v>
      </c>
      <c r="LY18" s="15">
        <v>34.652380952381002</v>
      </c>
      <c r="LZ18" s="15">
        <v>34.718095238095302</v>
      </c>
      <c r="MA18" s="15">
        <v>0.262958697619048</v>
      </c>
      <c r="MB18" s="15">
        <v>0.22761374047619001</v>
      </c>
      <c r="MC18" s="15">
        <v>53.926666666666698</v>
      </c>
      <c r="MD18" s="15">
        <v>54.444523809523801</v>
      </c>
      <c r="ME18" s="15">
        <v>60.3</v>
      </c>
      <c r="MF18" s="15">
        <f t="shared" si="86"/>
        <v>6.3733333333332993</v>
      </c>
      <c r="MG18" s="15">
        <f t="shared" si="87"/>
        <v>5.8554761904761961</v>
      </c>
      <c r="MH18" s="15">
        <v>1769.4284761904801</v>
      </c>
      <c r="MI18" s="15">
        <v>1781.1814999999999</v>
      </c>
      <c r="MJ18" s="15">
        <v>0.220623158297619</v>
      </c>
      <c r="MK18" s="15">
        <v>0.20645258395476199</v>
      </c>
      <c r="ML18" s="15">
        <v>0.16960917740714301</v>
      </c>
      <c r="MM18" s="15">
        <v>0.16978025005952399</v>
      </c>
      <c r="MN18" s="15">
        <v>0.13306391604047599</v>
      </c>
      <c r="MO18" s="15">
        <v>0.117310441904762</v>
      </c>
      <c r="MP18" s="15">
        <v>8.06605311761905E-2</v>
      </c>
      <c r="MQ18" s="15">
        <v>7.9548861369047694E-2</v>
      </c>
      <c r="MR18" s="15">
        <v>5.3001668090476198E-2</v>
      </c>
      <c r="MS18" s="15">
        <v>3.8184259178571399E-2</v>
      </c>
      <c r="MT18" s="15">
        <v>0.31611137430952402</v>
      </c>
      <c r="MU18" s="15">
        <v>0.35618585251666701</v>
      </c>
      <c r="MV18" s="15">
        <v>0.33135099237857202</v>
      </c>
      <c r="MW18" s="15">
        <v>0.29642563303809499</v>
      </c>
      <c r="MX18" s="15">
        <v>0.10282780437142899</v>
      </c>
      <c r="MY18" s="15">
        <v>0.161834108769048</v>
      </c>
      <c r="MZ18" s="15">
        <v>0.56650259874523801</v>
      </c>
      <c r="NA18" s="15">
        <v>0.52518579168333301</v>
      </c>
      <c r="NB18" s="15">
        <v>0.41323936079047602</v>
      </c>
      <c r="NC18" s="15">
        <v>0.26350034985952397</v>
      </c>
      <c r="ND18" s="15">
        <v>0.44199857622619099</v>
      </c>
      <c r="NE18" s="15">
        <v>0.27948052419761898</v>
      </c>
      <c r="NF18" s="15">
        <v>0.27678775657381</v>
      </c>
      <c r="NG18" s="15">
        <v>0.18652158843095201</v>
      </c>
      <c r="NH18" s="15">
        <v>0.23900454226666701</v>
      </c>
      <c r="NI18" s="15">
        <v>0.16220570954999999</v>
      </c>
      <c r="NJ18" s="15">
        <v>-0.148077674214286</v>
      </c>
      <c r="NK18" s="15">
        <v>-0.14656346490476199</v>
      </c>
      <c r="NL18" s="15">
        <v>0.89213831438095204</v>
      </c>
      <c r="NM18" s="15">
        <v>0.71772507189285695</v>
      </c>
      <c r="NN18" s="15">
        <v>0.31311457551282101</v>
      </c>
      <c r="NO18" s="15">
        <v>0.46413210205128203</v>
      </c>
      <c r="NP18" s="15">
        <v>0.286811500512821</v>
      </c>
      <c r="NQ18" s="15">
        <v>0.37858461451281999</v>
      </c>
      <c r="NR18" s="15">
        <v>0.57235355376923103</v>
      </c>
      <c r="NS18" s="15">
        <v>0.515596910846154</v>
      </c>
      <c r="NT18" s="15">
        <v>0.37399212430769202</v>
      </c>
      <c r="NU18" s="15">
        <v>0.584484342769231</v>
      </c>
      <c r="NV18" s="15">
        <v>0.52159144871794905</v>
      </c>
      <c r="NW18" s="15">
        <v>0.29676882653846198</v>
      </c>
      <c r="NX18" s="15">
        <v>0.44605582207692301</v>
      </c>
      <c r="NY18" s="15">
        <v>0.29450440105128201</v>
      </c>
      <c r="NZ18" s="15">
        <v>30.716153846153901</v>
      </c>
      <c r="OA18" s="15">
        <v>28.419487179487199</v>
      </c>
      <c r="OB18" s="15">
        <v>14.3169230769231</v>
      </c>
      <c r="OC18" s="15">
        <v>45.115897435897402</v>
      </c>
      <c r="OD18" s="15">
        <v>45.534102564102596</v>
      </c>
      <c r="OE18" s="15">
        <v>31.431538461538501</v>
      </c>
      <c r="OF18" s="15">
        <v>31.07</v>
      </c>
      <c r="OG18" s="15">
        <v>0.38502148974359002</v>
      </c>
      <c r="OH18" s="15">
        <v>0.37234287692307699</v>
      </c>
      <c r="OI18" s="15">
        <v>55.268461538461501</v>
      </c>
      <c r="OJ18" s="15">
        <v>52.8910256410256</v>
      </c>
      <c r="OK18" s="15">
        <v>60</v>
      </c>
      <c r="OL18" s="15">
        <f t="shared" si="88"/>
        <v>4.7315384615384986</v>
      </c>
      <c r="OM18" s="15">
        <f t="shared" si="89"/>
        <v>7.1089743589744003</v>
      </c>
      <c r="ON18" s="15">
        <v>1799.8896666666701</v>
      </c>
      <c r="OO18" s="15">
        <v>1745.92351282051</v>
      </c>
      <c r="OP18" s="15">
        <v>0.21953902968974401</v>
      </c>
      <c r="OQ18" s="15">
        <v>0.20256686653846201</v>
      </c>
      <c r="OR18" s="15">
        <v>0.16481005776923099</v>
      </c>
      <c r="OS18" s="15">
        <v>0.15321290464359</v>
      </c>
      <c r="OT18" s="15">
        <v>0.134247003220513</v>
      </c>
      <c r="OU18" s="15">
        <v>0.103150949761538</v>
      </c>
      <c r="OV18" s="15">
        <v>7.8087091956410296E-2</v>
      </c>
      <c r="OW18" s="15">
        <v>5.23827496410256E-2</v>
      </c>
      <c r="OX18" s="15">
        <v>5.6791723602564098E-2</v>
      </c>
      <c r="OY18" s="15">
        <v>5.1110803989743603E-2</v>
      </c>
      <c r="OZ18" s="15">
        <v>0.329942034351282</v>
      </c>
      <c r="PA18" s="15">
        <v>0.33106514713589702</v>
      </c>
      <c r="PB18" s="15">
        <v>0.32655219533333302</v>
      </c>
      <c r="PC18" s="15">
        <v>0.29142209425897397</v>
      </c>
      <c r="PD18" s="15">
        <v>0.119223516438462</v>
      </c>
      <c r="PE18" s="15">
        <v>0.13797756132307701</v>
      </c>
      <c r="PF18" s="15">
        <v>0.563073377771795</v>
      </c>
      <c r="PG18" s="15">
        <v>0.51372663284615405</v>
      </c>
      <c r="PH18" s="15">
        <v>0.43578329037692298</v>
      </c>
      <c r="PI18" s="15">
        <v>0.12150306245897401</v>
      </c>
      <c r="PJ18" s="15">
        <v>0.46535714513333298</v>
      </c>
      <c r="PK18" s="15">
        <v>0.13235449687435899</v>
      </c>
      <c r="PL18" s="15">
        <v>0.29664025373846198</v>
      </c>
      <c r="PM18" s="15">
        <v>0.25777876526153798</v>
      </c>
      <c r="PN18" s="15">
        <v>0.25730644790769203</v>
      </c>
      <c r="PO18" s="15">
        <v>0.22741687804359001</v>
      </c>
      <c r="PP18" s="15">
        <v>-0.143649691384615</v>
      </c>
      <c r="PQ18" s="15">
        <v>-9.86270657179487E-2</v>
      </c>
      <c r="PR18" s="15">
        <v>0.94412397574102602</v>
      </c>
      <c r="PS18" s="15">
        <v>1.49989907954359</v>
      </c>
      <c r="PT18" s="15">
        <v>0.31313118535000001</v>
      </c>
      <c r="PU18" s="15">
        <v>0.46023826564999998</v>
      </c>
      <c r="PV18" s="15">
        <v>0.28673820652499998</v>
      </c>
      <c r="PW18" s="15">
        <v>0.38769402987500001</v>
      </c>
      <c r="PX18" s="15">
        <v>0.59194708017499997</v>
      </c>
      <c r="PY18" s="15">
        <v>0.52492824192499998</v>
      </c>
      <c r="PZ18" s="15">
        <v>0.37385969257500001</v>
      </c>
      <c r="QA18" s="15">
        <v>0.59848898289999997</v>
      </c>
      <c r="QB18" s="15">
        <v>0.53684702437499998</v>
      </c>
      <c r="QC18" s="15">
        <v>0.30298034785</v>
      </c>
      <c r="QD18" s="15">
        <v>0.44763021352499999</v>
      </c>
      <c r="QE18" s="15">
        <v>0.29681620595000002</v>
      </c>
      <c r="QF18" s="15">
        <v>26.65</v>
      </c>
      <c r="QG18" s="15">
        <v>24.082999999999998</v>
      </c>
      <c r="QH18" s="15">
        <v>20.803750000000001</v>
      </c>
      <c r="QI18" s="15">
        <v>32.744750000000003</v>
      </c>
      <c r="QJ18" s="15">
        <v>32.744750000000003</v>
      </c>
      <c r="QK18" s="15">
        <v>25.81</v>
      </c>
      <c r="QL18" s="15">
        <v>25.68</v>
      </c>
      <c r="QM18" s="15">
        <v>0.1885292475</v>
      </c>
      <c r="QN18" s="15">
        <v>0.17504836500000001</v>
      </c>
      <c r="QO18" s="15">
        <v>52.336750000000002</v>
      </c>
      <c r="QP18" s="15">
        <v>51.481749999999998</v>
      </c>
      <c r="QQ18" s="15">
        <v>60.1</v>
      </c>
      <c r="QR18" s="15">
        <f t="shared" si="90"/>
        <v>7.7632499999999993</v>
      </c>
      <c r="QS18" s="15">
        <f t="shared" si="91"/>
        <v>8.6182500000000033</v>
      </c>
      <c r="QT18" s="15">
        <v>1733.3616</v>
      </c>
      <c r="QU18" s="15">
        <v>1713.9359999999999</v>
      </c>
      <c r="QV18" s="15">
        <v>0.2309685389925</v>
      </c>
      <c r="QW18" s="15">
        <v>0.20680927027250001</v>
      </c>
      <c r="QX18" s="15">
        <v>0.178945832965</v>
      </c>
      <c r="QY18" s="15">
        <v>0.1500455758125</v>
      </c>
      <c r="QZ18" s="15">
        <v>0.14410739247750001</v>
      </c>
      <c r="RA18" s="15">
        <v>0.12366397759</v>
      </c>
      <c r="RB18" s="15">
        <v>9.0573005977499996E-2</v>
      </c>
      <c r="RC18" s="15">
        <v>6.5518638782499999E-2</v>
      </c>
      <c r="RD18" s="15">
        <v>5.42745329175E-2</v>
      </c>
      <c r="RE18" s="15">
        <v>5.8726137692499999E-2</v>
      </c>
      <c r="RF18" s="15">
        <v>0.33686177912749998</v>
      </c>
      <c r="RG18" s="15">
        <v>0.34603236855750003</v>
      </c>
      <c r="RH18" s="15">
        <v>0.32773502715500002</v>
      </c>
      <c r="RI18" s="15">
        <v>0.30646101935999998</v>
      </c>
      <c r="RJ18" s="15">
        <v>0.11501104535249999</v>
      </c>
      <c r="RK18" s="15">
        <v>0.15023021242750001</v>
      </c>
      <c r="RL18" s="15">
        <v>0.60121815175750004</v>
      </c>
      <c r="RM18" s="15">
        <v>0.52637622482000002</v>
      </c>
      <c r="RN18" s="15">
        <v>0.38981418801500001</v>
      </c>
      <c r="RO18" s="15">
        <v>0.45990637556000002</v>
      </c>
      <c r="RP18" s="15">
        <v>0.42049057235999998</v>
      </c>
      <c r="RQ18" s="15">
        <v>0.48167894224000002</v>
      </c>
      <c r="RR18" s="15">
        <v>0.27300880697000002</v>
      </c>
      <c r="RS18" s="15">
        <v>0.2938206155325</v>
      </c>
      <c r="RT18" s="15">
        <v>0.23405221549249999</v>
      </c>
      <c r="RU18" s="15">
        <v>0.25957517703749999</v>
      </c>
      <c r="RV18" s="15">
        <v>-0.16481900327499999</v>
      </c>
      <c r="RW18" s="15">
        <v>-0.121438361775</v>
      </c>
      <c r="RX18" s="15">
        <v>0.79300042704749996</v>
      </c>
      <c r="RY18" s="15">
        <v>6.4303927765925</v>
      </c>
      <c r="RZ18" s="15">
        <v>0.296846690913043</v>
      </c>
      <c r="SA18" s="15">
        <v>0.42185597128260899</v>
      </c>
      <c r="SB18" s="15">
        <v>0.27232813269565198</v>
      </c>
      <c r="SC18" s="15">
        <v>0.356388646956522</v>
      </c>
      <c r="SD18" s="15">
        <v>0.58201756178260899</v>
      </c>
      <c r="SE18" s="15">
        <v>0.494856642565218</v>
      </c>
      <c r="SF18" s="15">
        <v>0.33329264821739102</v>
      </c>
      <c r="SG18" s="15">
        <v>0.58699358569565196</v>
      </c>
      <c r="SH18" s="15">
        <v>0.50100156928260897</v>
      </c>
      <c r="SI18" s="15">
        <v>0.27347225213043502</v>
      </c>
      <c r="SJ18" s="15">
        <v>0.38778227860869602</v>
      </c>
      <c r="SK18" s="15">
        <v>0.26573753</v>
      </c>
      <c r="SL18" s="15">
        <v>32.619999999999997</v>
      </c>
      <c r="SM18" s="15">
        <v>32.821521739130397</v>
      </c>
      <c r="SN18" s="15">
        <v>10.5239130434783</v>
      </c>
      <c r="SO18" s="15">
        <v>37.012608695652197</v>
      </c>
      <c r="SP18" s="15">
        <v>38.131086956521699</v>
      </c>
      <c r="SQ18" s="15">
        <v>34.121304347825998</v>
      </c>
      <c r="SR18" s="15">
        <v>34.1</v>
      </c>
      <c r="SS18" s="15">
        <v>7.9450272173912997E-2</v>
      </c>
      <c r="ST18" s="15">
        <v>0.101341436086957</v>
      </c>
      <c r="SU18" s="15">
        <v>51.171521739130398</v>
      </c>
      <c r="SV18" s="15">
        <v>50.045000000000002</v>
      </c>
      <c r="SW18" s="15">
        <v>63.6</v>
      </c>
      <c r="SX18" s="15">
        <f t="shared" si="92"/>
        <v>12.428478260869603</v>
      </c>
      <c r="SY18" s="15">
        <f t="shared" si="93"/>
        <v>13.555</v>
      </c>
      <c r="SZ18" s="15">
        <v>1706.8974347826099</v>
      </c>
      <c r="TA18" s="15">
        <v>1681.3304130434799</v>
      </c>
      <c r="TB18" s="15">
        <v>0.27551585742173901</v>
      </c>
      <c r="TC18" s="15">
        <v>0.238654830565217</v>
      </c>
      <c r="TD18" s="15">
        <v>0.201115102767391</v>
      </c>
      <c r="TE18" s="15">
        <v>0.16241162725</v>
      </c>
      <c r="TF18" s="15">
        <v>0.204146635334783</v>
      </c>
      <c r="TG18" s="15">
        <v>0.15810549739782601</v>
      </c>
      <c r="TH18" s="15">
        <v>0.12743023525217401</v>
      </c>
      <c r="TI18" s="15">
        <v>7.9686546128260899E-2</v>
      </c>
      <c r="TJ18" s="15">
        <v>7.8864584339130406E-2</v>
      </c>
      <c r="TK18" s="15">
        <v>7.9575522306521707E-2</v>
      </c>
      <c r="TL18" s="15">
        <v>0.37650123633043497</v>
      </c>
      <c r="TM18" s="15">
        <v>0.36078244533695703</v>
      </c>
      <c r="TN18" s="15">
        <v>0.36407972665217397</v>
      </c>
      <c r="TO18" s="15">
        <v>0.32266231385434802</v>
      </c>
      <c r="TP18" s="15">
        <v>0.1129229137</v>
      </c>
      <c r="TQ18" s="15">
        <v>0.13376519268913001</v>
      </c>
      <c r="TR18" s="15">
        <v>0.76354965991521695</v>
      </c>
      <c r="TS18" s="15">
        <v>0.63533881081521704</v>
      </c>
      <c r="TT18" s="15">
        <v>0.39289099885217399</v>
      </c>
      <c r="TU18" s="15">
        <v>0.49945365451086898</v>
      </c>
      <c r="TV18" s="15">
        <v>0.43673952290000001</v>
      </c>
      <c r="TW18" s="15">
        <v>0.53122249371956498</v>
      </c>
      <c r="TX18" s="15">
        <v>0.33722549565869597</v>
      </c>
      <c r="TY18" s="15">
        <v>0.364610012293478</v>
      </c>
      <c r="TZ18" s="15">
        <v>0.28542125426087001</v>
      </c>
      <c r="UA18" s="15">
        <v>0.31918871349782602</v>
      </c>
      <c r="UB18" s="15">
        <v>-0.224611570347826</v>
      </c>
      <c r="UC18" s="15">
        <v>-0.145800417543478</v>
      </c>
      <c r="UD18" s="15">
        <v>0.80420674309130402</v>
      </c>
      <c r="UE18" s="15">
        <v>1.57230961792174</v>
      </c>
      <c r="UF18" s="15">
        <v>0.26582206592727298</v>
      </c>
      <c r="UG18" s="15">
        <v>0.34325917787272697</v>
      </c>
      <c r="UH18" s="15">
        <v>0.23981727438181799</v>
      </c>
      <c r="UI18" s="15">
        <v>0.30145935265454599</v>
      </c>
      <c r="UJ18" s="15">
        <v>0.60625079556363604</v>
      </c>
      <c r="UK18" s="15">
        <v>0.49611553789090901</v>
      </c>
      <c r="UL18" s="15">
        <v>0.26944507149090902</v>
      </c>
      <c r="UM18" s="15">
        <v>0.57276096903636398</v>
      </c>
      <c r="UN18" s="15">
        <v>0.46596108141818199</v>
      </c>
      <c r="UO18" s="15">
        <v>0.23189033332727299</v>
      </c>
      <c r="UP18" s="15">
        <v>0.29671117054545498</v>
      </c>
      <c r="UQ18" s="15">
        <v>0.22292690201818199</v>
      </c>
      <c r="UR18" s="15">
        <v>31.05</v>
      </c>
      <c r="US18" s="15">
        <v>26.555454545454499</v>
      </c>
      <c r="UT18" s="15">
        <v>14.149818181818199</v>
      </c>
      <c r="UU18" s="15">
        <v>33.927818181818203</v>
      </c>
      <c r="UV18" s="15">
        <v>35.203454545454498</v>
      </c>
      <c r="UW18" s="15">
        <v>30.802181818181801</v>
      </c>
      <c r="UX18" s="15">
        <v>30.23</v>
      </c>
      <c r="UY18" s="15">
        <v>8.5684042363636304E-2</v>
      </c>
      <c r="UZ18" s="15">
        <v>0.124782469818182</v>
      </c>
      <c r="VA18" s="15">
        <v>53.453272727272697</v>
      </c>
      <c r="VB18" s="15">
        <v>49.725999999999999</v>
      </c>
      <c r="VC18" s="15">
        <v>73.099999999999994</v>
      </c>
      <c r="VD18" s="15">
        <f t="shared" si="94"/>
        <v>19.646727272727297</v>
      </c>
      <c r="VE18" s="15">
        <f t="shared" si="95"/>
        <v>23.373999999999995</v>
      </c>
      <c r="VF18" s="15">
        <f t="shared" si="96"/>
        <v>21.510363636363646</v>
      </c>
      <c r="VG18" s="15">
        <v>1758.6844000000001</v>
      </c>
      <c r="VH18" s="15">
        <v>1674.0720181818201</v>
      </c>
      <c r="VI18" s="15">
        <v>0.36012206844363598</v>
      </c>
      <c r="VJ18" s="15">
        <v>0.33393125737636398</v>
      </c>
      <c r="VK18" s="15">
        <v>0.26753040355818197</v>
      </c>
      <c r="VL18" s="15">
        <v>0.24387511931090899</v>
      </c>
      <c r="VM18" s="15">
        <v>0.31752784774545501</v>
      </c>
      <c r="VN18" s="15">
        <v>0.2762909234</v>
      </c>
      <c r="VO18" s="15">
        <f t="shared" si="97"/>
        <v>0.2969093855727275</v>
      </c>
      <c r="VP18" s="15">
        <v>0.22232925788545499</v>
      </c>
      <c r="VQ18" s="15">
        <v>0.18302235674909101</v>
      </c>
      <c r="VR18" s="15">
        <v>0.102691195776364</v>
      </c>
      <c r="VS18" s="15">
        <v>9.8547764630909099E-2</v>
      </c>
      <c r="VT18" s="15">
        <v>0.43945804035818198</v>
      </c>
      <c r="VU18" s="15">
        <v>0.43167254869090899</v>
      </c>
      <c r="VV18" s="15">
        <v>0.42350326838909103</v>
      </c>
      <c r="VW18" s="15">
        <v>0.38882348955454499</v>
      </c>
      <c r="VX18" s="15">
        <v>9.4477898539999994E-2</v>
      </c>
      <c r="VY18" s="15">
        <v>0.11388811854363599</v>
      </c>
      <c r="VZ18" s="15">
        <v>1.13193029426727</v>
      </c>
      <c r="WA18" s="15">
        <v>1.01876070412909</v>
      </c>
      <c r="WB18" s="15">
        <v>0.32533885384727301</v>
      </c>
      <c r="WC18" s="15">
        <v>0.35508934791818197</v>
      </c>
      <c r="WD18" s="15">
        <v>0.38794591173454601</v>
      </c>
      <c r="WE18" s="15">
        <v>0.40975652529818202</v>
      </c>
      <c r="WF18" s="15">
        <v>0.35106807272727297</v>
      </c>
      <c r="WG18" s="15">
        <v>0.35067078732545398</v>
      </c>
      <c r="WH18" s="15">
        <v>0.28467587716363602</v>
      </c>
      <c r="WI18" s="15">
        <v>0.28980499506727297</v>
      </c>
      <c r="WJ18" s="15">
        <v>-0.36246657018181799</v>
      </c>
      <c r="WK18" s="15">
        <v>-0.30714179572727301</v>
      </c>
      <c r="WL18" s="15">
        <v>0.639400878710909</v>
      </c>
      <c r="WM18" s="15">
        <v>0.76194572950181805</v>
      </c>
      <c r="WN18" s="15">
        <v>0.211781692078125</v>
      </c>
      <c r="WO18" s="15">
        <v>0.24568100970312501</v>
      </c>
      <c r="WP18" s="15">
        <v>0.18602867204687501</v>
      </c>
      <c r="WQ18" s="15">
        <v>0.22758936639062499</v>
      </c>
      <c r="WR18" s="15">
        <v>0.56648429921874999</v>
      </c>
      <c r="WS18" s="15">
        <v>0.43614622074999998</v>
      </c>
      <c r="WT18" s="15">
        <v>0.20109315475</v>
      </c>
      <c r="WU18" s="15">
        <v>0.56522481224999999</v>
      </c>
      <c r="WV18" s="15">
        <v>0.424923350234375</v>
      </c>
      <c r="WW18" s="15">
        <v>0.19412329892187499</v>
      </c>
      <c r="WX18" s="15">
        <v>0.21904746999999999</v>
      </c>
      <c r="WY18" s="15">
        <v>0.17672435257812499</v>
      </c>
      <c r="WZ18" s="15">
        <v>30.46</v>
      </c>
      <c r="XA18" s="15">
        <v>29.703125</v>
      </c>
      <c r="XB18" s="15">
        <v>15.35375</v>
      </c>
      <c r="XC18" s="15">
        <v>29.91828125</v>
      </c>
      <c r="XD18" s="15">
        <v>31.306249999999999</v>
      </c>
      <c r="XE18" s="15">
        <v>31.27</v>
      </c>
      <c r="XF18" s="15">
        <v>31.09</v>
      </c>
      <c r="XG18" s="15">
        <v>-3.2290577187500002E-2</v>
      </c>
      <c r="XH18" s="15">
        <v>8.3716305625000098E-3</v>
      </c>
      <c r="XI18" s="15">
        <v>53.423124999999999</v>
      </c>
      <c r="XJ18" s="15">
        <v>48.599062500000002</v>
      </c>
      <c r="XK18" s="15">
        <v>84.6</v>
      </c>
      <c r="XL18" s="15">
        <f t="shared" si="98"/>
        <v>31.176874999999995</v>
      </c>
      <c r="XM18" s="15">
        <f t="shared" si="99"/>
        <v>36.000937499999992</v>
      </c>
      <c r="XN18" s="15">
        <v>1758.00259375</v>
      </c>
      <c r="XO18" s="15">
        <v>1648.4999218749999</v>
      </c>
      <c r="XP18" s="15">
        <v>0.47498580750000002</v>
      </c>
      <c r="XQ18" s="15">
        <v>0.42242786401093702</v>
      </c>
      <c r="XR18" s="15">
        <v>0.35784925288125002</v>
      </c>
      <c r="XS18" s="15">
        <v>0.31360762287187499</v>
      </c>
      <c r="XT18" s="15">
        <v>0.44104962310000001</v>
      </c>
      <c r="XU18" s="15">
        <v>0.39301888918593703</v>
      </c>
      <c r="XV18" s="15">
        <v>0.31985438136093702</v>
      </c>
      <c r="XW18" s="15">
        <v>0.28035575700468701</v>
      </c>
      <c r="XX18" s="15">
        <v>0.14149830924843701</v>
      </c>
      <c r="XY18" s="15">
        <v>0.127180981360938</v>
      </c>
      <c r="XZ18" s="15">
        <v>0.52320921350000005</v>
      </c>
      <c r="YA18" s="15">
        <v>0.50264319950625003</v>
      </c>
      <c r="YB18" s="15">
        <v>0.48827589275468802</v>
      </c>
      <c r="YC18" s="15">
        <v>0.45258574028124998</v>
      </c>
      <c r="YD18" s="15">
        <v>6.4331495226562493E-2</v>
      </c>
      <c r="YE18" s="15">
        <v>0.1001524545</v>
      </c>
      <c r="YF18" s="15">
        <v>1.8210336258937501</v>
      </c>
      <c r="YG18" s="15">
        <v>1.5108543399375001</v>
      </c>
      <c r="YH18" s="15">
        <v>0.32145488931718702</v>
      </c>
      <c r="YI18" s="15">
        <v>0.32235444735156199</v>
      </c>
      <c r="YJ18" s="15">
        <v>0.405252014420312</v>
      </c>
      <c r="YK18" s="15">
        <v>0.39418093592187498</v>
      </c>
      <c r="YL18" s="15">
        <v>0.384228192415625</v>
      </c>
      <c r="YM18" s="15">
        <v>0.36699680674687502</v>
      </c>
      <c r="YN18" s="15">
        <v>0.29743729417812498</v>
      </c>
      <c r="YO18" s="15">
        <v>0.29104946975937501</v>
      </c>
      <c r="YP18" s="15">
        <v>-0.48357424585937497</v>
      </c>
      <c r="YQ18" s="15">
        <v>-0.434907948140625</v>
      </c>
      <c r="YR18" s="15">
        <v>0.68595092772812505</v>
      </c>
      <c r="YS18" s="15">
        <v>0.71791363081093795</v>
      </c>
      <c r="YT18" s="15">
        <v>0.157777373426229</v>
      </c>
      <c r="YU18" s="15">
        <v>0.16246536006557399</v>
      </c>
      <c r="YV18" s="15">
        <v>0.13259626390163901</v>
      </c>
      <c r="YW18" s="15">
        <v>0.160206907245902</v>
      </c>
      <c r="YX18" s="15">
        <v>0.49508196721311498</v>
      </c>
      <c r="YY18" s="15">
        <v>0.35019647898360701</v>
      </c>
      <c r="YZ18" s="15">
        <v>0.14791378578688499</v>
      </c>
      <c r="ZA18" s="15">
        <v>0.52756326591803304</v>
      </c>
      <c r="ZB18" s="15">
        <v>0.37342251121311498</v>
      </c>
      <c r="ZC18" s="15">
        <v>0.15306677003278699</v>
      </c>
      <c r="ZD18" s="15">
        <v>0.15708630378688501</v>
      </c>
      <c r="ZE18" s="15">
        <v>0.135084241786885</v>
      </c>
      <c r="ZF18" s="15">
        <v>35.96</v>
      </c>
      <c r="ZG18" s="15">
        <v>32.251147540983602</v>
      </c>
      <c r="ZH18" s="15">
        <v>17.248360655737699</v>
      </c>
      <c r="ZI18" s="15">
        <v>31.6737704918033</v>
      </c>
      <c r="ZJ18" s="15">
        <v>34.757540983606603</v>
      </c>
      <c r="ZK18" s="15">
        <v>36.828524590163902</v>
      </c>
      <c r="ZL18" s="15">
        <v>36.78</v>
      </c>
      <c r="ZM18" s="15">
        <v>-0.13055936622950801</v>
      </c>
      <c r="ZN18" s="15">
        <v>-4.4985248245901603E-2</v>
      </c>
      <c r="ZO18" s="15">
        <v>61.078524590164001</v>
      </c>
      <c r="ZP18" s="15">
        <v>53.035409836065597</v>
      </c>
      <c r="ZQ18" s="15">
        <v>103.6</v>
      </c>
      <c r="ZR18" s="15">
        <f t="shared" si="100"/>
        <v>42.521475409835993</v>
      </c>
      <c r="ZS18" s="15">
        <f t="shared" si="101"/>
        <v>50.564590163934398</v>
      </c>
      <c r="ZT18" s="15">
        <v>1931.7842459016399</v>
      </c>
      <c r="ZU18" s="15">
        <v>1749.20385245902</v>
      </c>
      <c r="ZV18" s="15">
        <v>0.56163931780655696</v>
      </c>
      <c r="ZW18" s="15">
        <v>0.50395183280163902</v>
      </c>
      <c r="ZX18" s="15">
        <v>0.43274051072131198</v>
      </c>
      <c r="ZY18" s="15">
        <v>0.36995224892459</v>
      </c>
      <c r="ZZ18" s="15">
        <v>0.54060195604098404</v>
      </c>
      <c r="AAA18" s="15">
        <v>0.50142938961639305</v>
      </c>
      <c r="AAB18" s="15">
        <v>0.40806406347213098</v>
      </c>
      <c r="AAC18" s="15">
        <v>0.36583091322623001</v>
      </c>
      <c r="AAD18" s="15">
        <v>0.170726269406557</v>
      </c>
      <c r="AAE18" s="15">
        <v>0.167193700181967</v>
      </c>
      <c r="AAF18" s="15">
        <v>0.59175446094590201</v>
      </c>
      <c r="AAG18" s="15">
        <v>0.57197103354754097</v>
      </c>
      <c r="AAH18" s="15">
        <v>0.54966350216229498</v>
      </c>
      <c r="AAI18" s="15">
        <v>0.51069324341967204</v>
      </c>
      <c r="AAJ18" s="15">
        <v>4.5203274580327898E-2</v>
      </c>
      <c r="AAK18" s="15">
        <v>9.3719915239344295E-2</v>
      </c>
      <c r="AAL18" s="15">
        <v>2.5786420184393402</v>
      </c>
      <c r="AAM18" s="15">
        <v>2.1194026003508202</v>
      </c>
      <c r="AAN18" s="15">
        <v>0.31560582193770498</v>
      </c>
      <c r="AAO18" s="15">
        <v>0.32911524823442601</v>
      </c>
      <c r="AAP18" s="15">
        <v>0.415054856904918</v>
      </c>
      <c r="AAQ18" s="15">
        <v>0.41810920795737699</v>
      </c>
      <c r="AAR18" s="15">
        <v>0.404667660759016</v>
      </c>
      <c r="AAS18" s="15">
        <v>0.41426937151475401</v>
      </c>
      <c r="AAT18" s="15">
        <v>0.30348910218032799</v>
      </c>
      <c r="AAU18" s="15">
        <v>0.324108628098361</v>
      </c>
      <c r="AAV18" s="15">
        <v>-0.57884743780327896</v>
      </c>
      <c r="AAW18" s="15">
        <v>-0.53260077524590199</v>
      </c>
      <c r="AAX18" s="15">
        <v>0.71309332421147498</v>
      </c>
      <c r="AAY18" s="15">
        <v>0.80592617286065604</v>
      </c>
      <c r="AAZ18" s="15">
        <v>0.125407724021978</v>
      </c>
      <c r="ABA18" s="15">
        <v>0.111589588571429</v>
      </c>
      <c r="ABB18" s="15">
        <v>0.105853657505494</v>
      </c>
      <c r="ABC18" s="15">
        <v>0.114668649241758</v>
      </c>
      <c r="ABD18" s="15">
        <v>0.45751477363736198</v>
      </c>
      <c r="ABE18" s="15">
        <v>0.30118306368131897</v>
      </c>
      <c r="ABF18" s="15">
        <v>0.12031356027472501</v>
      </c>
      <c r="ABG18" s="15">
        <v>0.48110307346153802</v>
      </c>
      <c r="ABH18" s="15">
        <v>0.312003377758242</v>
      </c>
      <c r="ABI18" s="15">
        <v>0.117292376285714</v>
      </c>
      <c r="ABJ18" s="15">
        <v>0.10740674232967</v>
      </c>
      <c r="ABK18" s="15">
        <v>0.101816483813187</v>
      </c>
      <c r="ABL18" s="15">
        <v>34.19</v>
      </c>
      <c r="ABM18" s="15">
        <v>32.162307692307699</v>
      </c>
      <c r="ABN18" s="15">
        <v>17.670659340659402</v>
      </c>
      <c r="ABO18" s="15">
        <v>27.648131868131902</v>
      </c>
      <c r="ABP18" s="15">
        <v>27.5741758241758</v>
      </c>
      <c r="ABQ18" s="15">
        <v>34.694505494505499</v>
      </c>
      <c r="ABR18" s="15">
        <v>34.530879120879199</v>
      </c>
      <c r="ABS18" s="15">
        <v>-0.17683733626373599</v>
      </c>
      <c r="ABT18" s="15">
        <v>-0.15873347670329699</v>
      </c>
      <c r="ABU18" s="15">
        <v>60.974065934065898</v>
      </c>
      <c r="ABV18" s="15">
        <v>58.1563736263736</v>
      </c>
      <c r="ABW18" s="15">
        <v>122.5</v>
      </c>
      <c r="ABX18" s="15">
        <f t="shared" si="102"/>
        <v>61.525934065934102</v>
      </c>
      <c r="ABY18" s="15">
        <f t="shared" si="103"/>
        <v>64.343626373626392</v>
      </c>
      <c r="ABZ18" s="15">
        <f t="shared" si="104"/>
        <v>62.934780219780251</v>
      </c>
      <c r="ACA18" s="15">
        <v>1929.4066373626399</v>
      </c>
      <c r="ACB18" s="15">
        <v>1865.45967032967</v>
      </c>
      <c r="ACC18" s="15">
        <v>0.59975570170659298</v>
      </c>
      <c r="ACD18" s="15">
        <v>0.59418757062087901</v>
      </c>
      <c r="ACE18" s="15">
        <v>0.44348440693406599</v>
      </c>
      <c r="ACF18" s="15">
        <v>0.445460199935165</v>
      </c>
      <c r="ACG18" s="15">
        <v>0.63491627493296698</v>
      </c>
      <c r="ACH18" s="15">
        <v>0.60443738923846102</v>
      </c>
      <c r="ACI18" s="15">
        <f t="shared" si="105"/>
        <v>0.619676832085714</v>
      </c>
      <c r="ACJ18" s="15">
        <v>0.487904686782418</v>
      </c>
      <c r="ACK18" s="15">
        <v>0.45769369946153798</v>
      </c>
      <c r="ACL18" s="15">
        <v>0.21308184082307699</v>
      </c>
      <c r="ACM18" s="15">
        <v>0.20375742356483501</v>
      </c>
      <c r="ACN18" s="15">
        <v>0.65052726823076901</v>
      </c>
      <c r="ACO18" s="15">
        <v>0.62004655553076904</v>
      </c>
      <c r="ACP18" s="15">
        <v>0.60780592778022002</v>
      </c>
      <c r="ACQ18" s="15">
        <v>0.56524269105714298</v>
      </c>
      <c r="ACR18" s="15">
        <v>8.3263973394505503E-2</v>
      </c>
      <c r="ACS18" s="15">
        <v>4.0030901375384599E-2</v>
      </c>
      <c r="ACT18" s="15">
        <v>3.0058151099494501</v>
      </c>
      <c r="ACU18" s="15">
        <v>3.0101663591549501</v>
      </c>
      <c r="ACV18" s="15">
        <v>0.33586046705824202</v>
      </c>
      <c r="ACW18" s="15">
        <v>0.33628508575824201</v>
      </c>
      <c r="ACX18" s="15">
        <v>0.45214943079890102</v>
      </c>
      <c r="ACY18" s="15">
        <v>0.44524205502527497</v>
      </c>
      <c r="ACZ18" s="15">
        <v>0.46798795156483503</v>
      </c>
      <c r="ADA18" s="15">
        <v>0.44995485374944999</v>
      </c>
      <c r="ADB18" s="15">
        <v>0.355023789101099</v>
      </c>
      <c r="ADC18" s="15">
        <v>0.341758536768132</v>
      </c>
      <c r="ADD18" s="15">
        <v>-0.65532699039560505</v>
      </c>
      <c r="ADE18" s="15">
        <v>-0.62584277030769198</v>
      </c>
      <c r="ADF18" s="15">
        <v>0.830415134693406</v>
      </c>
      <c r="ADG18" s="15">
        <v>0.84619993180988995</v>
      </c>
      <c r="ADH18" s="15">
        <v>9.4231787777777798E-2</v>
      </c>
      <c r="ADI18" s="15">
        <v>7.2191635317460298E-2</v>
      </c>
      <c r="ADJ18" s="15">
        <v>7.5303787904761901E-2</v>
      </c>
      <c r="ADK18" s="15">
        <v>9.0755555555555603E-2</v>
      </c>
      <c r="ADL18" s="15">
        <v>0.39653235657142899</v>
      </c>
      <c r="ADM18" s="15">
        <v>0.24545339055555601</v>
      </c>
      <c r="ADN18" s="15">
        <v>9.3364372761904804E-2</v>
      </c>
      <c r="ADO18" s="15">
        <v>0.41636672704761901</v>
      </c>
      <c r="ADP18" s="15">
        <v>0.26705042780952398</v>
      </c>
      <c r="ADQ18" s="15">
        <v>9.2714816412698395E-2</v>
      </c>
      <c r="ADR18" s="15">
        <v>8.2964435317460297E-2</v>
      </c>
      <c r="ADS18" s="15">
        <v>8.0469150015873001E-2</v>
      </c>
      <c r="ADT18" s="25">
        <v>-9999</v>
      </c>
      <c r="ADU18" s="25">
        <v>-9999</v>
      </c>
      <c r="ADV18" s="25">
        <v>-9999</v>
      </c>
      <c r="ADW18" s="25">
        <v>-9999</v>
      </c>
      <c r="ADX18" s="25">
        <v>-9999</v>
      </c>
      <c r="ADY18" s="25">
        <v>-9999</v>
      </c>
      <c r="ADZ18" s="25">
        <v>-9999</v>
      </c>
      <c r="AEA18" s="25">
        <v>-9999</v>
      </c>
      <c r="AEB18" s="25">
        <v>-9999</v>
      </c>
      <c r="AEC18" s="25">
        <v>-9999</v>
      </c>
      <c r="AED18" s="25">
        <v>-9999</v>
      </c>
      <c r="AEE18" s="25">
        <v>-9999</v>
      </c>
      <c r="AEF18" s="25">
        <v>-9999</v>
      </c>
      <c r="AEG18" s="25">
        <v>-9999</v>
      </c>
      <c r="AEH18" s="25">
        <v>-9999</v>
      </c>
      <c r="AEI18" s="25">
        <v>-9999</v>
      </c>
      <c r="AEJ18" s="15">
        <v>0.63331726395238097</v>
      </c>
      <c r="AEK18" s="15">
        <v>0.62175569474603198</v>
      </c>
      <c r="AEL18" s="15">
        <v>0.48183550009523801</v>
      </c>
      <c r="AEM18" s="15">
        <v>0.45729491276190498</v>
      </c>
      <c r="AEN18" s="15">
        <v>0.66758849660317499</v>
      </c>
      <c r="AEO18" s="15">
        <v>0.68800440257142903</v>
      </c>
      <c r="AEP18" s="15">
        <v>0.52598846352380901</v>
      </c>
      <c r="AEQ18" s="15">
        <v>0.544177233047619</v>
      </c>
      <c r="AER18" s="15">
        <v>0.21830914717460301</v>
      </c>
      <c r="AES18" s="15">
        <v>0.23174955909523801</v>
      </c>
      <c r="AET18" s="15">
        <v>0.67582638179365095</v>
      </c>
      <c r="AEU18" s="15">
        <v>0.67623872844444399</v>
      </c>
      <c r="AEV18" s="15">
        <v>0.63541030579365099</v>
      </c>
      <c r="AEW18" s="15">
        <v>0.61033241969841301</v>
      </c>
      <c r="AEX18" s="15">
        <v>7.4490652333333296E-2</v>
      </c>
      <c r="AEY18" s="15">
        <v>9.3367159031746E-2</v>
      </c>
      <c r="AEZ18" s="15">
        <v>3.4730309516190498</v>
      </c>
      <c r="AFA18" s="15">
        <v>3.39750685107937</v>
      </c>
      <c r="AFB18" s="15">
        <v>0.32734914412698402</v>
      </c>
      <c r="AFC18" s="15">
        <v>0.334811859777778</v>
      </c>
      <c r="AFD18" s="15">
        <v>0.44737070860317502</v>
      </c>
      <c r="AFE18" s="15">
        <v>0.45578161388888899</v>
      </c>
      <c r="AFF18" s="15">
        <v>0.46149943146031802</v>
      </c>
      <c r="AFG18" s="15">
        <v>0.48470669433333302</v>
      </c>
      <c r="AFH18" s="15">
        <v>0.34449400269841302</v>
      </c>
      <c r="AFI18" s="15">
        <v>0.37040473336507901</v>
      </c>
      <c r="AFJ18" s="15">
        <v>-0.68871550576190499</v>
      </c>
      <c r="AFK18" s="15">
        <v>-0.703298783539682</v>
      </c>
      <c r="AFL18" s="15">
        <v>0.81619662330158704</v>
      </c>
      <c r="AFM18" s="15">
        <v>0.88535561115872996</v>
      </c>
      <c r="AFN18" s="15">
        <v>9.4883446462962998E-2</v>
      </c>
      <c r="AFO18" s="15">
        <v>6.8440614999999996E-2</v>
      </c>
      <c r="AFP18" s="15">
        <v>7.5837026518518494E-2</v>
      </c>
      <c r="AFQ18" s="15">
        <v>8.3010249037037007E-2</v>
      </c>
      <c r="AFR18" s="15">
        <v>0.42132401861111102</v>
      </c>
      <c r="AFS18" s="15">
        <v>0.25576962251851798</v>
      </c>
      <c r="AFT18" s="15">
        <v>8.3356327370370395E-2</v>
      </c>
      <c r="AFU18" s="15">
        <v>0.444412733148148</v>
      </c>
      <c r="AFV18" s="15">
        <v>0.276695004388889</v>
      </c>
      <c r="AFW18" s="15">
        <v>9.0098995000000001E-2</v>
      </c>
      <c r="AFX18" s="15">
        <v>6.4740532796296296E-2</v>
      </c>
      <c r="AFY18" s="15">
        <v>7.7292101000000002E-2</v>
      </c>
      <c r="AFZ18" s="15">
        <v>32.615000000000002</v>
      </c>
      <c r="AGA18" s="15">
        <v>29.8255555555555</v>
      </c>
      <c r="AGB18" s="15">
        <v>28.8533333333333</v>
      </c>
      <c r="AGC18" s="15">
        <v>27.448888888888899</v>
      </c>
      <c r="AGD18" s="15">
        <v>28.1514814814815</v>
      </c>
      <c r="AGE18" s="15">
        <v>32.251851851851903</v>
      </c>
      <c r="AGF18" s="15">
        <v>32.340000000000003</v>
      </c>
      <c r="AGG18" s="15">
        <v>-0.120233113148148</v>
      </c>
      <c r="AGH18" s="15">
        <v>-9.5391252037036994E-2</v>
      </c>
      <c r="AGI18" s="15">
        <v>63.4674074074074</v>
      </c>
      <c r="AGJ18" s="15">
        <v>60.996851851851901</v>
      </c>
      <c r="AGK18" s="15">
        <v>145.1</v>
      </c>
      <c r="AGL18" s="15">
        <f t="shared" si="106"/>
        <v>81.632592592592601</v>
      </c>
      <c r="AGM18" s="15">
        <f t="shared" si="107"/>
        <v>84.103148148148094</v>
      </c>
      <c r="AGN18" s="15">
        <f t="shared" si="108"/>
        <v>82.867870370370355</v>
      </c>
      <c r="AGO18" s="15">
        <v>1986.0286851851899</v>
      </c>
      <c r="AGP18" s="15">
        <v>1929.9348148148199</v>
      </c>
      <c r="AGQ18" s="15">
        <v>0.68348446070000002</v>
      </c>
      <c r="AGR18" s="15">
        <v>0.66368636378333301</v>
      </c>
      <c r="AGS18" s="15">
        <v>0.53658450575925898</v>
      </c>
      <c r="AGT18" s="15">
        <v>0.50595578561296295</v>
      </c>
      <c r="AGU18" s="15">
        <v>0.74517120942036996</v>
      </c>
      <c r="AGV18" s="15">
        <v>0.714333741659259</v>
      </c>
      <c r="AGW18" s="15">
        <f t="shared" si="109"/>
        <v>0.72975247553981448</v>
      </c>
      <c r="AGX18" s="15">
        <v>0.62059464302962997</v>
      </c>
      <c r="AGY18" s="15">
        <v>0.57401802504629595</v>
      </c>
      <c r="AGZ18" s="15">
        <v>0.23225407116111099</v>
      </c>
      <c r="AHA18" s="15">
        <v>0.240067448433333</v>
      </c>
      <c r="AHB18" s="15">
        <v>0.70313924661666705</v>
      </c>
      <c r="AHC18" s="15">
        <v>0.68788026022963</v>
      </c>
      <c r="AHD18" s="15">
        <v>0.66240814407963</v>
      </c>
      <c r="AHE18" s="15">
        <v>0.62459917440925905</v>
      </c>
      <c r="AHF18" s="15">
        <v>3.8178351179629602E-2</v>
      </c>
      <c r="AHG18" s="15">
        <v>4.54569885888889E-2</v>
      </c>
      <c r="AHH18" s="15">
        <v>4.34222422406852</v>
      </c>
      <c r="AHI18" s="15">
        <v>4.0823615652907401</v>
      </c>
      <c r="AHJ18" s="15">
        <v>0.31171024655000001</v>
      </c>
      <c r="AHK18" s="15">
        <v>0.33329261942036997</v>
      </c>
      <c r="AHL18" s="15">
        <v>0.44114109483333303</v>
      </c>
      <c r="AHM18" s="15">
        <v>0.45724194767037002</v>
      </c>
      <c r="AHN18" s="15">
        <v>0.46387762180555497</v>
      </c>
      <c r="AHO18" s="15">
        <v>0.47643198238333301</v>
      </c>
      <c r="AHP18" s="15">
        <v>0.33973692074814799</v>
      </c>
      <c r="AHQ18" s="15">
        <v>0.35713428062037</v>
      </c>
      <c r="AHR18" s="15">
        <v>-0.76547203829629595</v>
      </c>
      <c r="AHS18" s="15">
        <v>-0.72808055903703695</v>
      </c>
      <c r="AHT18" s="15">
        <v>0.79252494692777797</v>
      </c>
      <c r="AHU18" s="15">
        <v>0.89779322312962995</v>
      </c>
      <c r="AHV18" s="15">
        <v>8.5888442943396204E-2</v>
      </c>
      <c r="AHW18" s="15">
        <v>6.8983384886792495E-2</v>
      </c>
      <c r="AHX18" s="15">
        <v>7.6448080226415097E-2</v>
      </c>
      <c r="AHY18" s="15">
        <v>8.0029407415094303E-2</v>
      </c>
      <c r="AHZ18" s="15">
        <v>0.38403909566037697</v>
      </c>
      <c r="AIA18" s="15">
        <v>0.218972820792453</v>
      </c>
      <c r="AIB18" s="15">
        <v>7.7250148207547206E-2</v>
      </c>
      <c r="AIC18" s="15">
        <v>0.37941204173584903</v>
      </c>
      <c r="AID18" s="15">
        <v>0.23537329949056601</v>
      </c>
      <c r="AIE18" s="15">
        <v>7.8766037735849004E-2</v>
      </c>
      <c r="AIF18" s="15">
        <v>6.1668975584905701E-2</v>
      </c>
      <c r="AIG18" s="15">
        <v>6.6417714886792406E-2</v>
      </c>
      <c r="AIH18" s="15">
        <v>35.843396226415102</v>
      </c>
      <c r="AII18" s="15">
        <v>33.747358490566</v>
      </c>
      <c r="AIJ18" s="15">
        <v>23.9950943396226</v>
      </c>
      <c r="AIK18" s="15">
        <v>28.5543396226415</v>
      </c>
      <c r="AIL18" s="15">
        <v>28.607735849056599</v>
      </c>
      <c r="AIM18" s="15">
        <v>36.196226415094401</v>
      </c>
      <c r="AIN18" s="15">
        <v>36.131698113207499</v>
      </c>
      <c r="AIO18" s="15">
        <v>-0.19211735094339599</v>
      </c>
      <c r="AIP18" s="15">
        <v>-0.17224688679245301</v>
      </c>
      <c r="AIQ18" s="15">
        <v>69.225094339622601</v>
      </c>
      <c r="AIR18" s="15">
        <v>69.757735849056601</v>
      </c>
      <c r="AIS18" s="15">
        <v>157</v>
      </c>
      <c r="AIT18" s="15">
        <f t="shared" si="110"/>
        <v>87.774905660377399</v>
      </c>
      <c r="AIU18" s="15">
        <f t="shared" si="111"/>
        <v>87.242264150943399</v>
      </c>
      <c r="AIV18" s="15">
        <v>2116.72932075472</v>
      </c>
      <c r="AIW18" s="15">
        <v>2128.82652830189</v>
      </c>
      <c r="AIX18" s="15">
        <v>0.66122059818867895</v>
      </c>
      <c r="AIY18" s="15">
        <v>0.65044636801509403</v>
      </c>
      <c r="AIZ18" s="15">
        <v>0.50580762904151</v>
      </c>
      <c r="AJA18" s="15">
        <v>0.46157952110188699</v>
      </c>
      <c r="AJB18" s="15">
        <v>0.72011425270943397</v>
      </c>
      <c r="AJC18" s="15">
        <v>0.69198570601132103</v>
      </c>
      <c r="AJD18" s="15">
        <v>0.58494948021886795</v>
      </c>
      <c r="AJE18" s="15">
        <v>0.51777941288490603</v>
      </c>
      <c r="AJF18" s="15">
        <v>0.23394251662830201</v>
      </c>
      <c r="AJG18" s="15">
        <v>0.27121513062452801</v>
      </c>
      <c r="AJH18" s="15">
        <v>0.70176951655471698</v>
      </c>
      <c r="AJI18" s="15">
        <v>0.66443919073018898</v>
      </c>
      <c r="AJJ18" s="15">
        <v>0.65570479243396196</v>
      </c>
      <c r="AJK18" s="15">
        <v>0.63038025422641497</v>
      </c>
      <c r="AJL18" s="15">
        <v>7.5440524171698095E-2</v>
      </c>
      <c r="AJM18" s="15">
        <v>2.3145361049056599E-2</v>
      </c>
      <c r="AJN18" s="15">
        <v>3.9275057007943399</v>
      </c>
      <c r="AJO18" s="15">
        <v>3.8332178298452799</v>
      </c>
      <c r="AJP18" s="15">
        <v>0.32494008890377302</v>
      </c>
      <c r="AJQ18" s="15">
        <v>0.39023397115282998</v>
      </c>
      <c r="AJR18" s="15">
        <v>0.45250719920754701</v>
      </c>
      <c r="AJS18" s="15">
        <v>0.51498415163018896</v>
      </c>
      <c r="AJT18" s="15">
        <v>0.475716148498113</v>
      </c>
      <c r="AJU18" s="15">
        <v>0.53363259390754703</v>
      </c>
      <c r="AJV18" s="15">
        <v>0.35354430853396202</v>
      </c>
      <c r="AJW18" s="15">
        <v>0.41378271213018902</v>
      </c>
      <c r="AJX18" s="15">
        <v>-0.73762579500000003</v>
      </c>
      <c r="AJY18" s="15">
        <v>-0.68060784169811295</v>
      </c>
      <c r="AJZ18" s="15">
        <v>0.83141945540754703</v>
      </c>
      <c r="AKA18" s="15">
        <v>1.1445243594471699</v>
      </c>
      <c r="AZI18" s="6"/>
      <c r="AZJ18" s="7"/>
      <c r="AZK18" s="6"/>
      <c r="AZL18" s="6"/>
      <c r="AZM18" s="6"/>
      <c r="AZN18" s="6"/>
    </row>
    <row r="19" spans="1:963 1361:1366" x14ac:dyDescent="0.25">
      <c r="A19" s="15">
        <v>18</v>
      </c>
      <c r="B19" s="15">
        <v>5</v>
      </c>
      <c r="C19" s="15" t="s">
        <v>10</v>
      </c>
      <c r="D19" s="15">
        <v>70</v>
      </c>
      <c r="E19" s="15">
        <v>4</v>
      </c>
      <c r="F19" s="15">
        <v>1</v>
      </c>
      <c r="G19" s="25">
        <v>-9999</v>
      </c>
      <c r="H19" s="25">
        <v>-9999</v>
      </c>
      <c r="I19" s="25">
        <v>-9999</v>
      </c>
      <c r="J19" s="25">
        <v>-9999</v>
      </c>
      <c r="K19" s="25">
        <v>-9999</v>
      </c>
      <c r="L19" s="25">
        <v>-9999</v>
      </c>
      <c r="M19" s="16">
        <v>172.48000000000002</v>
      </c>
      <c r="N19" s="16">
        <v>154</v>
      </c>
      <c r="O19" s="15">
        <f t="shared" si="34"/>
        <v>224.00000000000003</v>
      </c>
      <c r="P19" s="15">
        <v>200</v>
      </c>
      <c r="Q19" s="15">
        <v>57.839999999999989</v>
      </c>
      <c r="R19" s="15">
        <v>20.720000000000013</v>
      </c>
      <c r="S19" s="15">
        <v>21.439999999999998</v>
      </c>
      <c r="T19" s="15">
        <v>49.839999999999996</v>
      </c>
      <c r="U19" s="15">
        <v>20.72</v>
      </c>
      <c r="V19" s="15">
        <v>29.439999999999998</v>
      </c>
      <c r="W19" s="15">
        <v>51.839999999999996</v>
      </c>
      <c r="X19" s="15">
        <v>20.72</v>
      </c>
      <c r="Y19" s="15">
        <v>27.439999999999998</v>
      </c>
      <c r="Z19" s="15">
        <v>57.839999999999989</v>
      </c>
      <c r="AA19" s="15">
        <v>14.720000000000013</v>
      </c>
      <c r="AB19" s="15">
        <v>27.439999999999998</v>
      </c>
      <c r="AC19" s="15" t="s">
        <v>58</v>
      </c>
      <c r="AD19" s="15">
        <v>8.6</v>
      </c>
      <c r="AE19" s="15">
        <v>7.2</v>
      </c>
      <c r="AF19" s="15">
        <v>1.75</v>
      </c>
      <c r="AG19" s="15" t="s">
        <v>41</v>
      </c>
      <c r="AH19" s="15">
        <v>2</v>
      </c>
      <c r="AI19" s="15">
        <v>1.4</v>
      </c>
      <c r="AJ19" s="15">
        <v>1.9</v>
      </c>
      <c r="AK19" s="15">
        <v>3</v>
      </c>
      <c r="AL19" s="15">
        <v>590</v>
      </c>
      <c r="AM19" s="15">
        <v>101</v>
      </c>
      <c r="AN19" s="15">
        <v>0.84</v>
      </c>
      <c r="AO19" s="15">
        <v>9.5</v>
      </c>
      <c r="AP19" s="15">
        <v>10.6</v>
      </c>
      <c r="AQ19" s="15">
        <v>1.1299999999999999</v>
      </c>
      <c r="AR19" s="15">
        <v>5601</v>
      </c>
      <c r="AS19" s="15">
        <v>209</v>
      </c>
      <c r="AT19" s="15">
        <v>451</v>
      </c>
      <c r="AU19" s="25">
        <v>-9999</v>
      </c>
      <c r="AV19" s="15">
        <v>33.200000000000003</v>
      </c>
      <c r="AW19" s="15">
        <v>0</v>
      </c>
      <c r="AX19" s="15">
        <v>5</v>
      </c>
      <c r="AY19" s="15">
        <v>84</v>
      </c>
      <c r="AZ19" s="15">
        <v>5</v>
      </c>
      <c r="BA19" s="15">
        <v>6</v>
      </c>
      <c r="BB19" s="15">
        <v>73</v>
      </c>
      <c r="BC19" s="20">
        <v>0.47250427264501854</v>
      </c>
      <c r="BD19" s="20">
        <v>7.0312892371051178E-2</v>
      </c>
      <c r="BE19" s="20">
        <v>0.11527088658347116</v>
      </c>
      <c r="BF19" s="20">
        <v>0.29045019780660025</v>
      </c>
      <c r="BG19" s="20">
        <v>0.96057131361899017</v>
      </c>
      <c r="BH19" s="20">
        <v>2.1341463414634148</v>
      </c>
      <c r="BI19" s="25">
        <v>-9999</v>
      </c>
      <c r="BJ19" s="25">
        <v>-9999</v>
      </c>
      <c r="BK19" s="25">
        <v>-9999</v>
      </c>
      <c r="BL19" s="25">
        <v>-9999</v>
      </c>
      <c r="BM19" s="25">
        <v>-9999</v>
      </c>
      <c r="BN19" s="20">
        <f t="shared" si="0"/>
        <v>2.1712686600642788</v>
      </c>
      <c r="BO19" s="20">
        <f t="shared" si="1"/>
        <v>2.6323522063981635</v>
      </c>
      <c r="BP19" s="20">
        <f t="shared" si="2"/>
        <v>3.7941529976245647</v>
      </c>
      <c r="BQ19" s="20">
        <f t="shared" si="3"/>
        <v>7.6364382521005254</v>
      </c>
      <c r="BR19" s="20">
        <f t="shared" si="4"/>
        <v>16.173023617954186</v>
      </c>
      <c r="BS19" s="20">
        <f t="shared" si="5"/>
        <v>1.161800791226401</v>
      </c>
      <c r="BT19" s="20">
        <f t="shared" si="6"/>
        <v>3.8422852544759607</v>
      </c>
      <c r="BU19" s="20">
        <f t="shared" si="7"/>
        <v>8.536585365853659</v>
      </c>
      <c r="BV19" s="20">
        <f t="shared" si="35"/>
        <v>13.540671411556021</v>
      </c>
      <c r="BW19" s="25">
        <v>-9999</v>
      </c>
      <c r="BX19" s="25">
        <v>-9999</v>
      </c>
      <c r="BY19" s="25">
        <v>-9999</v>
      </c>
      <c r="BZ19" s="25">
        <v>-9999</v>
      </c>
      <c r="CA19" s="25">
        <v>-9999</v>
      </c>
      <c r="CB19" s="25">
        <v>-9999</v>
      </c>
      <c r="CC19" s="25">
        <v>-9999</v>
      </c>
      <c r="CD19" s="20">
        <f t="shared" si="8"/>
        <v>18.96351679184697</v>
      </c>
      <c r="CE19" s="20">
        <f t="shared" si="9"/>
        <v>25.453489582333717</v>
      </c>
      <c r="CF19" s="20">
        <f t="shared" si="10"/>
        <v>33.366327861190975</v>
      </c>
      <c r="CG19" s="20">
        <f t="shared" si="36"/>
        <v>-39951.288841114983</v>
      </c>
      <c r="CH19" s="15">
        <f t="shared" si="11"/>
        <v>7.9128382788572571</v>
      </c>
      <c r="CI19" s="15">
        <f t="shared" si="12"/>
        <v>11.344831023826137</v>
      </c>
      <c r="CJ19" s="15">
        <f t="shared" si="13"/>
        <v>-39996</v>
      </c>
      <c r="CK19" s="15">
        <f t="shared" ref="CK19:CL19" si="165">SUM(CH19:CJ19)</f>
        <v>-39976.742330697314</v>
      </c>
      <c r="CL19" s="15">
        <f t="shared" si="165"/>
        <v>-79961.397499673491</v>
      </c>
      <c r="CM19" s="15">
        <v>4.45</v>
      </c>
      <c r="CN19" s="15">
        <v>0.46700000000000003</v>
      </c>
      <c r="CO19" s="15">
        <v>0.60499999999999998</v>
      </c>
      <c r="CP19" s="15">
        <v>0.42500000000000004</v>
      </c>
      <c r="CQ19" s="15">
        <v>0.28000000000000003</v>
      </c>
      <c r="CR19" s="25">
        <v>-9999</v>
      </c>
      <c r="CS19" s="25">
        <v>-9999</v>
      </c>
      <c r="CT19" s="25">
        <v>-9999</v>
      </c>
      <c r="CU19" s="25">
        <v>-9999</v>
      </c>
      <c r="CV19" s="25">
        <v>-9999</v>
      </c>
      <c r="CW19" s="25">
        <v>-9999</v>
      </c>
      <c r="CX19" s="20">
        <f t="shared" si="141"/>
        <v>19.667999999999999</v>
      </c>
      <c r="CY19" s="20">
        <f t="shared" si="142"/>
        <v>22.088000000000001</v>
      </c>
      <c r="CZ19" s="20">
        <f t="shared" si="143"/>
        <v>23.788</v>
      </c>
      <c r="DA19" s="20">
        <f t="shared" si="144"/>
        <v>24.908000000000001</v>
      </c>
      <c r="DB19" s="20">
        <f t="shared" si="145"/>
        <v>-39971.091999999997</v>
      </c>
      <c r="DC19" s="15">
        <f t="shared" si="146"/>
        <v>1.7000000000000002</v>
      </c>
      <c r="DD19" s="15">
        <f t="shared" si="147"/>
        <v>1.1200000000000001</v>
      </c>
      <c r="DE19" s="15">
        <f t="shared" si="148"/>
        <v>-39996</v>
      </c>
      <c r="DF19" s="15">
        <f t="shared" si="149"/>
        <v>-39993.18</v>
      </c>
      <c r="DG19" s="16">
        <v>2.3979131132738032</v>
      </c>
      <c r="DH19" s="16">
        <v>2.342966084687939</v>
      </c>
      <c r="DI19" s="16">
        <v>1.622493197621687</v>
      </c>
      <c r="DJ19" s="16">
        <v>1.9782095697143143</v>
      </c>
      <c r="DK19" s="16">
        <v>2.8362077559565342</v>
      </c>
      <c r="DL19" s="25">
        <v>-9999</v>
      </c>
      <c r="DM19" s="25">
        <v>-9999</v>
      </c>
      <c r="DN19" s="20">
        <f t="shared" si="41"/>
        <v>18.96351679184697</v>
      </c>
      <c r="DO19" s="20">
        <f t="shared" si="42"/>
        <v>25.453489582333717</v>
      </c>
      <c r="DP19" s="20">
        <f t="shared" ref="DP19:DR19" si="166">(DO19+(DJ19*4))</f>
        <v>33.366327861190975</v>
      </c>
      <c r="DQ19" s="20">
        <f t="shared" si="166"/>
        <v>44.711158885017113</v>
      </c>
      <c r="DR19" s="20">
        <f t="shared" si="166"/>
        <v>-39951.288841114983</v>
      </c>
      <c r="DS19" s="15">
        <f t="shared" si="44"/>
        <v>7.9128382788572571</v>
      </c>
      <c r="DT19" s="15">
        <f t="shared" si="45"/>
        <v>11.344831023826137</v>
      </c>
      <c r="DU19" s="15">
        <f t="shared" si="46"/>
        <v>-39996</v>
      </c>
      <c r="DV19" s="15">
        <f t="shared" si="47"/>
        <v>-39976.742330697314</v>
      </c>
      <c r="DW19" s="25">
        <v>-9999</v>
      </c>
      <c r="DX19" s="25">
        <v>-9999</v>
      </c>
      <c r="DY19" s="25">
        <v>-9999</v>
      </c>
      <c r="DZ19" s="25">
        <v>-9999</v>
      </c>
      <c r="EA19" s="25">
        <v>-9999</v>
      </c>
      <c r="EB19" s="25">
        <v>-9999</v>
      </c>
      <c r="EC19" s="25">
        <v>-9999</v>
      </c>
      <c r="ED19" s="25">
        <v>-9999</v>
      </c>
      <c r="EE19" s="25">
        <v>-9999</v>
      </c>
      <c r="EF19" s="25">
        <v>-9999</v>
      </c>
      <c r="EG19" s="25">
        <v>-9999</v>
      </c>
      <c r="EH19" s="25">
        <v>-9999</v>
      </c>
      <c r="EI19" s="25">
        <v>-9999</v>
      </c>
      <c r="EJ19" s="25">
        <v>-9999</v>
      </c>
      <c r="EK19" s="25">
        <v>-9999</v>
      </c>
      <c r="EL19" s="25">
        <v>-9999</v>
      </c>
      <c r="EM19" s="25">
        <v>-9999</v>
      </c>
      <c r="EN19" s="25">
        <v>-9999</v>
      </c>
      <c r="EO19" s="25">
        <v>-9999</v>
      </c>
      <c r="EP19" s="25">
        <v>-9999</v>
      </c>
      <c r="EQ19" s="25">
        <v>-9999</v>
      </c>
      <c r="ER19" s="21">
        <v>-9999</v>
      </c>
      <c r="ES19" s="32">
        <v>-9999</v>
      </c>
      <c r="ET19" s="21">
        <v>-9999</v>
      </c>
      <c r="EU19" s="33">
        <v>-9999</v>
      </c>
      <c r="EV19" s="21">
        <v>-9999</v>
      </c>
      <c r="EW19" s="21">
        <v>-9999</v>
      </c>
      <c r="EX19" s="21">
        <v>-9999</v>
      </c>
      <c r="EY19" s="21">
        <v>-9999</v>
      </c>
      <c r="EZ19" s="21">
        <v>-9999</v>
      </c>
      <c r="FA19" s="21">
        <v>-9999</v>
      </c>
      <c r="FB19" s="21">
        <v>-9999</v>
      </c>
      <c r="FC19" s="21">
        <v>-9999</v>
      </c>
      <c r="FD19" s="21">
        <v>-9999</v>
      </c>
      <c r="FE19" s="21">
        <v>-9999</v>
      </c>
      <c r="FF19" s="21">
        <v>-9999</v>
      </c>
      <c r="FG19" s="21">
        <v>-9999</v>
      </c>
      <c r="FH19" s="21">
        <v>-9999</v>
      </c>
      <c r="FI19" s="21">
        <v>-9999</v>
      </c>
      <c r="FJ19" s="21">
        <v>-9999</v>
      </c>
      <c r="FK19" s="21">
        <v>-9999</v>
      </c>
      <c r="FL19" s="32">
        <v>-9999</v>
      </c>
      <c r="FM19" s="32">
        <v>-9999</v>
      </c>
      <c r="FN19" s="32">
        <v>-9999</v>
      </c>
      <c r="FO19" s="32">
        <v>-9999</v>
      </c>
      <c r="FP19" s="32">
        <v>-9999</v>
      </c>
      <c r="FQ19" s="32">
        <v>-9999</v>
      </c>
      <c r="FR19" s="32">
        <v>-9999</v>
      </c>
      <c r="FS19" s="32">
        <v>-9999</v>
      </c>
      <c r="FT19" s="32">
        <v>-9999</v>
      </c>
      <c r="FU19" s="32">
        <v>-9999</v>
      </c>
      <c r="FV19" s="32">
        <v>-9999</v>
      </c>
      <c r="FW19" s="32">
        <v>-9999</v>
      </c>
      <c r="FX19" s="21">
        <v>-9999</v>
      </c>
      <c r="FY19" s="21">
        <v>-9999</v>
      </c>
      <c r="FZ19" s="21">
        <v>-9999</v>
      </c>
      <c r="GA19" s="21">
        <v>-9999</v>
      </c>
      <c r="GB19" s="21">
        <v>-9999</v>
      </c>
      <c r="GC19" s="21">
        <v>-9999</v>
      </c>
      <c r="GD19" s="21">
        <v>-9999</v>
      </c>
      <c r="GE19" s="21">
        <v>-9999</v>
      </c>
      <c r="GF19" s="21">
        <v>-9999</v>
      </c>
      <c r="GG19" s="21">
        <v>-9999</v>
      </c>
      <c r="GH19" s="21">
        <v>-9999</v>
      </c>
      <c r="GI19" s="21">
        <v>-9999</v>
      </c>
      <c r="GJ19" s="21">
        <v>-9999</v>
      </c>
      <c r="GK19" s="21">
        <v>-9999</v>
      </c>
      <c r="GL19" s="21">
        <v>-9999</v>
      </c>
      <c r="GM19" s="21">
        <v>-9999</v>
      </c>
      <c r="GN19" s="25">
        <v>-9999</v>
      </c>
      <c r="GO19" s="25">
        <v>-9999</v>
      </c>
      <c r="GP19" s="25">
        <v>-9999</v>
      </c>
      <c r="GQ19" s="25">
        <v>-9999</v>
      </c>
      <c r="GR19" s="25">
        <v>-9999</v>
      </c>
      <c r="GS19" s="25">
        <v>-9999</v>
      </c>
      <c r="GT19" s="25">
        <v>-9999</v>
      </c>
      <c r="GU19" s="25">
        <v>-9999</v>
      </c>
      <c r="GV19" s="25">
        <v>-9999</v>
      </c>
      <c r="GW19" s="25">
        <v>-9999</v>
      </c>
      <c r="GX19" s="25">
        <v>-9999</v>
      </c>
      <c r="GY19" s="25">
        <v>-9999</v>
      </c>
      <c r="GZ19" s="25">
        <v>-9999</v>
      </c>
      <c r="HA19" s="25">
        <v>-9999</v>
      </c>
      <c r="HB19" s="21">
        <v>-9999</v>
      </c>
      <c r="HC19" s="21">
        <v>-9999</v>
      </c>
      <c r="HD19" s="21">
        <v>-9999</v>
      </c>
      <c r="HE19" s="21">
        <v>-9999</v>
      </c>
      <c r="HF19" s="21">
        <v>-9999</v>
      </c>
      <c r="HG19" s="15">
        <v>69.599999999999994</v>
      </c>
      <c r="HH19" s="15">
        <f t="shared" si="48"/>
        <v>964.99999999999989</v>
      </c>
      <c r="HI19" s="15">
        <v>1.6639605144876506</v>
      </c>
      <c r="HJ19" s="24">
        <f t="shared" si="49"/>
        <v>1.82379165059168</v>
      </c>
      <c r="HK19" s="15">
        <f t="shared" si="50"/>
        <v>17.599589428209711</v>
      </c>
      <c r="HL19" s="27">
        <v>0.34407989243915182</v>
      </c>
      <c r="HM19" s="17">
        <v>327.3</v>
      </c>
      <c r="HN19" s="17">
        <v>70.069999999999993</v>
      </c>
      <c r="HO19" s="16">
        <f t="shared" si="51"/>
        <v>257.23</v>
      </c>
      <c r="HP19" s="18">
        <v>15</v>
      </c>
      <c r="HQ19" s="18">
        <v>450.5</v>
      </c>
      <c r="HR19" s="18">
        <v>31.63</v>
      </c>
      <c r="HS19" s="22">
        <f t="shared" si="52"/>
        <v>418.87</v>
      </c>
      <c r="HT19" s="21">
        <v>192</v>
      </c>
      <c r="HU19" s="18">
        <v>392.2</v>
      </c>
      <c r="HV19" s="18">
        <v>31</v>
      </c>
      <c r="HW19" s="18">
        <f t="shared" si="53"/>
        <v>361.2</v>
      </c>
      <c r="HX19" s="18">
        <v>223.5</v>
      </c>
      <c r="HY19" s="18">
        <v>31</v>
      </c>
      <c r="HZ19" s="18">
        <f t="shared" si="54"/>
        <v>192.5</v>
      </c>
      <c r="IA19" s="18">
        <v>205.1</v>
      </c>
      <c r="IB19" s="18">
        <v>31.5</v>
      </c>
      <c r="IC19" s="18">
        <f t="shared" si="55"/>
        <v>173.6</v>
      </c>
      <c r="ID19" s="18">
        <v>112.6</v>
      </c>
      <c r="IE19" s="22">
        <v>6.65</v>
      </c>
      <c r="IF19" s="28">
        <v>139.80000000000001</v>
      </c>
      <c r="IG19" s="22">
        <v>70.069999999999993</v>
      </c>
      <c r="IH19" s="22">
        <f t="shared" si="151"/>
        <v>105.94999999999999</v>
      </c>
      <c r="II19" s="22">
        <f t="shared" si="152"/>
        <v>69.730000000000018</v>
      </c>
      <c r="IJ19" s="16">
        <f t="shared" si="153"/>
        <v>683.62745098039238</v>
      </c>
      <c r="IK19" s="16">
        <f t="shared" si="154"/>
        <v>610.38165266106455</v>
      </c>
      <c r="IL19" s="25">
        <f t="shared" si="22"/>
        <v>2521.8627450980393</v>
      </c>
      <c r="IM19" s="16">
        <f t="shared" si="23"/>
        <v>4106.5686274509808</v>
      </c>
      <c r="IN19" s="16">
        <f t="shared" si="24"/>
        <v>1887.2549019607843</v>
      </c>
      <c r="IO19" s="16">
        <f t="shared" si="60"/>
        <v>1701.9607843137255</v>
      </c>
      <c r="IP19" s="25">
        <f t="shared" si="25"/>
        <v>3541.1764705882351</v>
      </c>
      <c r="IQ19" s="16">
        <f t="shared" si="61"/>
        <v>10217.64705882353</v>
      </c>
      <c r="IR19" s="16">
        <f t="shared" si="62"/>
        <v>1038.7254901960785</v>
      </c>
      <c r="IS19" s="27">
        <v>0.3403393302268386</v>
      </c>
      <c r="IT19" s="24">
        <v>2.9449984832625069</v>
      </c>
      <c r="IU19" s="24">
        <v>2.9449984832625069</v>
      </c>
      <c r="IV19" s="15">
        <v>3.16</v>
      </c>
      <c r="IW19" s="24">
        <f t="shared" si="63"/>
        <v>3.1847663886180873</v>
      </c>
      <c r="IX19" s="15">
        <f t="shared" si="26"/>
        <v>79.690862745098045</v>
      </c>
      <c r="IY19" s="27">
        <v>0.36220874337228814</v>
      </c>
      <c r="IZ19" s="26">
        <v>0.7998586270245005</v>
      </c>
      <c r="JA19" s="15">
        <v>0.75</v>
      </c>
      <c r="JB19" s="24">
        <f t="shared" si="64"/>
        <v>0.9057698053508294</v>
      </c>
      <c r="JC19" s="15">
        <f t="shared" si="27"/>
        <v>30.799264705882354</v>
      </c>
      <c r="JD19" s="27">
        <v>0.3612756658613217</v>
      </c>
      <c r="JE19" s="24">
        <v>1.3477917264711061</v>
      </c>
      <c r="JF19" s="15">
        <v>1.4</v>
      </c>
      <c r="JG19" s="24">
        <f t="shared" si="65"/>
        <v>1.4878939302029033</v>
      </c>
      <c r="JH19" s="15">
        <f t="shared" si="28"/>
        <v>26.421568627450977</v>
      </c>
      <c r="JI19" s="27">
        <v>0.36189518678362159</v>
      </c>
      <c r="JJ19" s="24">
        <v>2.2708558767373805</v>
      </c>
      <c r="JK19" s="15">
        <v>2.6</v>
      </c>
      <c r="JL19" s="24">
        <f t="shared" si="66"/>
        <v>2.4685572834457932</v>
      </c>
      <c r="JM19" s="15">
        <f t="shared" si="29"/>
        <v>27.006862745098044</v>
      </c>
      <c r="JN19" s="27">
        <v>0.36220467432713704</v>
      </c>
      <c r="JO19" s="16">
        <f t="shared" si="67"/>
        <v>163.91855882352939</v>
      </c>
      <c r="JP19" s="16">
        <f t="shared" si="68"/>
        <v>146.35585609243694</v>
      </c>
      <c r="JQ19" s="22">
        <v>6.5</v>
      </c>
      <c r="JR19" s="22">
        <f t="shared" si="69"/>
        <v>21.645</v>
      </c>
      <c r="JS19" s="22">
        <v>836.3</v>
      </c>
      <c r="JT19" s="26">
        <f t="shared" si="70"/>
        <v>0.83629999999999993</v>
      </c>
      <c r="JU19" s="27">
        <v>7.1599999999999997E-2</v>
      </c>
      <c r="JV19" s="26">
        <f t="shared" si="71"/>
        <v>0.76469999999999994</v>
      </c>
      <c r="JW19" s="15">
        <f t="shared" si="72"/>
        <v>3389.733209997527</v>
      </c>
      <c r="JX19" s="15">
        <v>0.4254</v>
      </c>
      <c r="JY19" s="15">
        <v>0.42709999999999998</v>
      </c>
      <c r="JZ19" s="15">
        <f t="shared" si="155"/>
        <v>0.35760000000000003</v>
      </c>
      <c r="KA19" s="15">
        <f t="shared" si="120"/>
        <v>0.39539999999999997</v>
      </c>
      <c r="KB19" s="15">
        <f t="shared" si="156"/>
        <v>0.46763436641820327</v>
      </c>
      <c r="KC19" s="15">
        <v>0.46800000000000003</v>
      </c>
      <c r="KD19" s="15">
        <f>(JZ19)*(43560/(JR19*0.454))</f>
        <v>1585.155741983936</v>
      </c>
      <c r="KE19" s="15">
        <f t="shared" si="30"/>
        <v>1586.3951422788427</v>
      </c>
      <c r="KF19" s="15">
        <f t="shared" si="73"/>
        <v>1776.7625593523042</v>
      </c>
      <c r="KG19" s="28">
        <v>2</v>
      </c>
      <c r="KH19" s="22">
        <f t="shared" si="74"/>
        <v>19</v>
      </c>
      <c r="KI19" s="22">
        <f t="shared" si="75"/>
        <v>126.73</v>
      </c>
      <c r="KJ19" s="20">
        <v>132.60298299999999</v>
      </c>
      <c r="KK19" s="16">
        <v>4.22</v>
      </c>
      <c r="KL19" s="16">
        <f t="shared" si="76"/>
        <v>3.71</v>
      </c>
      <c r="KM19" s="15">
        <f t="shared" si="121"/>
        <v>2684.4334011097048</v>
      </c>
      <c r="KN19" s="18">
        <v>1.86</v>
      </c>
      <c r="KO19" s="18">
        <f t="shared" si="77"/>
        <v>1.59</v>
      </c>
      <c r="KP19" s="15">
        <f t="shared" si="78"/>
        <v>0.4285714285714286</v>
      </c>
      <c r="KQ19" s="15">
        <f t="shared" si="79"/>
        <v>1150.4714576184449</v>
      </c>
      <c r="KR19" s="15">
        <f t="shared" si="80"/>
        <v>1288.5280325326585</v>
      </c>
      <c r="KS19" s="20">
        <f t="shared" si="31"/>
        <v>1463.9895824615182</v>
      </c>
      <c r="KT19" s="20">
        <f t="shared" si="81"/>
        <v>1639.6683323569007</v>
      </c>
      <c r="KU19" s="30">
        <v>5.2</v>
      </c>
      <c r="KV19" s="30">
        <v>0.98</v>
      </c>
      <c r="KW19" s="30">
        <v>76.8</v>
      </c>
      <c r="KX19" s="30">
        <v>23.9</v>
      </c>
      <c r="KY19" s="30">
        <v>6.3</v>
      </c>
      <c r="KZ19" s="18">
        <v>1.7664</v>
      </c>
      <c r="LA19" s="18">
        <f t="shared" si="82"/>
        <v>1.6994</v>
      </c>
      <c r="LB19" s="15">
        <f t="shared" si="32"/>
        <v>0.45805929919137467</v>
      </c>
      <c r="LC19" s="15">
        <f t="shared" si="33"/>
        <v>1229.6296824382298</v>
      </c>
      <c r="LD19" s="15">
        <f t="shared" si="83"/>
        <v>1377.1852443308176</v>
      </c>
      <c r="LE19" s="15">
        <f t="shared" si="84"/>
        <v>1679.4942004034363</v>
      </c>
      <c r="LF19" s="15">
        <v>69.599999999999994</v>
      </c>
      <c r="LG19" s="15">
        <f t="shared" si="85"/>
        <v>964.99999999999989</v>
      </c>
      <c r="LH19" s="15">
        <v>0.31136592742500002</v>
      </c>
      <c r="LI19" s="15">
        <v>0.45680191537499998</v>
      </c>
      <c r="LJ19" s="15">
        <v>0.27750752255</v>
      </c>
      <c r="LK19" s="15">
        <v>0.38130847605000001</v>
      </c>
      <c r="LL19" s="15">
        <v>0.57313718199999997</v>
      </c>
      <c r="LM19" s="15">
        <v>0.52692751265000004</v>
      </c>
      <c r="LN19" s="15">
        <v>0.36166833667499998</v>
      </c>
      <c r="LO19" s="15">
        <v>0.569294625725</v>
      </c>
      <c r="LP19" s="15">
        <v>0.50375112995000004</v>
      </c>
      <c r="LQ19" s="15">
        <v>0.27764714817500002</v>
      </c>
      <c r="LR19" s="15">
        <v>0.43523421584999999</v>
      </c>
      <c r="LS19" s="15">
        <v>0.29017512692500003</v>
      </c>
      <c r="LT19" s="15">
        <v>33.92</v>
      </c>
      <c r="LU19" s="15">
        <v>30.63175</v>
      </c>
      <c r="LV19" s="15">
        <v>4.4779999999999998</v>
      </c>
      <c r="LW19" s="15">
        <v>42.094499999999996</v>
      </c>
      <c r="LX19" s="15">
        <v>41.947499999999998</v>
      </c>
      <c r="LY19" s="15">
        <v>34.654499999999999</v>
      </c>
      <c r="LZ19" s="15">
        <v>34.718499999999999</v>
      </c>
      <c r="MA19" s="15">
        <v>0.205142765</v>
      </c>
      <c r="MB19" s="15">
        <v>0.18214218500000001</v>
      </c>
      <c r="MC19" s="15">
        <v>55.734749999999998</v>
      </c>
      <c r="MD19" s="15">
        <v>54.905999999999999</v>
      </c>
      <c r="ME19" s="15">
        <v>60.3</v>
      </c>
      <c r="MF19" s="15">
        <f t="shared" si="86"/>
        <v>4.5652499999999989</v>
      </c>
      <c r="MG19" s="15">
        <f t="shared" si="87"/>
        <v>5.3939999999999984</v>
      </c>
      <c r="MH19" s="15">
        <v>1810.487875</v>
      </c>
      <c r="MI19" s="15">
        <v>1791.685925</v>
      </c>
      <c r="MJ19" s="15">
        <v>0.2228350127</v>
      </c>
      <c r="MK19" s="15">
        <v>0.19958220545749999</v>
      </c>
      <c r="ML19" s="15">
        <v>0.16417786140250001</v>
      </c>
      <c r="MM19" s="15">
        <v>0.16018982433250001</v>
      </c>
      <c r="MN19" s="15">
        <v>0.13325808126249999</v>
      </c>
      <c r="MO19" s="15">
        <v>0.1114211810825</v>
      </c>
      <c r="MP19" s="15">
        <v>7.2977659405000006E-2</v>
      </c>
      <c r="MQ19" s="15">
        <v>7.0957458175000002E-2</v>
      </c>
      <c r="MR19" s="15">
        <v>6.0894789482500003E-2</v>
      </c>
      <c r="MS19" s="15">
        <v>4.0850128319999998E-2</v>
      </c>
      <c r="MT19" s="15">
        <v>0.32460949692750002</v>
      </c>
      <c r="MU19" s="15">
        <v>0.34596827621499998</v>
      </c>
      <c r="MV19" s="15">
        <v>0.34416506933500002</v>
      </c>
      <c r="MW19" s="15">
        <v>0.29426692631500001</v>
      </c>
      <c r="MX19" s="15">
        <v>0.1098245336325</v>
      </c>
      <c r="MY19" s="15">
        <v>0.15757658797999999</v>
      </c>
      <c r="MZ19" s="15">
        <v>0.57399933410750004</v>
      </c>
      <c r="NA19" s="15">
        <v>0.50310766809749996</v>
      </c>
      <c r="NB19" s="15">
        <v>0.46021399270500002</v>
      </c>
      <c r="NC19" s="15">
        <v>0.39684079355000001</v>
      </c>
      <c r="ND19" s="15">
        <v>0.49021329925500001</v>
      </c>
      <c r="NE19" s="15">
        <v>0.41745250136250001</v>
      </c>
      <c r="NF19" s="15">
        <v>0.31244729129499998</v>
      </c>
      <c r="NG19" s="15">
        <v>0.19802445725750001</v>
      </c>
      <c r="NH19" s="15">
        <v>0.27136777495999997</v>
      </c>
      <c r="NI19" s="15">
        <v>0.173453673325</v>
      </c>
      <c r="NJ19" s="15">
        <v>-0.13542419987500001</v>
      </c>
      <c r="NK19" s="15">
        <v>-0.1310455334</v>
      </c>
      <c r="NL19" s="15">
        <v>1.0404000646725</v>
      </c>
      <c r="NM19" s="15">
        <v>1.2897386744174999</v>
      </c>
      <c r="NN19" s="15">
        <v>0.31651496759999997</v>
      </c>
      <c r="NO19" s="15">
        <v>0.470778597425</v>
      </c>
      <c r="NP19" s="15">
        <v>0.29190602485</v>
      </c>
      <c r="NQ19" s="15">
        <v>0.387113919325</v>
      </c>
      <c r="NR19" s="15">
        <v>0.58553721352499999</v>
      </c>
      <c r="NS19" s="15">
        <v>0.51983038294999995</v>
      </c>
      <c r="NT19" s="15">
        <v>0.35392196095</v>
      </c>
      <c r="NU19" s="15">
        <v>0.55637115724999997</v>
      </c>
      <c r="NV19" s="15">
        <v>0.49064604382499999</v>
      </c>
      <c r="NW19" s="15">
        <v>0.27660703460000002</v>
      </c>
      <c r="NX19" s="15">
        <v>0.425022635875</v>
      </c>
      <c r="NY19" s="15">
        <v>0.27685820892500002</v>
      </c>
      <c r="NZ19" s="15">
        <v>30.74</v>
      </c>
      <c r="OA19" s="15">
        <v>28.437750000000001</v>
      </c>
      <c r="OB19" s="15">
        <v>13.979749999999999</v>
      </c>
      <c r="OC19" s="15">
        <v>43.594749999999998</v>
      </c>
      <c r="OD19" s="15">
        <v>43.936</v>
      </c>
      <c r="OE19" s="15">
        <v>31.4755</v>
      </c>
      <c r="OF19" s="15">
        <v>31.108750000000001</v>
      </c>
      <c r="OG19" s="15">
        <v>0.33859890749999999</v>
      </c>
      <c r="OH19" s="15">
        <v>0.32794757749999998</v>
      </c>
      <c r="OI19" s="15">
        <v>55.97625</v>
      </c>
      <c r="OJ19" s="15">
        <v>52.795749999999998</v>
      </c>
      <c r="OK19" s="15">
        <v>60</v>
      </c>
      <c r="OL19" s="15">
        <f t="shared" si="88"/>
        <v>4.0237499999999997</v>
      </c>
      <c r="OM19" s="15">
        <f t="shared" si="89"/>
        <v>7.2042500000000018</v>
      </c>
      <c r="ON19" s="15">
        <v>1815.9540999999999</v>
      </c>
      <c r="OO19" s="15">
        <v>1743.781025</v>
      </c>
      <c r="OP19" s="15">
        <v>0.22215895488250001</v>
      </c>
      <c r="OQ19" s="15">
        <v>0.20251812425249999</v>
      </c>
      <c r="OR19" s="15">
        <v>0.16172442804500001</v>
      </c>
      <c r="OS19" s="15">
        <v>0.14601913878</v>
      </c>
      <c r="OT19" s="15">
        <v>0.133504490575</v>
      </c>
      <c r="OU19" s="15">
        <v>0.1070159700975</v>
      </c>
      <c r="OV19" s="15">
        <v>7.1443192942499997E-2</v>
      </c>
      <c r="OW19" s="15">
        <v>4.9065920955000002E-2</v>
      </c>
      <c r="OX19" s="15">
        <v>6.26957792475E-2</v>
      </c>
      <c r="OY19" s="15">
        <v>5.8340096549999998E-2</v>
      </c>
      <c r="OZ19" s="15">
        <v>0.335215559715</v>
      </c>
      <c r="PA19" s="15">
        <v>0.33283764624250001</v>
      </c>
      <c r="PB19" s="15">
        <v>0.33561773770499997</v>
      </c>
      <c r="PC19" s="15">
        <v>0.29639005077250002</v>
      </c>
      <c r="PD19" s="15">
        <v>0.1223242753575</v>
      </c>
      <c r="PE19" s="15">
        <v>0.14019289027000001</v>
      </c>
      <c r="PF19" s="15">
        <v>0.57169904788000003</v>
      </c>
      <c r="PG19" s="15">
        <v>0.5127481155975</v>
      </c>
      <c r="PH19" s="15">
        <v>0.4775203012075</v>
      </c>
      <c r="PI19" s="15">
        <v>0.51371068466000003</v>
      </c>
      <c r="PJ19" s="15">
        <v>0.50789409614250003</v>
      </c>
      <c r="PK19" s="15">
        <v>0.53157308759749999</v>
      </c>
      <c r="PL19" s="15">
        <v>0.32316719705500002</v>
      </c>
      <c r="PM19" s="15">
        <v>0.29782386845249997</v>
      </c>
      <c r="PN19" s="15">
        <v>0.2812062159275</v>
      </c>
      <c r="PO19" s="15">
        <v>0.26387485326249999</v>
      </c>
      <c r="PP19" s="15">
        <v>-0.13270428344999999</v>
      </c>
      <c r="PQ19" s="15">
        <v>-9.1797785780000002E-2</v>
      </c>
      <c r="PR19" s="15">
        <v>1.1028873030749999</v>
      </c>
      <c r="PS19" s="15">
        <v>3.3800225588499999</v>
      </c>
      <c r="PT19" s="15">
        <v>0.308939305025</v>
      </c>
      <c r="PU19" s="15">
        <v>0.45277926390000001</v>
      </c>
      <c r="PV19" s="15">
        <v>0.28039350284999998</v>
      </c>
      <c r="PW19" s="15">
        <v>0.37867164180000001</v>
      </c>
      <c r="PX19" s="15">
        <v>0.55385894545000003</v>
      </c>
      <c r="PY19" s="15">
        <v>0.510786776025</v>
      </c>
      <c r="PZ19" s="15">
        <v>0.35963807635</v>
      </c>
      <c r="QA19" s="15">
        <v>0.57919805479999997</v>
      </c>
      <c r="QB19" s="15">
        <v>0.51915732042499996</v>
      </c>
      <c r="QC19" s="15">
        <v>0.289359402775</v>
      </c>
      <c r="QD19" s="15">
        <v>0.43008880462499999</v>
      </c>
      <c r="QE19" s="15">
        <v>0.28133232412499998</v>
      </c>
      <c r="QF19" s="15">
        <v>26.651499999999999</v>
      </c>
      <c r="QG19" s="15">
        <v>23.915500000000002</v>
      </c>
      <c r="QH19" s="15">
        <v>20.434249999999999</v>
      </c>
      <c r="QI19" s="15">
        <v>32.783499999999997</v>
      </c>
      <c r="QJ19" s="15">
        <v>32.999749999999999</v>
      </c>
      <c r="QK19" s="15">
        <v>25.820499999999999</v>
      </c>
      <c r="QL19" s="15">
        <v>25.68</v>
      </c>
      <c r="QM19" s="15">
        <v>0.18907663999999999</v>
      </c>
      <c r="QN19" s="15">
        <v>0.18135403750000001</v>
      </c>
      <c r="QO19" s="15">
        <v>55.139499999999998</v>
      </c>
      <c r="QP19" s="15">
        <v>52.143250000000002</v>
      </c>
      <c r="QQ19" s="15">
        <v>60.1</v>
      </c>
      <c r="QR19" s="15">
        <f t="shared" si="90"/>
        <v>4.9605000000000032</v>
      </c>
      <c r="QS19" s="15">
        <f t="shared" si="91"/>
        <v>7.9567499999999995</v>
      </c>
      <c r="QT19" s="15">
        <v>1796.9706000000001</v>
      </c>
      <c r="QU19" s="15">
        <v>1728.9467999999999</v>
      </c>
      <c r="QV19" s="15">
        <v>0.23368637305500001</v>
      </c>
      <c r="QW19" s="15">
        <v>0.1857270160975</v>
      </c>
      <c r="QX19" s="15">
        <v>0.18153584237000001</v>
      </c>
      <c r="QY19" s="15">
        <v>0.1482884629225</v>
      </c>
      <c r="QZ19" s="15">
        <v>0.147614021875</v>
      </c>
      <c r="RA19" s="15">
        <v>9.8134651670000003E-2</v>
      </c>
      <c r="RB19" s="15">
        <v>9.3910821615000001E-2</v>
      </c>
      <c r="RC19" s="15">
        <v>5.9844147544999997E-2</v>
      </c>
      <c r="RD19" s="15">
        <v>5.451090032E-2</v>
      </c>
      <c r="RE19" s="15">
        <v>3.867963177E-2</v>
      </c>
      <c r="RF19" s="15">
        <v>0.34591592664999998</v>
      </c>
      <c r="RG19" s="15">
        <v>0.32526076434000001</v>
      </c>
      <c r="RH19" s="15">
        <v>0.33354667429750001</v>
      </c>
      <c r="RI19" s="15">
        <v>0.2812612014625</v>
      </c>
      <c r="RJ19" s="15">
        <v>0.1222689223275</v>
      </c>
      <c r="RK19" s="15">
        <v>0.1490602136575</v>
      </c>
      <c r="RL19" s="15">
        <v>0.61107771889249995</v>
      </c>
      <c r="RM19" s="15">
        <v>0.46171077620000001</v>
      </c>
      <c r="RN19" s="15">
        <v>0.37102883067749998</v>
      </c>
      <c r="RO19" s="15">
        <v>0.16171914205749999</v>
      </c>
      <c r="RP19" s="15">
        <v>0.40277783561500002</v>
      </c>
      <c r="RQ19" s="15">
        <v>0.166442588275</v>
      </c>
      <c r="RR19" s="15">
        <v>0.26968739998500002</v>
      </c>
      <c r="RS19" s="15">
        <v>0.1876821259675</v>
      </c>
      <c r="RT19" s="15">
        <v>0.2305648330475</v>
      </c>
      <c r="RU19" s="15">
        <v>0.1668879549225</v>
      </c>
      <c r="RV19" s="15">
        <v>-0.17097674390000001</v>
      </c>
      <c r="RW19" s="15">
        <v>-0.11157700692</v>
      </c>
      <c r="RX19" s="15">
        <v>0.70709120101</v>
      </c>
      <c r="RY19" s="15">
        <v>1.2494734244000001</v>
      </c>
      <c r="RZ19" s="15">
        <v>0.29349072872093002</v>
      </c>
      <c r="SA19" s="15">
        <v>0.41825611430232601</v>
      </c>
      <c r="SB19" s="15">
        <v>0.267624636232558</v>
      </c>
      <c r="SC19" s="15">
        <v>0.35191654113953502</v>
      </c>
      <c r="SD19" s="15">
        <v>0.55843535483720896</v>
      </c>
      <c r="SE19" s="15">
        <v>0.48071431846511598</v>
      </c>
      <c r="SF19" s="15">
        <v>0.32089747113953498</v>
      </c>
      <c r="SG19" s="15">
        <v>0.57518198134883702</v>
      </c>
      <c r="SH19" s="15">
        <v>0.489957043511628</v>
      </c>
      <c r="SI19" s="15">
        <v>0.26555424439534903</v>
      </c>
      <c r="SJ19" s="15">
        <v>0.373908914372093</v>
      </c>
      <c r="SK19" s="15">
        <v>0.256391781953488</v>
      </c>
      <c r="SL19" s="15">
        <v>32.666511627906999</v>
      </c>
      <c r="SM19" s="15">
        <v>32.824883720930202</v>
      </c>
      <c r="SN19" s="15">
        <v>10.6276744186047</v>
      </c>
      <c r="SO19" s="15">
        <v>36.935348837209297</v>
      </c>
      <c r="SP19" s="15">
        <v>39.556511627907</v>
      </c>
      <c r="SQ19" s="15">
        <v>34.18</v>
      </c>
      <c r="SR19" s="15">
        <v>34.144651162790701</v>
      </c>
      <c r="SS19" s="15">
        <v>7.5816556046511593E-2</v>
      </c>
      <c r="ST19" s="15">
        <v>0.13582389139534901</v>
      </c>
      <c r="SU19" s="15">
        <v>54.5923255813954</v>
      </c>
      <c r="SV19" s="15">
        <v>49.350697674418598</v>
      </c>
      <c r="SW19" s="15">
        <v>63.6</v>
      </c>
      <c r="SX19" s="15">
        <f t="shared" si="92"/>
        <v>9.0076744186046014</v>
      </c>
      <c r="SY19" s="15">
        <f t="shared" si="93"/>
        <v>14.249302325581404</v>
      </c>
      <c r="SZ19" s="15">
        <v>1784.5436976744199</v>
      </c>
      <c r="TA19" s="15">
        <v>1665.56774418605</v>
      </c>
      <c r="TB19" s="15">
        <v>0.28356004460697698</v>
      </c>
      <c r="TC19" s="15">
        <v>0.225097127748837</v>
      </c>
      <c r="TD19" s="15">
        <v>0.208509870732558</v>
      </c>
      <c r="TE19" s="15">
        <v>0.15427888908837201</v>
      </c>
      <c r="TF19" s="15">
        <v>0.211936741439535</v>
      </c>
      <c r="TG19" s="15">
        <v>0.14154802676511599</v>
      </c>
      <c r="TH19" s="15">
        <v>0.13445493511627901</v>
      </c>
      <c r="TI19" s="15">
        <v>6.8914240237209295E-2</v>
      </c>
      <c r="TJ19" s="15">
        <v>7.9855561667441899E-2</v>
      </c>
      <c r="TK19" s="15">
        <v>7.3464758327906998E-2</v>
      </c>
      <c r="TL19" s="15">
        <v>0.38304676661860498</v>
      </c>
      <c r="TM19" s="15">
        <v>0.34995348853488401</v>
      </c>
      <c r="TN19" s="15">
        <v>0.36802607754186001</v>
      </c>
      <c r="TO19" s="15">
        <v>0.30883061318604699</v>
      </c>
      <c r="TP19" s="15">
        <v>0.11178455076046501</v>
      </c>
      <c r="TQ19" s="15">
        <v>0.135983529555814</v>
      </c>
      <c r="TR19" s="15">
        <v>0.79400800419069795</v>
      </c>
      <c r="TS19" s="15">
        <v>0.58569789488372104</v>
      </c>
      <c r="TT19" s="15">
        <v>0.37928741960465101</v>
      </c>
      <c r="TU19" s="15">
        <v>0.51308039482558199</v>
      </c>
      <c r="TV19" s="15">
        <v>0.42464956054418601</v>
      </c>
      <c r="TW19" s="15">
        <v>0.54053426224418599</v>
      </c>
      <c r="TX19" s="15">
        <v>0.333018141948837</v>
      </c>
      <c r="TY19" s="15">
        <v>0.354274513260465</v>
      </c>
      <c r="TZ19" s="15">
        <v>0.28029498730697699</v>
      </c>
      <c r="UA19" s="15">
        <v>0.31219391322092999</v>
      </c>
      <c r="UB19" s="15">
        <v>-0.23611907016279099</v>
      </c>
      <c r="UC19" s="15">
        <v>-0.12731394682093</v>
      </c>
      <c r="UD19" s="15">
        <v>0.75855233004186096</v>
      </c>
      <c r="UE19" s="15">
        <v>1.47906322936047</v>
      </c>
      <c r="UF19" s="15">
        <v>0.26330298950943398</v>
      </c>
      <c r="UG19" s="15">
        <v>0.34231127324528299</v>
      </c>
      <c r="UH19" s="15">
        <v>0.238328480735849</v>
      </c>
      <c r="UI19" s="15">
        <v>0.30101662494339598</v>
      </c>
      <c r="UJ19" s="15">
        <v>0.58742253745283002</v>
      </c>
      <c r="UK19" s="15">
        <v>0.493736375283019</v>
      </c>
      <c r="UL19" s="15">
        <v>0.26017198490566001</v>
      </c>
      <c r="UM19" s="15">
        <v>0.57439505590566098</v>
      </c>
      <c r="UN19" s="15">
        <v>0.45772829566037698</v>
      </c>
      <c r="UO19" s="15">
        <v>0.22445341833962301</v>
      </c>
      <c r="UP19" s="15">
        <v>0.28066975407547201</v>
      </c>
      <c r="UQ19" s="15">
        <v>0.21380177992452801</v>
      </c>
      <c r="UR19" s="15">
        <v>31.052264150943401</v>
      </c>
      <c r="US19" s="15">
        <v>26.803962264150901</v>
      </c>
      <c r="UT19" s="15">
        <v>14.104339622641501</v>
      </c>
      <c r="UU19" s="15">
        <v>34.940754716981097</v>
      </c>
      <c r="UV19" s="15">
        <v>34.053773584905699</v>
      </c>
      <c r="UW19" s="15">
        <v>30.843396226415098</v>
      </c>
      <c r="UX19" s="15">
        <v>30.25</v>
      </c>
      <c r="UY19" s="15">
        <v>0.111880452641509</v>
      </c>
      <c r="UZ19" s="15">
        <v>9.5139918301886797E-2</v>
      </c>
      <c r="VA19" s="15">
        <v>53.859056603773602</v>
      </c>
      <c r="VB19" s="15">
        <v>50.638679245283001</v>
      </c>
      <c r="VC19" s="15">
        <v>73.099999999999994</v>
      </c>
      <c r="VD19" s="15">
        <f t="shared" si="94"/>
        <v>19.240943396226392</v>
      </c>
      <c r="VE19" s="15">
        <f t="shared" si="95"/>
        <v>22.461320754716994</v>
      </c>
      <c r="VF19" s="15">
        <f t="shared" si="96"/>
        <v>20.851132075471693</v>
      </c>
      <c r="VG19" s="15">
        <v>1767.8973207547201</v>
      </c>
      <c r="VH19" s="15">
        <v>1694.77349056604</v>
      </c>
      <c r="VI19" s="15">
        <v>0.37620867082264198</v>
      </c>
      <c r="VJ19" s="15">
        <v>0.32065093424150898</v>
      </c>
      <c r="VK19" s="15">
        <v>0.27521058486037703</v>
      </c>
      <c r="VL19" s="15">
        <v>0.24217881117735901</v>
      </c>
      <c r="VM19" s="15">
        <v>0.343390486032075</v>
      </c>
      <c r="VN19" s="15">
        <v>0.26178992267735801</v>
      </c>
      <c r="VO19" s="15">
        <f t="shared" si="97"/>
        <v>0.30259020435471651</v>
      </c>
      <c r="VP19" s="15">
        <v>0.239979888322642</v>
      </c>
      <c r="VQ19" s="15">
        <v>0.180763571777358</v>
      </c>
      <c r="VR19" s="15">
        <v>0.11280273968490601</v>
      </c>
      <c r="VS19" s="15">
        <v>8.5306132464150905E-2</v>
      </c>
      <c r="VT19" s="15">
        <v>0.45722414726603799</v>
      </c>
      <c r="VU19" s="15">
        <v>0.42074599329245299</v>
      </c>
      <c r="VV19" s="15">
        <v>0.43773118564528302</v>
      </c>
      <c r="VW19" s="15">
        <v>0.378940259588679</v>
      </c>
      <c r="VX19" s="15">
        <v>9.7869423737735897E-2</v>
      </c>
      <c r="VY19" s="15">
        <v>0.116156570930189</v>
      </c>
      <c r="VZ19" s="15">
        <v>1.2100170089169799</v>
      </c>
      <c r="WA19" s="15">
        <v>0.95190520671509504</v>
      </c>
      <c r="WB19" s="15">
        <v>0.32881778095660402</v>
      </c>
      <c r="WC19" s="15">
        <v>0.30493012511886802</v>
      </c>
      <c r="WD19" s="15">
        <v>0.39658105593773602</v>
      </c>
      <c r="WE19" s="15">
        <v>0.35088480340754702</v>
      </c>
      <c r="WF19" s="15">
        <v>0.370165552543396</v>
      </c>
      <c r="WG19" s="15">
        <v>0.30640464389056599</v>
      </c>
      <c r="WH19" s="15">
        <v>0.29937902564717001</v>
      </c>
      <c r="WI19" s="15">
        <v>0.25445676551698099</v>
      </c>
      <c r="WJ19" s="15">
        <v>-0.38658226698113202</v>
      </c>
      <c r="WK19" s="15">
        <v>-0.30510979062264099</v>
      </c>
      <c r="WL19" s="15">
        <v>0.66159301041132101</v>
      </c>
      <c r="WM19" s="15">
        <v>0.64990372091132098</v>
      </c>
      <c r="WN19" s="15">
        <v>0.21174208215000001</v>
      </c>
      <c r="WO19" s="15">
        <v>0.24390284925</v>
      </c>
      <c r="WP19" s="15">
        <v>0.18480717645</v>
      </c>
      <c r="WQ19" s="15">
        <v>0.22614385646666699</v>
      </c>
      <c r="WR19" s="15">
        <v>0.54796152600000003</v>
      </c>
      <c r="WS19" s="15">
        <v>0.43589808018333298</v>
      </c>
      <c r="WT19" s="15">
        <v>0.19261747215</v>
      </c>
      <c r="WU19" s="15">
        <v>0.56757046715000004</v>
      </c>
      <c r="WV19" s="15">
        <v>0.42223590584999998</v>
      </c>
      <c r="WW19" s="15">
        <v>0.187426075333333</v>
      </c>
      <c r="WX19" s="15">
        <v>0.204156646666667</v>
      </c>
      <c r="WY19" s="15">
        <v>0.16952025228333301</v>
      </c>
      <c r="WZ19" s="15">
        <v>30.5</v>
      </c>
      <c r="XA19" s="15">
        <v>29.564</v>
      </c>
      <c r="XB19" s="15">
        <v>15.6133333333333</v>
      </c>
      <c r="XC19" s="15">
        <v>29.449666666666701</v>
      </c>
      <c r="XD19" s="15">
        <v>30.572333333333301</v>
      </c>
      <c r="XE19" s="15">
        <v>31.2708333333333</v>
      </c>
      <c r="XF19" s="15">
        <v>31.09</v>
      </c>
      <c r="XG19" s="15">
        <v>-4.4389047833333299E-2</v>
      </c>
      <c r="XH19" s="15">
        <v>-9.59015653333334E-3</v>
      </c>
      <c r="XI19" s="15">
        <v>52.725499999999997</v>
      </c>
      <c r="XJ19" s="15">
        <v>47.850333333333303</v>
      </c>
      <c r="XK19" s="15">
        <v>84.6</v>
      </c>
      <c r="XL19" s="15">
        <f t="shared" si="98"/>
        <v>31.874499999999998</v>
      </c>
      <c r="XM19" s="15">
        <f t="shared" si="99"/>
        <v>36.749666666666691</v>
      </c>
      <c r="XN19" s="15">
        <v>1742.1698166666699</v>
      </c>
      <c r="XO19" s="15">
        <v>1631.5218</v>
      </c>
      <c r="XP19" s="15">
        <v>0.49292312491333301</v>
      </c>
      <c r="XQ19" s="15">
        <v>0.41388765557666701</v>
      </c>
      <c r="XR19" s="15">
        <v>0.37336186576666702</v>
      </c>
      <c r="XS19" s="15">
        <v>0.316572514341667</v>
      </c>
      <c r="XT19" s="15">
        <v>0.47056975625666603</v>
      </c>
      <c r="XU19" s="15">
        <v>0.38222059282833298</v>
      </c>
      <c r="XV19" s="15">
        <v>0.34800328823999999</v>
      </c>
      <c r="XW19" s="15">
        <v>0.28231151811999999</v>
      </c>
      <c r="XX19" s="15">
        <v>0.146687722451667</v>
      </c>
      <c r="XY19" s="15">
        <v>0.11249260530666701</v>
      </c>
      <c r="XZ19" s="15">
        <v>0.53960673274666704</v>
      </c>
      <c r="YA19" s="15">
        <v>0.49366443493833301</v>
      </c>
      <c r="YB19" s="15">
        <v>0.503080168093333</v>
      </c>
      <c r="YC19" s="15">
        <v>0.44062110265333299</v>
      </c>
      <c r="YD19" s="15">
        <v>6.3696933663333302E-2</v>
      </c>
      <c r="YE19" s="15">
        <v>0.100461490373333</v>
      </c>
      <c r="YF19" s="15">
        <v>1.9505771303616699</v>
      </c>
      <c r="YG19" s="15">
        <v>1.4273659275233299</v>
      </c>
      <c r="YH19" s="15">
        <v>0.31200282328166701</v>
      </c>
      <c r="YI19" s="15">
        <v>0.28894438852166698</v>
      </c>
      <c r="YJ19" s="15">
        <v>0.39970524237333299</v>
      </c>
      <c r="YK19" s="15">
        <v>0.35733582765833299</v>
      </c>
      <c r="YL19" s="15">
        <v>0.38700437913166702</v>
      </c>
      <c r="YM19" s="15">
        <v>0.33700128803166701</v>
      </c>
      <c r="YN19" s="15">
        <v>0.29739715163000002</v>
      </c>
      <c r="YO19" s="15">
        <v>0.26613870388833299</v>
      </c>
      <c r="YP19" s="15">
        <v>-0.51580538221666705</v>
      </c>
      <c r="YQ19" s="15">
        <v>-0.43921346011666701</v>
      </c>
      <c r="YR19" s="15">
        <v>0.67000118822499999</v>
      </c>
      <c r="YS19" s="15">
        <v>0.59653386526166696</v>
      </c>
      <c r="YT19" s="15">
        <v>0.15617466281818199</v>
      </c>
      <c r="YU19" s="15">
        <v>0.15636363640000001</v>
      </c>
      <c r="YV19" s="15">
        <v>0.13114440669090899</v>
      </c>
      <c r="YW19" s="15">
        <v>0.15758619736363599</v>
      </c>
      <c r="YX19" s="15">
        <v>0.49292446858181799</v>
      </c>
      <c r="YY19" s="15">
        <v>0.34960929252727302</v>
      </c>
      <c r="YZ19" s="15">
        <v>0.139556656472727</v>
      </c>
      <c r="ZA19" s="15">
        <v>0.52036010587272696</v>
      </c>
      <c r="ZB19" s="15">
        <v>0.361398129672727</v>
      </c>
      <c r="ZC19" s="15">
        <v>0.14486649396363599</v>
      </c>
      <c r="ZD19" s="15">
        <v>0.143288394890909</v>
      </c>
      <c r="ZE19" s="15">
        <v>0.1272456978</v>
      </c>
      <c r="ZF19" s="15">
        <v>36</v>
      </c>
      <c r="ZG19" s="15">
        <v>32.106181818181803</v>
      </c>
      <c r="ZH19" s="15">
        <v>15.5705454545454</v>
      </c>
      <c r="ZI19" s="15">
        <v>30.600727272727301</v>
      </c>
      <c r="ZJ19" s="15">
        <v>32.547090909090898</v>
      </c>
      <c r="ZK19" s="15">
        <v>36.772727272727302</v>
      </c>
      <c r="ZL19" s="15">
        <v>36.725454545454603</v>
      </c>
      <c r="ZM19" s="15">
        <v>-0.15618566727272701</v>
      </c>
      <c r="ZN19" s="15">
        <v>-9.6319321636363697E-2</v>
      </c>
      <c r="ZO19" s="15">
        <v>57.9583636363636</v>
      </c>
      <c r="ZP19" s="15">
        <v>52.593636363636399</v>
      </c>
      <c r="ZQ19" s="15">
        <v>103.6</v>
      </c>
      <c r="ZR19" s="15">
        <f t="shared" si="100"/>
        <v>45.641636363636394</v>
      </c>
      <c r="ZS19" s="15">
        <f t="shared" si="101"/>
        <v>51.006363636363595</v>
      </c>
      <c r="ZT19" s="15">
        <v>1860.9605454545499</v>
      </c>
      <c r="ZU19" s="15">
        <v>1739.1684</v>
      </c>
      <c r="ZV19" s="15">
        <v>0.57631850616545499</v>
      </c>
      <c r="ZW19" s="15">
        <v>0.51244074998181799</v>
      </c>
      <c r="ZX19" s="15">
        <v>0.44262553998181797</v>
      </c>
      <c r="ZY19" s="15">
        <v>0.37749550591090902</v>
      </c>
      <c r="ZZ19" s="15">
        <v>0.567630671218182</v>
      </c>
      <c r="AAA19" s="15">
        <v>0.51545964271272704</v>
      </c>
      <c r="AAB19" s="15">
        <v>0.43208847806181799</v>
      </c>
      <c r="AAC19" s="15">
        <v>0.38104996297999999</v>
      </c>
      <c r="AAD19" s="15">
        <v>0.17990517066727299</v>
      </c>
      <c r="AAE19" s="15">
        <v>0.168083993621818</v>
      </c>
      <c r="AAF19" s="15">
        <v>0.60648842948909099</v>
      </c>
      <c r="AAG19" s="15">
        <v>0.576948412065454</v>
      </c>
      <c r="AAH19" s="15">
        <v>0.563775534734545</v>
      </c>
      <c r="AAI19" s="15">
        <v>0.51579528152363596</v>
      </c>
      <c r="AAJ19" s="15">
        <v>4.6396239761818198E-2</v>
      </c>
      <c r="AAK19" s="15">
        <v>9.1710307312727293E-2</v>
      </c>
      <c r="AAL19" s="15">
        <v>2.7364253928872699</v>
      </c>
      <c r="AAM19" s="15">
        <v>2.13507681213455</v>
      </c>
      <c r="AAN19" s="15">
        <v>0.31686032556909099</v>
      </c>
      <c r="AAO19" s="15">
        <v>0.32217846598545502</v>
      </c>
      <c r="AAP19" s="15">
        <v>0.42062964342909098</v>
      </c>
      <c r="AAQ19" s="15">
        <v>0.41568405647636397</v>
      </c>
      <c r="AAR19" s="15">
        <v>0.41632358208181802</v>
      </c>
      <c r="AAS19" s="15">
        <v>0.41710699031090898</v>
      </c>
      <c r="AAT19" s="15">
        <v>0.31173404787090903</v>
      </c>
      <c r="AAU19" s="15">
        <v>0.323851414874545</v>
      </c>
      <c r="AAV19" s="15">
        <v>-0.60296534898181797</v>
      </c>
      <c r="AAW19" s="15">
        <v>-0.55074637521818204</v>
      </c>
      <c r="AAX19" s="15">
        <v>0.73035047482545501</v>
      </c>
      <c r="AAY19" s="15">
        <v>0.75469575547090895</v>
      </c>
      <c r="AAZ19" s="15">
        <v>0.123414874115385</v>
      </c>
      <c r="ABA19" s="15">
        <v>0.109326999884615</v>
      </c>
      <c r="ABB19" s="15">
        <v>0.10465403180769201</v>
      </c>
      <c r="ABC19" s="15">
        <v>0.11157410696153799</v>
      </c>
      <c r="ABD19" s="15">
        <v>0.447510493519231</v>
      </c>
      <c r="ABE19" s="15">
        <v>0.29454579457692298</v>
      </c>
      <c r="ABF19" s="15">
        <v>0.115800565288462</v>
      </c>
      <c r="ABG19" s="15">
        <v>0.47807651536538498</v>
      </c>
      <c r="ABH19" s="15">
        <v>0.30603178798076902</v>
      </c>
      <c r="ABI19" s="15">
        <v>0.11425475238461499</v>
      </c>
      <c r="ABJ19" s="15">
        <v>0.100431594826923</v>
      </c>
      <c r="ABK19" s="15">
        <v>9.6626530000000002E-2</v>
      </c>
      <c r="ABL19" s="15">
        <v>34.229230769230803</v>
      </c>
      <c r="ABM19" s="15">
        <v>32.134807692307703</v>
      </c>
      <c r="ABN19" s="15">
        <v>19.379615384615398</v>
      </c>
      <c r="ABO19" s="15">
        <v>28.105</v>
      </c>
      <c r="ABP19" s="15">
        <v>29.629230769230801</v>
      </c>
      <c r="ABQ19" s="15">
        <v>34.658461538461601</v>
      </c>
      <c r="ABR19" s="15">
        <v>34.49</v>
      </c>
      <c r="ABS19" s="15">
        <v>-0.164692571153846</v>
      </c>
      <c r="ABT19" s="15">
        <v>-0.11135145884615399</v>
      </c>
      <c r="ABU19" s="15">
        <v>60.413461538461497</v>
      </c>
      <c r="ABV19" s="15">
        <v>56.813269230769201</v>
      </c>
      <c r="ABW19" s="15">
        <v>122.5</v>
      </c>
      <c r="ABX19" s="15">
        <f t="shared" si="102"/>
        <v>62.086538461538503</v>
      </c>
      <c r="ABY19" s="15">
        <f t="shared" si="103"/>
        <v>65.686730769230792</v>
      </c>
      <c r="ABZ19" s="15">
        <f t="shared" si="104"/>
        <v>63.886634615384651</v>
      </c>
      <c r="ACA19" s="15">
        <v>1916.6865769230801</v>
      </c>
      <c r="ACB19" s="15">
        <v>1834.9675961538501</v>
      </c>
      <c r="ACC19" s="15">
        <v>0.60965751199615403</v>
      </c>
      <c r="ACD19" s="15">
        <v>0.59910803651730804</v>
      </c>
      <c r="ACE19" s="15">
        <v>0.45067946781538498</v>
      </c>
      <c r="ACF19" s="15">
        <v>0.44960701121923102</v>
      </c>
      <c r="ACG19" s="15">
        <v>0.65246113093653801</v>
      </c>
      <c r="ACH19" s="15">
        <v>0.60560463271153797</v>
      </c>
      <c r="ACI19" s="15">
        <f t="shared" si="105"/>
        <v>0.62903288182403805</v>
      </c>
      <c r="ACJ19" s="15">
        <v>0.50565086062307696</v>
      </c>
      <c r="ACK19" s="15">
        <v>0.45760390768653803</v>
      </c>
      <c r="ACL19" s="15">
        <v>0.21931525415769201</v>
      </c>
      <c r="ACM19" s="15">
        <v>0.20486856413461499</v>
      </c>
      <c r="ACN19" s="15">
        <v>0.66338189382115398</v>
      </c>
      <c r="ACO19" s="15">
        <v>0.61918834682500001</v>
      </c>
      <c r="ACP19" s="15">
        <v>0.61376121548653795</v>
      </c>
      <c r="ACQ19" s="15">
        <v>0.56587174969230802</v>
      </c>
      <c r="ACR19" s="15">
        <v>9.0591981428846197E-2</v>
      </c>
      <c r="ACS19" s="15">
        <v>3.1937712753846097E-2</v>
      </c>
      <c r="ACT19" s="15">
        <v>3.13303168160961</v>
      </c>
      <c r="ACU19" s="15">
        <v>3.0190638676192298</v>
      </c>
      <c r="ACV19" s="15">
        <v>0.33638174024807699</v>
      </c>
      <c r="ACW19" s="15">
        <v>0.33618362088653903</v>
      </c>
      <c r="ACX19" s="15">
        <v>0.45552918018461502</v>
      </c>
      <c r="ACY19" s="15">
        <v>0.44544619731538498</v>
      </c>
      <c r="ACZ19" s="15">
        <v>0.47471077539230799</v>
      </c>
      <c r="ADA19" s="15">
        <v>0.44816753409615401</v>
      </c>
      <c r="ADB19" s="15">
        <v>0.35976916514038498</v>
      </c>
      <c r="ADC19" s="15">
        <v>0.33943751490576901</v>
      </c>
      <c r="ADD19" s="15">
        <v>-0.67116868407692298</v>
      </c>
      <c r="ADE19" s="15">
        <v>-0.62711976049999996</v>
      </c>
      <c r="ADF19" s="15">
        <v>0.83975021393461602</v>
      </c>
      <c r="ADG19" s="15">
        <v>0.84751562667500002</v>
      </c>
      <c r="ADH19" s="15">
        <v>9.1553239442307699E-2</v>
      </c>
      <c r="ADI19" s="15">
        <v>7.3096426846153806E-2</v>
      </c>
      <c r="ADJ19" s="15">
        <v>7.3096526307692297E-2</v>
      </c>
      <c r="ADK19" s="15">
        <v>8.9792307692307699E-2</v>
      </c>
      <c r="ADL19" s="15">
        <v>0.38520315586538401</v>
      </c>
      <c r="ADM19" s="15">
        <v>0.23286120473076899</v>
      </c>
      <c r="ADN19" s="15">
        <v>9.20149504807692E-2</v>
      </c>
      <c r="ADO19" s="15">
        <v>0.40796517417307698</v>
      </c>
      <c r="ADP19" s="15">
        <v>0.26409069326923101</v>
      </c>
      <c r="ADQ19" s="15">
        <v>9.0487880865384604E-2</v>
      </c>
      <c r="ADR19" s="15">
        <v>8.1064730749999994E-2</v>
      </c>
      <c r="ADS19" s="15">
        <v>7.87123914230769E-2</v>
      </c>
      <c r="ADT19" s="25">
        <v>-9999</v>
      </c>
      <c r="ADU19" s="25">
        <v>-9999</v>
      </c>
      <c r="ADV19" s="25">
        <v>-9999</v>
      </c>
      <c r="ADW19" s="25">
        <v>-9999</v>
      </c>
      <c r="ADX19" s="25">
        <v>-9999</v>
      </c>
      <c r="ADY19" s="25">
        <v>-9999</v>
      </c>
      <c r="ADZ19" s="25">
        <v>-9999</v>
      </c>
      <c r="AEA19" s="25">
        <v>-9999</v>
      </c>
      <c r="AEB19" s="25">
        <v>-9999</v>
      </c>
      <c r="AEC19" s="25">
        <v>-9999</v>
      </c>
      <c r="AED19" s="25">
        <v>-9999</v>
      </c>
      <c r="AEE19" s="25">
        <v>-9999</v>
      </c>
      <c r="AEF19" s="25">
        <v>-9999</v>
      </c>
      <c r="AEG19" s="25">
        <v>-9999</v>
      </c>
      <c r="AEH19" s="25">
        <v>-9999</v>
      </c>
      <c r="AEI19" s="25">
        <v>-9999</v>
      </c>
      <c r="AEJ19" s="15">
        <v>0.63137821123076898</v>
      </c>
      <c r="AEK19" s="15">
        <v>0.61983126642307695</v>
      </c>
      <c r="AEL19" s="15">
        <v>0.48314516019230802</v>
      </c>
      <c r="AEM19" s="15">
        <v>0.44204841857692301</v>
      </c>
      <c r="AEN19" s="15">
        <v>0.66807993498076901</v>
      </c>
      <c r="AEO19" s="15">
        <v>0.67917493813461505</v>
      </c>
      <c r="AEP19" s="15">
        <v>0.53032700873076899</v>
      </c>
      <c r="AEQ19" s="15">
        <v>0.52109446815384597</v>
      </c>
      <c r="AER19" s="15">
        <v>0.213636953211538</v>
      </c>
      <c r="AES19" s="15">
        <v>0.24514304994230801</v>
      </c>
      <c r="AET19" s="15">
        <v>0.67596760313461501</v>
      </c>
      <c r="AEU19" s="15">
        <v>0.67923774671153903</v>
      </c>
      <c r="AEV19" s="15">
        <v>0.63622082419230797</v>
      </c>
      <c r="AEW19" s="15">
        <v>0.61373800261538403</v>
      </c>
      <c r="AEX19" s="15">
        <v>7.8322146557692304E-2</v>
      </c>
      <c r="AEY19" s="15">
        <v>0.103064826326923</v>
      </c>
      <c r="AEZ19" s="15">
        <v>3.4458450568653798</v>
      </c>
      <c r="AFA19" s="15">
        <v>3.3018579838461499</v>
      </c>
      <c r="AFB19" s="15">
        <v>0.319951499096154</v>
      </c>
      <c r="AFC19" s="15">
        <v>0.359331857807692</v>
      </c>
      <c r="AFD19" s="15">
        <v>0.43924767746153798</v>
      </c>
      <c r="AFE19" s="15">
        <v>0.48229637578846202</v>
      </c>
      <c r="AFF19" s="15">
        <v>0.45430353955769198</v>
      </c>
      <c r="AFG19" s="15">
        <v>0.50960369794230798</v>
      </c>
      <c r="AFH19" s="15">
        <v>0.33819297998076903</v>
      </c>
      <c r="AFI19" s="15">
        <v>0.39346466117307699</v>
      </c>
      <c r="AFJ19" s="15">
        <v>-0.69249047186538404</v>
      </c>
      <c r="AFK19" s="15">
        <v>-0.68450672169230697</v>
      </c>
      <c r="AFL19" s="15">
        <v>0.78824097036538499</v>
      </c>
      <c r="AFM19" s="15">
        <v>0.97202072807692297</v>
      </c>
      <c r="AFN19" s="15">
        <v>9.8495663830508506E-2</v>
      </c>
      <c r="AFO19" s="15">
        <v>6.8088688762711805E-2</v>
      </c>
      <c r="AFP19" s="15">
        <v>7.4828796864406799E-2</v>
      </c>
      <c r="AFQ19" s="15">
        <v>8.5381612271186402E-2</v>
      </c>
      <c r="AFR19" s="15">
        <v>0.42710680330508499</v>
      </c>
      <c r="AFS19" s="15">
        <v>0.26481445979661</v>
      </c>
      <c r="AFT19" s="15">
        <v>8.1979550576271196E-2</v>
      </c>
      <c r="AFU19" s="15">
        <v>0.44495503847457601</v>
      </c>
      <c r="AFV19" s="15">
        <v>0.27398633101694903</v>
      </c>
      <c r="AFW19" s="15">
        <v>8.9454241457627107E-2</v>
      </c>
      <c r="AFX19" s="15">
        <v>6.19191363559322E-2</v>
      </c>
      <c r="AFY19" s="15">
        <v>7.6263534016949103E-2</v>
      </c>
      <c r="AFZ19" s="15">
        <v>32.619999999999898</v>
      </c>
      <c r="AGA19" s="15">
        <v>29.570847457627099</v>
      </c>
      <c r="AGB19" s="15">
        <v>25.313728813559301</v>
      </c>
      <c r="AGC19" s="15">
        <v>26.614745762711902</v>
      </c>
      <c r="AGD19" s="15">
        <v>26.807627118644099</v>
      </c>
      <c r="AGE19" s="15">
        <v>32.25</v>
      </c>
      <c r="AGF19" s="15">
        <v>32.333728813559297</v>
      </c>
      <c r="AGG19" s="15">
        <v>-0.14090850338982999</v>
      </c>
      <c r="AGH19" s="15">
        <v>-0.125811981525424</v>
      </c>
      <c r="AGI19" s="15">
        <v>60.796440677966103</v>
      </c>
      <c r="AGJ19" s="15">
        <v>59.878813559321998</v>
      </c>
      <c r="AGK19" s="15">
        <v>145.1</v>
      </c>
      <c r="AGL19" s="15">
        <f t="shared" si="106"/>
        <v>84.303559322033891</v>
      </c>
      <c r="AGM19" s="15">
        <f t="shared" si="107"/>
        <v>85.221186440677997</v>
      </c>
      <c r="AGN19" s="15">
        <f t="shared" si="108"/>
        <v>84.762372881355944</v>
      </c>
      <c r="AGO19" s="15">
        <v>1925.385</v>
      </c>
      <c r="AGP19" s="15">
        <v>1904.5475762711901</v>
      </c>
      <c r="AGQ19" s="15">
        <v>0.68818326702033905</v>
      </c>
      <c r="AGR19" s="15">
        <v>0.66438868407457596</v>
      </c>
      <c r="AGS19" s="15">
        <v>0.53909957906440698</v>
      </c>
      <c r="AGT19" s="15">
        <v>0.51095731974237302</v>
      </c>
      <c r="AGU19" s="15">
        <v>0.755269206832203</v>
      </c>
      <c r="AGV19" s="15">
        <v>0.72286952355762701</v>
      </c>
      <c r="AGW19" s="15">
        <f t="shared" si="109"/>
        <v>0.73906936519491495</v>
      </c>
      <c r="AGX19" s="15">
        <v>0.63129320443389803</v>
      </c>
      <c r="AGY19" s="15">
        <v>0.58931858871186504</v>
      </c>
      <c r="AGZ19" s="15">
        <v>0.23744847239322001</v>
      </c>
      <c r="AHA19" s="15">
        <v>0.232915267430508</v>
      </c>
      <c r="AHB19" s="15">
        <v>0.70684173957288099</v>
      </c>
      <c r="AHC19" s="15">
        <v>0.69992212721694902</v>
      </c>
      <c r="AHD19" s="15">
        <v>0.66461411675762705</v>
      </c>
      <c r="AHE19" s="15">
        <v>0.62266517954745804</v>
      </c>
      <c r="AHF19" s="15">
        <v>3.6425957437288103E-2</v>
      </c>
      <c r="AHG19" s="15">
        <v>6.6305015603389805E-2</v>
      </c>
      <c r="AHH19" s="15">
        <v>4.4413694277491498</v>
      </c>
      <c r="AHI19" s="15">
        <v>4.0176482625423704</v>
      </c>
      <c r="AHJ19" s="15">
        <v>0.31442025047796601</v>
      </c>
      <c r="AHK19" s="15">
        <v>0.320670837561017</v>
      </c>
      <c r="AHL19" s="15">
        <v>0.44558104905762702</v>
      </c>
      <c r="AHM19" s="15">
        <v>0.44504731524406799</v>
      </c>
      <c r="AHN19" s="15">
        <v>0.47014209552542402</v>
      </c>
      <c r="AHO19" s="15">
        <v>0.467156556662712</v>
      </c>
      <c r="AHP19" s="15">
        <v>0.34479604183220303</v>
      </c>
      <c r="AHQ19" s="15">
        <v>0.34797167279152502</v>
      </c>
      <c r="AHR19" s="15">
        <v>-0.77353298896610201</v>
      </c>
      <c r="AHS19" s="15">
        <v>-0.740963335033899</v>
      </c>
      <c r="AHT19" s="15">
        <v>0.80790153232711803</v>
      </c>
      <c r="AHU19" s="15">
        <v>0.84478262873728804</v>
      </c>
      <c r="AHV19" s="15">
        <v>8.8007142296296303E-2</v>
      </c>
      <c r="AHW19" s="15">
        <v>6.6731159092592598E-2</v>
      </c>
      <c r="AHX19" s="15">
        <v>7.6773226833333305E-2</v>
      </c>
      <c r="AHY19" s="15">
        <v>8.10130271296296E-2</v>
      </c>
      <c r="AHZ19" s="15">
        <v>0.40659338696296299</v>
      </c>
      <c r="AIA19" s="15">
        <v>0.230216165259259</v>
      </c>
      <c r="AIB19" s="15">
        <v>7.7203964574074094E-2</v>
      </c>
      <c r="AIC19" s="15">
        <v>0.37399359811111099</v>
      </c>
      <c r="AID19" s="15">
        <v>0.23215410731481501</v>
      </c>
      <c r="AIE19" s="15">
        <v>7.85481481481482E-2</v>
      </c>
      <c r="AIF19" s="15">
        <v>6.1417412999999997E-2</v>
      </c>
      <c r="AIG19" s="15">
        <v>6.5263080500000001E-2</v>
      </c>
      <c r="AIH19" s="15">
        <v>35.916296296296302</v>
      </c>
      <c r="AII19" s="15">
        <v>33.521481481481501</v>
      </c>
      <c r="AIJ19" s="15">
        <v>23.981481481481499</v>
      </c>
      <c r="AIK19" s="15">
        <v>30.493148148148201</v>
      </c>
      <c r="AIL19" s="15">
        <v>30.2011111111111</v>
      </c>
      <c r="AIM19" s="15">
        <v>36.182962962963003</v>
      </c>
      <c r="AIN19" s="15">
        <v>36.119999999999898</v>
      </c>
      <c r="AIO19" s="15">
        <v>-0.14388752962963</v>
      </c>
      <c r="AIP19" s="15">
        <v>-0.13611152962963</v>
      </c>
      <c r="AIQ19" s="15">
        <v>67.452407407407406</v>
      </c>
      <c r="AIR19" s="15">
        <v>68.061111111111103</v>
      </c>
      <c r="AIS19" s="15">
        <v>157</v>
      </c>
      <c r="AIT19" s="15">
        <f t="shared" si="110"/>
        <v>89.547592592592594</v>
      </c>
      <c r="AIU19" s="15">
        <f t="shared" si="111"/>
        <v>88.938888888888897</v>
      </c>
      <c r="AIV19" s="15">
        <v>2076.4899074074101</v>
      </c>
      <c r="AIW19" s="15">
        <v>2090.3123888888899</v>
      </c>
      <c r="AIX19" s="15">
        <v>0.65712233264444497</v>
      </c>
      <c r="AIY19" s="15">
        <v>0.66600919644074097</v>
      </c>
      <c r="AIZ19" s="15">
        <v>0.50071953792962898</v>
      </c>
      <c r="AJA19" s="15">
        <v>0.47790692929074102</v>
      </c>
      <c r="AJB19" s="15">
        <v>0.71752329436296303</v>
      </c>
      <c r="AJC19" s="15">
        <v>0.71645748706666601</v>
      </c>
      <c r="AJD19" s="15">
        <v>0.58177997844444396</v>
      </c>
      <c r="AJE19" s="15">
        <v>0.54903509008333296</v>
      </c>
      <c r="AJF19" s="15">
        <v>0.23350429300925901</v>
      </c>
      <c r="AJG19" s="15">
        <v>0.27597012139814803</v>
      </c>
      <c r="AJH19" s="15">
        <v>0.70233780730925899</v>
      </c>
      <c r="AJI19" s="15">
        <v>0.68047123051666603</v>
      </c>
      <c r="AJJ19" s="15">
        <v>0.65227743732222199</v>
      </c>
      <c r="AJK19" s="15">
        <v>0.64216879054629605</v>
      </c>
      <c r="AJL19" s="15">
        <v>8.4203397440740693E-2</v>
      </c>
      <c r="AJM19" s="15">
        <v>2.65046221259259E-2</v>
      </c>
      <c r="AJN19" s="15">
        <v>3.8569580571148201</v>
      </c>
      <c r="AJO19" s="15">
        <v>4.0402998034777804</v>
      </c>
      <c r="AJP19" s="15">
        <v>0.32528074462963003</v>
      </c>
      <c r="AJQ19" s="15">
        <v>0.38423243126666701</v>
      </c>
      <c r="AJR19" s="15">
        <v>0.45257518200185198</v>
      </c>
      <c r="AJS19" s="15">
        <v>0.51464277273888903</v>
      </c>
      <c r="AJT19" s="15">
        <v>0.47676449841666702</v>
      </c>
      <c r="AJU19" s="15">
        <v>0.53721170818888897</v>
      </c>
      <c r="AJV19" s="15">
        <v>0.35511587524999999</v>
      </c>
      <c r="AJW19" s="15">
        <v>0.41309521352963002</v>
      </c>
      <c r="AJX19" s="15">
        <v>-0.73527260405555495</v>
      </c>
      <c r="AJY19" s="15">
        <v>-0.70813058740740698</v>
      </c>
      <c r="AJZ19" s="15">
        <v>0.83136516640185198</v>
      </c>
      <c r="AKA19" s="15">
        <v>1.1033439066037001</v>
      </c>
      <c r="AZI19" s="6"/>
      <c r="AZJ19" s="7"/>
      <c r="AZK19" s="6"/>
      <c r="AZL19" s="6"/>
      <c r="AZM19" s="6"/>
      <c r="AZN19" s="6"/>
    </row>
    <row r="20" spans="1:963 1361:1366" x14ac:dyDescent="0.25">
      <c r="A20" s="15">
        <v>19</v>
      </c>
      <c r="B20" s="15">
        <v>5</v>
      </c>
      <c r="C20" s="15" t="s">
        <v>10</v>
      </c>
      <c r="D20" s="15">
        <v>70</v>
      </c>
      <c r="E20" s="15">
        <v>4</v>
      </c>
      <c r="F20" s="15">
        <v>1</v>
      </c>
      <c r="G20" s="15" t="s">
        <v>14</v>
      </c>
      <c r="H20" s="15" t="s">
        <v>561</v>
      </c>
      <c r="I20" s="25">
        <v>-9999</v>
      </c>
      <c r="J20" s="25">
        <v>-9999</v>
      </c>
      <c r="K20" s="25">
        <v>-9999</v>
      </c>
      <c r="L20" s="25">
        <v>-9999</v>
      </c>
      <c r="M20" s="16">
        <v>172.48000000000002</v>
      </c>
      <c r="N20" s="16">
        <v>154</v>
      </c>
      <c r="O20" s="15">
        <f t="shared" si="34"/>
        <v>224.00000000000003</v>
      </c>
      <c r="P20" s="15">
        <v>200</v>
      </c>
      <c r="Q20" s="15">
        <v>54.559999999999995</v>
      </c>
      <c r="R20" s="15">
        <v>24.72</v>
      </c>
      <c r="S20" s="15">
        <v>20.720000000000006</v>
      </c>
      <c r="T20" s="15">
        <v>46.56</v>
      </c>
      <c r="U20" s="15">
        <v>28.72</v>
      </c>
      <c r="V20" s="15">
        <v>24.720000000000006</v>
      </c>
      <c r="W20" s="15">
        <v>48.56</v>
      </c>
      <c r="X20" s="15">
        <v>28.72</v>
      </c>
      <c r="Y20" s="15">
        <v>22.720000000000006</v>
      </c>
      <c r="Z20" s="15">
        <v>42.56</v>
      </c>
      <c r="AA20" s="15">
        <v>24.72</v>
      </c>
      <c r="AB20" s="15">
        <v>32.720000000000006</v>
      </c>
      <c r="AC20" s="15" t="s">
        <v>59</v>
      </c>
      <c r="AD20" s="15">
        <v>8.5</v>
      </c>
      <c r="AE20" s="15">
        <v>7.2</v>
      </c>
      <c r="AF20" s="15">
        <v>2.4</v>
      </c>
      <c r="AG20" s="15" t="s">
        <v>41</v>
      </c>
      <c r="AH20" s="15">
        <v>2</v>
      </c>
      <c r="AI20" s="15">
        <v>1</v>
      </c>
      <c r="AJ20" s="15">
        <v>1.4</v>
      </c>
      <c r="AK20" s="15">
        <v>3</v>
      </c>
      <c r="AL20" s="15">
        <v>340</v>
      </c>
      <c r="AM20" s="15">
        <v>130</v>
      </c>
      <c r="AN20" s="15">
        <v>0.7</v>
      </c>
      <c r="AO20" s="15">
        <v>11</v>
      </c>
      <c r="AP20" s="15">
        <v>7.6</v>
      </c>
      <c r="AQ20" s="15">
        <v>1.1499999999999999</v>
      </c>
      <c r="AR20" s="15">
        <v>5677</v>
      </c>
      <c r="AS20" s="15">
        <v>197</v>
      </c>
      <c r="AT20" s="15">
        <v>645</v>
      </c>
      <c r="AU20" s="25">
        <v>-9999</v>
      </c>
      <c r="AV20" s="15">
        <v>33.700000000000003</v>
      </c>
      <c r="AW20" s="15">
        <v>0</v>
      </c>
      <c r="AX20" s="15">
        <v>3</v>
      </c>
      <c r="AY20" s="15">
        <v>84</v>
      </c>
      <c r="AZ20" s="15">
        <v>5</v>
      </c>
      <c r="BA20" s="15">
        <v>8</v>
      </c>
      <c r="BB20" s="15">
        <v>65</v>
      </c>
      <c r="BC20" s="20">
        <v>0.90678092770664143</v>
      </c>
      <c r="BD20" s="20">
        <v>1.0024057738572572E-2</v>
      </c>
      <c r="BE20" s="20">
        <v>0</v>
      </c>
      <c r="BF20" s="20">
        <v>0.96867777941682653</v>
      </c>
      <c r="BG20" s="20">
        <v>1.1751117360518253</v>
      </c>
      <c r="BH20" s="20">
        <v>1.2299814247703198</v>
      </c>
      <c r="BI20" s="25">
        <v>-9999</v>
      </c>
      <c r="BJ20" s="20">
        <v>0.8</v>
      </c>
      <c r="BK20" s="20">
        <v>0.4</v>
      </c>
      <c r="BL20" s="20">
        <v>0.3</v>
      </c>
      <c r="BM20" s="20">
        <v>0.9</v>
      </c>
      <c r="BN20" s="20">
        <f t="shared" si="0"/>
        <v>3.6672199417808562</v>
      </c>
      <c r="BO20" s="20">
        <f t="shared" si="1"/>
        <v>3.6672199417808562</v>
      </c>
      <c r="BP20" s="20">
        <f t="shared" si="2"/>
        <v>7.5419310594481619</v>
      </c>
      <c r="BQ20" s="20">
        <f t="shared" si="3"/>
        <v>12.242378003655464</v>
      </c>
      <c r="BR20" s="20">
        <f t="shared" si="4"/>
        <v>17.162303702736743</v>
      </c>
      <c r="BS20" s="20">
        <f t="shared" si="5"/>
        <v>3.8747111176673061</v>
      </c>
      <c r="BT20" s="20">
        <f t="shared" si="6"/>
        <v>4.7004469442073011</v>
      </c>
      <c r="BU20" s="20">
        <f t="shared" si="7"/>
        <v>4.9199256990812792</v>
      </c>
      <c r="BV20" s="20">
        <f t="shared" si="35"/>
        <v>13.495083760955886</v>
      </c>
      <c r="BW20" s="25">
        <v>-9999</v>
      </c>
      <c r="BX20" s="25">
        <v>-9999</v>
      </c>
      <c r="BY20" s="25">
        <v>-9999</v>
      </c>
      <c r="BZ20" s="25">
        <v>-9999</v>
      </c>
      <c r="CA20" s="25">
        <v>-9999</v>
      </c>
      <c r="CB20" s="25">
        <v>-9999</v>
      </c>
      <c r="CC20" s="25">
        <v>-9999</v>
      </c>
      <c r="CD20" s="20">
        <f t="shared" si="8"/>
        <v>18.247926145942984</v>
      </c>
      <c r="CE20" s="20">
        <f t="shared" si="9"/>
        <v>24.728014419591293</v>
      </c>
      <c r="CF20" s="20">
        <f t="shared" si="10"/>
        <v>31.574571004367773</v>
      </c>
      <c r="CG20" s="20">
        <f t="shared" si="36"/>
        <v>50.249721342604978</v>
      </c>
      <c r="CH20" s="15">
        <f t="shared" si="11"/>
        <v>6.8465565847764802</v>
      </c>
      <c r="CI20" s="15">
        <f t="shared" si="12"/>
        <v>10.535327592284837</v>
      </c>
      <c r="CJ20" s="15">
        <f t="shared" si="13"/>
        <v>8.1398227459523689</v>
      </c>
      <c r="CK20" s="15">
        <f t="shared" ref="CK20:CL20" si="167">SUM(CH20:CJ20)</f>
        <v>25.521706923013685</v>
      </c>
      <c r="CL20" s="15">
        <f t="shared" si="167"/>
        <v>44.196857261250891</v>
      </c>
      <c r="CM20" s="15">
        <v>6.5149999999999997</v>
      </c>
      <c r="CN20" s="15">
        <v>0.39800000000000002</v>
      </c>
      <c r="CO20" s="15">
        <v>3.29</v>
      </c>
      <c r="CP20" s="15">
        <v>0.52</v>
      </c>
      <c r="CQ20" s="15">
        <v>0.73499999999999999</v>
      </c>
      <c r="CR20" s="15">
        <v>4.4999999999999998E-2</v>
      </c>
      <c r="CS20" s="25">
        <v>-9999</v>
      </c>
      <c r="CT20" s="15">
        <v>3.7</v>
      </c>
      <c r="CU20" s="15">
        <v>4.5999999999999996</v>
      </c>
      <c r="CV20" s="15">
        <v>2.2999999999999998</v>
      </c>
      <c r="CW20" s="15">
        <v>0.8</v>
      </c>
      <c r="CX20" s="20">
        <f t="shared" si="141"/>
        <v>27.651999999999997</v>
      </c>
      <c r="CY20" s="20">
        <f t="shared" si="142"/>
        <v>40.811999999999998</v>
      </c>
      <c r="CZ20" s="20">
        <f t="shared" si="143"/>
        <v>42.891999999999996</v>
      </c>
      <c r="DA20" s="20">
        <f t="shared" si="144"/>
        <v>45.831999999999994</v>
      </c>
      <c r="DB20" s="20">
        <f t="shared" si="145"/>
        <v>46.011999999999993</v>
      </c>
      <c r="DC20" s="15">
        <f t="shared" si="146"/>
        <v>2.08</v>
      </c>
      <c r="DD20" s="15">
        <f t="shared" si="147"/>
        <v>2.94</v>
      </c>
      <c r="DE20" s="15">
        <f t="shared" si="148"/>
        <v>0.18</v>
      </c>
      <c r="DF20" s="15">
        <f t="shared" si="149"/>
        <v>5.1999999999999993</v>
      </c>
      <c r="DG20" s="16">
        <v>2.5827682489030717</v>
      </c>
      <c r="DH20" s="16">
        <v>1.9792132875826747</v>
      </c>
      <c r="DI20" s="16">
        <v>1.6200220684120776</v>
      </c>
      <c r="DJ20" s="16">
        <v>1.7116391461941201</v>
      </c>
      <c r="DK20" s="16">
        <v>2.6338318980712092</v>
      </c>
      <c r="DL20" s="16">
        <v>2.0349556864880922</v>
      </c>
      <c r="DM20" s="25">
        <v>-9999</v>
      </c>
      <c r="DN20" s="20">
        <f t="shared" si="41"/>
        <v>18.247926145942984</v>
      </c>
      <c r="DO20" s="20">
        <f t="shared" si="42"/>
        <v>24.728014419591293</v>
      </c>
      <c r="DP20" s="20">
        <f t="shared" ref="DP20:DR20" si="168">(DO20+(DJ20*4))</f>
        <v>31.574571004367773</v>
      </c>
      <c r="DQ20" s="20">
        <f t="shared" si="168"/>
        <v>42.109898596652613</v>
      </c>
      <c r="DR20" s="20">
        <f t="shared" si="168"/>
        <v>50.249721342604985</v>
      </c>
      <c r="DS20" s="15">
        <f t="shared" si="44"/>
        <v>6.8465565847764802</v>
      </c>
      <c r="DT20" s="15">
        <f t="shared" si="45"/>
        <v>10.535327592284837</v>
      </c>
      <c r="DU20" s="15">
        <f t="shared" si="46"/>
        <v>8.1398227459523689</v>
      </c>
      <c r="DV20" s="15">
        <f t="shared" si="47"/>
        <v>25.521706923013685</v>
      </c>
      <c r="DW20" s="25">
        <v>-9999</v>
      </c>
      <c r="DX20" s="25">
        <v>-9999</v>
      </c>
      <c r="DY20" s="25">
        <v>-9999</v>
      </c>
      <c r="DZ20" s="25">
        <v>-9999</v>
      </c>
      <c r="EA20" s="25">
        <v>-9999</v>
      </c>
      <c r="EB20" s="25">
        <v>-9999</v>
      </c>
      <c r="EC20" s="25">
        <v>-9999</v>
      </c>
      <c r="ED20" s="25">
        <v>-9999</v>
      </c>
      <c r="EE20" s="25">
        <v>-9999</v>
      </c>
      <c r="EF20" s="25">
        <v>-9999</v>
      </c>
      <c r="EG20" s="25">
        <v>-9999</v>
      </c>
      <c r="EH20" s="25">
        <v>-9999</v>
      </c>
      <c r="EI20" s="25">
        <v>-9999</v>
      </c>
      <c r="EJ20" s="25">
        <v>-9999</v>
      </c>
      <c r="EK20" s="25">
        <v>-9999</v>
      </c>
      <c r="EL20" s="25">
        <v>-9999</v>
      </c>
      <c r="EM20" s="25">
        <v>-9999</v>
      </c>
      <c r="EN20" s="25">
        <v>-9999</v>
      </c>
      <c r="EO20" s="25">
        <v>-9999</v>
      </c>
      <c r="EP20" s="25">
        <v>-9999</v>
      </c>
      <c r="EQ20" s="15">
        <v>6.5</v>
      </c>
      <c r="ER20" s="18">
        <v>10.1</v>
      </c>
      <c r="ES20" s="17">
        <v>8.6</v>
      </c>
      <c r="ET20" s="18">
        <v>2.1</v>
      </c>
      <c r="EU20" s="29">
        <v>4.9000000000000004</v>
      </c>
      <c r="EV20" s="22">
        <v>3.6</v>
      </c>
      <c r="EW20" s="22">
        <v>1.5</v>
      </c>
      <c r="EX20" s="18">
        <v>4.9000000000000004</v>
      </c>
      <c r="EY20" s="18">
        <v>6.7</v>
      </c>
      <c r="EZ20" s="23">
        <v>5</v>
      </c>
      <c r="FA20" s="18">
        <v>2.9</v>
      </c>
      <c r="FB20" s="22">
        <v>4.3</v>
      </c>
      <c r="FC20" s="22">
        <v>5.2</v>
      </c>
      <c r="FD20" s="18">
        <v>5.5</v>
      </c>
      <c r="FE20" s="21">
        <v>-9999</v>
      </c>
      <c r="FF20" s="18">
        <v>7.2</v>
      </c>
      <c r="FG20" s="18">
        <v>5.3</v>
      </c>
      <c r="FH20" s="18">
        <v>5.0999999999999996</v>
      </c>
      <c r="FI20" s="18">
        <v>7.8</v>
      </c>
      <c r="FJ20" s="18">
        <v>10.199999999999999</v>
      </c>
      <c r="FK20" s="18">
        <v>5.2</v>
      </c>
      <c r="FL20" s="17">
        <v>32.9</v>
      </c>
      <c r="FM20" s="17">
        <v>35.9</v>
      </c>
      <c r="FN20" s="17">
        <v>30.9</v>
      </c>
      <c r="FO20" s="17">
        <v>30.1</v>
      </c>
      <c r="FP20" s="17">
        <v>28.4</v>
      </c>
      <c r="FQ20" s="17">
        <v>29.3</v>
      </c>
      <c r="FR20" s="17">
        <v>33.200000000000003</v>
      </c>
      <c r="FS20" s="17">
        <v>31.6</v>
      </c>
      <c r="FT20" s="17">
        <v>30.4</v>
      </c>
      <c r="FU20" s="17">
        <v>31.3</v>
      </c>
      <c r="FV20" s="17">
        <v>23</v>
      </c>
      <c r="FW20" s="17">
        <v>23.5</v>
      </c>
      <c r="FX20" s="22">
        <v>37</v>
      </c>
      <c r="FY20" s="22">
        <v>33</v>
      </c>
      <c r="FZ20" s="22">
        <v>53</v>
      </c>
      <c r="GA20" s="22">
        <v>55.5</v>
      </c>
      <c r="GB20" s="22">
        <v>69.5</v>
      </c>
      <c r="GC20" s="22">
        <v>61</v>
      </c>
      <c r="GD20" s="22">
        <v>81.5</v>
      </c>
      <c r="GE20" s="22">
        <v>66</v>
      </c>
      <c r="GF20" s="22">
        <v>91</v>
      </c>
      <c r="GG20" s="22">
        <v>82.5</v>
      </c>
      <c r="GH20" s="22">
        <v>97.5</v>
      </c>
      <c r="GI20" s="22">
        <v>84.5</v>
      </c>
      <c r="GJ20" s="22">
        <v>97.5</v>
      </c>
      <c r="GK20" s="22">
        <v>90.5</v>
      </c>
      <c r="GL20" s="22">
        <v>100</v>
      </c>
      <c r="GM20" s="22">
        <v>78</v>
      </c>
      <c r="GN20" s="16">
        <v>274.66367713004485</v>
      </c>
      <c r="GO20" s="16">
        <v>13885.392156862747</v>
      </c>
      <c r="GP20" s="16">
        <v>14901.078431372551</v>
      </c>
      <c r="GQ20" s="16">
        <v>13804.2</v>
      </c>
      <c r="GR20" s="16">
        <v>10900.396825396825</v>
      </c>
      <c r="GS20" s="16">
        <v>9094.6587537092</v>
      </c>
      <c r="GT20" s="16">
        <v>4235.7213930348262</v>
      </c>
      <c r="GU20" s="16">
        <v>2378.3864541832672</v>
      </c>
      <c r="GV20" s="16">
        <v>292.11576846307383</v>
      </c>
      <c r="GW20" s="16">
        <v>124.52830188679245</v>
      </c>
      <c r="GX20" s="18">
        <v>3.8182999999999998</v>
      </c>
      <c r="GY20" s="18">
        <v>5.2366999999999999</v>
      </c>
      <c r="GZ20" s="18">
        <v>5.0365000000000002</v>
      </c>
      <c r="HA20" s="18">
        <v>5.0641999999999996</v>
      </c>
      <c r="HB20" s="18">
        <v>4.6952999999999996</v>
      </c>
      <c r="HC20" s="18">
        <v>4.0567000000000002</v>
      </c>
      <c r="HD20" s="18">
        <v>3.3824999999999998</v>
      </c>
      <c r="HE20" s="18">
        <v>3.1288</v>
      </c>
      <c r="HF20" s="18">
        <v>3.2469999999999999</v>
      </c>
      <c r="HG20" s="15">
        <v>60.8</v>
      </c>
      <c r="HH20" s="15">
        <f t="shared" si="48"/>
        <v>745</v>
      </c>
      <c r="HI20" s="15">
        <v>1.5880166385247105</v>
      </c>
      <c r="HJ20" s="24">
        <f t="shared" si="49"/>
        <v>1.7431088767686524</v>
      </c>
      <c r="HK20" s="15">
        <f t="shared" si="50"/>
        <v>12.98616113192646</v>
      </c>
      <c r="HL20" s="27">
        <v>0.34362362744572783</v>
      </c>
      <c r="HM20" s="17">
        <v>291.39999999999998</v>
      </c>
      <c r="HN20" s="17">
        <v>70.069999999999993</v>
      </c>
      <c r="HO20" s="16">
        <f t="shared" si="51"/>
        <v>221.32999999999998</v>
      </c>
      <c r="HP20" s="18">
        <v>14</v>
      </c>
      <c r="HQ20" s="18">
        <v>397.7</v>
      </c>
      <c r="HR20" s="18">
        <v>31.63</v>
      </c>
      <c r="HS20" s="22">
        <f t="shared" si="52"/>
        <v>366.07</v>
      </c>
      <c r="HT20" s="21">
        <v>192</v>
      </c>
      <c r="HU20" s="18">
        <v>340.1</v>
      </c>
      <c r="HV20" s="18">
        <v>31</v>
      </c>
      <c r="HW20" s="18">
        <f t="shared" si="53"/>
        <v>309.10000000000002</v>
      </c>
      <c r="HX20" s="18">
        <v>200.2</v>
      </c>
      <c r="HY20" s="18">
        <v>31</v>
      </c>
      <c r="HZ20" s="18">
        <f t="shared" si="54"/>
        <v>169.2</v>
      </c>
      <c r="IA20" s="18">
        <v>173.3</v>
      </c>
      <c r="IB20" s="18">
        <v>31.5</v>
      </c>
      <c r="IC20" s="18">
        <f t="shared" si="55"/>
        <v>141.80000000000001</v>
      </c>
      <c r="ID20" s="18">
        <v>96.8</v>
      </c>
      <c r="IE20" s="22">
        <v>6.65</v>
      </c>
      <c r="IF20" s="28">
        <v>124.7</v>
      </c>
      <c r="IG20" s="22">
        <v>70.069999999999993</v>
      </c>
      <c r="IH20" s="22">
        <f t="shared" si="151"/>
        <v>90.149999999999991</v>
      </c>
      <c r="II20" s="22">
        <f t="shared" si="152"/>
        <v>54.63000000000001</v>
      </c>
      <c r="IJ20" s="16">
        <f t="shared" si="153"/>
        <v>535.58823529411779</v>
      </c>
      <c r="IK20" s="16">
        <f t="shared" si="154"/>
        <v>478.20378151260513</v>
      </c>
      <c r="IL20" s="25">
        <f t="shared" si="22"/>
        <v>2169.9019607843138</v>
      </c>
      <c r="IM20" s="16">
        <f t="shared" si="23"/>
        <v>3588.9215686274511</v>
      </c>
      <c r="IN20" s="16">
        <f t="shared" si="24"/>
        <v>1658.8235294117646</v>
      </c>
      <c r="IO20" s="16">
        <f t="shared" si="60"/>
        <v>1390.1960784313726</v>
      </c>
      <c r="IP20" s="25">
        <f t="shared" si="25"/>
        <v>3030.3921568627452</v>
      </c>
      <c r="IQ20" s="16">
        <f t="shared" si="61"/>
        <v>8807.8431372549021</v>
      </c>
      <c r="IR20" s="16">
        <f t="shared" si="62"/>
        <v>883.82352941176464</v>
      </c>
      <c r="IS20" s="27">
        <v>0.34665420755763493</v>
      </c>
      <c r="IT20" s="24">
        <v>2.9709570211353471</v>
      </c>
      <c r="IU20" s="24">
        <v>2.9709570211353471</v>
      </c>
      <c r="IV20" s="15">
        <v>3.22</v>
      </c>
      <c r="IW20" s="24">
        <f t="shared" si="63"/>
        <v>3.2123447392541928</v>
      </c>
      <c r="IX20" s="15">
        <f t="shared" si="26"/>
        <v>69.870843137254909</v>
      </c>
      <c r="IY20" s="27">
        <v>0.36197041066202129</v>
      </c>
      <c r="IZ20" s="26">
        <v>0.75862919222860936</v>
      </c>
      <c r="JA20" s="15">
        <v>0.79</v>
      </c>
      <c r="JB20" s="24">
        <f t="shared" si="64"/>
        <v>0.86196765382367468</v>
      </c>
      <c r="JC20" s="15">
        <f t="shared" si="27"/>
        <v>28.352480392156867</v>
      </c>
      <c r="JD20" s="27">
        <v>0.36109611635334193</v>
      </c>
      <c r="JE20" s="24">
        <v>1.3319820725102209</v>
      </c>
      <c r="JF20" s="15">
        <v>1.5</v>
      </c>
      <c r="JG20" s="24">
        <f t="shared" si="65"/>
        <v>1.4710977538348589</v>
      </c>
      <c r="JH20" s="15">
        <f t="shared" si="28"/>
        <v>24.882352941176467</v>
      </c>
      <c r="JI20" s="27">
        <v>0.36155189415477074</v>
      </c>
      <c r="JJ20" s="24">
        <v>2.3162442491577835</v>
      </c>
      <c r="JK20" s="15">
        <v>2.67</v>
      </c>
      <c r="JL20" s="24">
        <f t="shared" si="66"/>
        <v>2.5167778903052294</v>
      </c>
      <c r="JM20" s="15">
        <f t="shared" si="29"/>
        <v>23.598088235294114</v>
      </c>
      <c r="JN20" s="27">
        <v>0.36182634948833858</v>
      </c>
      <c r="JO20" s="16">
        <f t="shared" si="67"/>
        <v>146.70376470588235</v>
      </c>
      <c r="JP20" s="16">
        <f t="shared" si="68"/>
        <v>130.98550420168067</v>
      </c>
      <c r="JQ20" s="22">
        <v>6.5</v>
      </c>
      <c r="JR20" s="22">
        <f t="shared" si="69"/>
        <v>21.645</v>
      </c>
      <c r="JS20" s="22">
        <v>857.5</v>
      </c>
      <c r="JT20" s="26">
        <f t="shared" si="70"/>
        <v>0.85750000000000004</v>
      </c>
      <c r="JU20" s="27">
        <v>7.1599999999999997E-2</v>
      </c>
      <c r="JV20" s="26">
        <f t="shared" si="71"/>
        <v>0.78590000000000004</v>
      </c>
      <c r="JW20" s="15">
        <f t="shared" si="72"/>
        <v>3483.7077674082084</v>
      </c>
      <c r="JX20" s="25">
        <v>-9999</v>
      </c>
      <c r="JY20" s="25">
        <v>-9999</v>
      </c>
      <c r="JZ20" s="15">
        <f t="shared" si="155"/>
        <v>-9999.0678000000007</v>
      </c>
      <c r="KA20" s="15">
        <f t="shared" si="120"/>
        <v>-9999.0316999999995</v>
      </c>
      <c r="KB20" s="15">
        <f t="shared" si="156"/>
        <v>-12723.079017686729</v>
      </c>
      <c r="KC20" s="15">
        <v>0.46800000000000003</v>
      </c>
      <c r="KD20" s="25">
        <v>-9999</v>
      </c>
      <c r="KE20" s="15">
        <f t="shared" si="30"/>
        <v>1630.3752351470416</v>
      </c>
      <c r="KF20" s="15">
        <f t="shared" si="73"/>
        <v>1826.0202633646868</v>
      </c>
      <c r="KG20" s="28">
        <v>2</v>
      </c>
      <c r="KH20" s="22">
        <f t="shared" si="74"/>
        <v>19</v>
      </c>
      <c r="KI20" s="22">
        <f t="shared" si="75"/>
        <v>126.73</v>
      </c>
      <c r="KJ20" s="20">
        <v>132.60298299999999</v>
      </c>
      <c r="KK20" s="16">
        <v>4.4400000000000004</v>
      </c>
      <c r="KL20" s="16">
        <f t="shared" si="76"/>
        <v>3.9300000000000006</v>
      </c>
      <c r="KM20" s="15">
        <f t="shared" si="121"/>
        <v>2843.6181310946472</v>
      </c>
      <c r="KN20" s="18">
        <v>2.02</v>
      </c>
      <c r="KO20" s="18">
        <f t="shared" si="77"/>
        <v>1.75</v>
      </c>
      <c r="KP20" s="15">
        <f t="shared" si="78"/>
        <v>0.44529262086513988</v>
      </c>
      <c r="KQ20" s="15">
        <f t="shared" si="79"/>
        <v>1266.2421703347663</v>
      </c>
      <c r="KR20" s="15">
        <f t="shared" si="80"/>
        <v>1418.1912307749385</v>
      </c>
      <c r="KS20" s="20">
        <f t="shared" si="31"/>
        <v>1605.1733784570322</v>
      </c>
      <c r="KT20" s="20">
        <f t="shared" si="81"/>
        <v>1797.7941838718762</v>
      </c>
      <c r="KU20" s="30">
        <v>5.17</v>
      </c>
      <c r="KV20" s="30">
        <v>0.99</v>
      </c>
      <c r="KW20" s="30">
        <v>75.400000000000006</v>
      </c>
      <c r="KX20" s="30">
        <v>24.5</v>
      </c>
      <c r="KY20" s="30">
        <v>6.1</v>
      </c>
      <c r="KZ20" s="18">
        <v>1.8299000000000001</v>
      </c>
      <c r="LA20" s="18">
        <f t="shared" si="82"/>
        <v>1.7629000000000001</v>
      </c>
      <c r="LB20" s="15">
        <f t="shared" si="32"/>
        <v>0.44857506361323152</v>
      </c>
      <c r="LC20" s="15">
        <f t="shared" si="33"/>
        <v>1275.57618404752</v>
      </c>
      <c r="LD20" s="15">
        <f t="shared" si="83"/>
        <v>1428.6453261332224</v>
      </c>
      <c r="LE20" s="15">
        <f t="shared" si="84"/>
        <v>1742.2503977234421</v>
      </c>
      <c r="LF20" s="15">
        <v>60.8</v>
      </c>
      <c r="LG20" s="15">
        <f t="shared" si="85"/>
        <v>745</v>
      </c>
      <c r="LH20" s="15">
        <v>0.30217897023076901</v>
      </c>
      <c r="LI20" s="15">
        <v>0.44456679071794902</v>
      </c>
      <c r="LJ20" s="15">
        <v>0.267399634794872</v>
      </c>
      <c r="LK20" s="15">
        <v>0.37341573348717899</v>
      </c>
      <c r="LL20" s="15">
        <v>0.56099829530769196</v>
      </c>
      <c r="LM20" s="15">
        <v>0.51522744943589704</v>
      </c>
      <c r="LN20" s="15">
        <v>0.352140177794872</v>
      </c>
      <c r="LO20" s="15">
        <v>0.55668832123076895</v>
      </c>
      <c r="LP20" s="15">
        <v>0.492278335282051</v>
      </c>
      <c r="LQ20" s="15">
        <v>0.26740778779487201</v>
      </c>
      <c r="LR20" s="15">
        <v>0.42235364771794898</v>
      </c>
      <c r="LS20" s="15">
        <v>0.28035663148717999</v>
      </c>
      <c r="LT20" s="15">
        <v>33.92</v>
      </c>
      <c r="LU20" s="15">
        <v>30.6764102564103</v>
      </c>
      <c r="LV20" s="15">
        <v>4.7196923076923101</v>
      </c>
      <c r="LW20" s="15">
        <v>41.917179487179503</v>
      </c>
      <c r="LX20" s="15">
        <v>41.509487179487202</v>
      </c>
      <c r="LY20" s="15">
        <v>34.642051282051298</v>
      </c>
      <c r="LZ20" s="15">
        <v>34.715897435897404</v>
      </c>
      <c r="MA20" s="15">
        <v>0.200444012820513</v>
      </c>
      <c r="MB20" s="15">
        <v>0.17088881282051299</v>
      </c>
      <c r="MC20" s="15">
        <v>57.0230769230769</v>
      </c>
      <c r="MD20" s="15">
        <v>54.355641025640999</v>
      </c>
      <c r="ME20" s="15">
        <v>60.3</v>
      </c>
      <c r="MF20" s="15">
        <f t="shared" si="86"/>
        <v>3.2769230769230973</v>
      </c>
      <c r="MG20" s="15">
        <f t="shared" si="87"/>
        <v>5.9443589743589982</v>
      </c>
      <c r="MH20" s="15">
        <v>1839.73028205128</v>
      </c>
      <c r="MI20" s="15">
        <v>1779.17841025641</v>
      </c>
      <c r="MJ20" s="15">
        <v>0.22502681323333301</v>
      </c>
      <c r="MK20" s="15">
        <v>0.19940611441025599</v>
      </c>
      <c r="ML20" s="15">
        <v>0.16591938591281999</v>
      </c>
      <c r="MM20" s="15">
        <v>0.15942594066410301</v>
      </c>
      <c r="MN20" s="15">
        <v>0.13708990534871801</v>
      </c>
      <c r="MO20" s="15">
        <v>0.11445143681282099</v>
      </c>
      <c r="MP20" s="15">
        <v>7.6324049333333394E-2</v>
      </c>
      <c r="MQ20" s="15">
        <v>7.3431836358974406E-2</v>
      </c>
      <c r="MR20" s="15">
        <v>6.1411504587179498E-2</v>
      </c>
      <c r="MS20" s="15">
        <v>4.1447138953846101E-2</v>
      </c>
      <c r="MT20" s="15">
        <v>0.330106544889744</v>
      </c>
      <c r="MU20" s="15">
        <v>0.35311995238461502</v>
      </c>
      <c r="MV20" s="15">
        <v>0.350972272461539</v>
      </c>
      <c r="MW20" s="15">
        <v>0.29849842042564101</v>
      </c>
      <c r="MX20" s="15">
        <v>0.11352974554358999</v>
      </c>
      <c r="MY20" s="15">
        <v>0.165540866661538</v>
      </c>
      <c r="MZ20" s="15">
        <v>0.58114262898205105</v>
      </c>
      <c r="NA20" s="15">
        <v>0.50251737152051301</v>
      </c>
      <c r="NB20" s="15">
        <v>0.44932107944102601</v>
      </c>
      <c r="NC20" s="15">
        <v>0.26805220419743597</v>
      </c>
      <c r="ND20" s="15">
        <v>0.480606986848718</v>
      </c>
      <c r="NE20" s="15">
        <v>0.28043734409999999</v>
      </c>
      <c r="NF20" s="15">
        <v>0.31352292145128202</v>
      </c>
      <c r="NG20" s="15">
        <v>0.201721809202564</v>
      </c>
      <c r="NH20" s="15">
        <v>0.27176593049230802</v>
      </c>
      <c r="NI20" s="15">
        <v>0.177604259102564</v>
      </c>
      <c r="NJ20" s="15">
        <v>-0.14153937582051301</v>
      </c>
      <c r="NK20" s="15">
        <v>-0.136219144307692</v>
      </c>
      <c r="NL20" s="15">
        <v>0.96357287429230798</v>
      </c>
      <c r="NM20" s="15">
        <v>0.74691121280769202</v>
      </c>
      <c r="NN20" s="15">
        <v>0.30153721685000001</v>
      </c>
      <c r="NO20" s="15">
        <v>0.45085893287500001</v>
      </c>
      <c r="NP20" s="15">
        <v>0.27708917129999999</v>
      </c>
      <c r="NQ20" s="15">
        <v>0.36915477002500002</v>
      </c>
      <c r="NR20" s="15">
        <v>0.54941455972499997</v>
      </c>
      <c r="NS20" s="15">
        <v>0.49735820915000001</v>
      </c>
      <c r="NT20" s="15">
        <v>0.34504252135000002</v>
      </c>
      <c r="NU20" s="15">
        <v>0.54329107109999997</v>
      </c>
      <c r="NV20" s="15">
        <v>0.48264414977499998</v>
      </c>
      <c r="NW20" s="15">
        <v>0.26950171825000002</v>
      </c>
      <c r="NX20" s="15">
        <v>0.41467052317500003</v>
      </c>
      <c r="NY20" s="15">
        <v>0.26618407965000002</v>
      </c>
      <c r="NZ20" s="15">
        <v>30.74</v>
      </c>
      <c r="OA20" s="15">
        <v>28.143999999999998</v>
      </c>
      <c r="OB20" s="15">
        <v>13.7265</v>
      </c>
      <c r="OC20" s="15">
        <v>45.774999999999999</v>
      </c>
      <c r="OD20" s="15">
        <v>44.682499999999997</v>
      </c>
      <c r="OE20" s="15">
        <v>31.5015</v>
      </c>
      <c r="OF20" s="15">
        <v>31.12</v>
      </c>
      <c r="OG20" s="15">
        <v>0.40250689499999998</v>
      </c>
      <c r="OH20" s="15">
        <v>0.34770926499999999</v>
      </c>
      <c r="OI20" s="15">
        <v>56.929250000000003</v>
      </c>
      <c r="OJ20" s="15">
        <v>53.804499999999997</v>
      </c>
      <c r="OK20" s="15">
        <v>60</v>
      </c>
      <c r="OL20" s="15">
        <f t="shared" si="88"/>
        <v>3.0707499999999968</v>
      </c>
      <c r="OM20" s="15">
        <f t="shared" si="89"/>
        <v>6.1955000000000027</v>
      </c>
      <c r="ON20" s="15">
        <v>1837.595875</v>
      </c>
      <c r="OO20" s="15">
        <v>1766.653425</v>
      </c>
      <c r="OP20" s="15">
        <v>0.22306117522999999</v>
      </c>
      <c r="OQ20" s="15">
        <v>0.194285659325</v>
      </c>
      <c r="OR20" s="15">
        <v>0.1661196062925</v>
      </c>
      <c r="OS20" s="15">
        <v>0.147339066095</v>
      </c>
      <c r="OT20" s="15">
        <v>0.1340593071725</v>
      </c>
      <c r="OU20" s="15">
        <v>9.6641652169999995E-2</v>
      </c>
      <c r="OV20" s="15">
        <v>7.5519202300000005E-2</v>
      </c>
      <c r="OW20" s="15">
        <v>4.8435200720000002E-2</v>
      </c>
      <c r="OX20" s="15">
        <v>5.9144037027499999E-2</v>
      </c>
      <c r="OY20" s="15">
        <v>4.8471070352499999E-2</v>
      </c>
      <c r="OZ20" s="15">
        <v>0.34221417587000003</v>
      </c>
      <c r="PA20" s="15">
        <v>0.32739935481999999</v>
      </c>
      <c r="PB20" s="15">
        <v>0.3367336017475</v>
      </c>
      <c r="PC20" s="15">
        <v>0.28926292257000003</v>
      </c>
      <c r="PD20" s="15">
        <v>0.12906092621250001</v>
      </c>
      <c r="PE20" s="15">
        <v>0.14247171314000001</v>
      </c>
      <c r="PF20" s="15">
        <v>0.57472143115249996</v>
      </c>
      <c r="PG20" s="15">
        <v>0.48820476547000002</v>
      </c>
      <c r="PH20" s="15">
        <v>0.44264273064999998</v>
      </c>
      <c r="PI20" s="15">
        <v>0.6865495344525</v>
      </c>
      <c r="PJ20" s="15">
        <v>0.47305645058000001</v>
      </c>
      <c r="PK20" s="15">
        <v>0.70813673342250005</v>
      </c>
      <c r="PL20" s="15">
        <v>0.30446144833</v>
      </c>
      <c r="PM20" s="15">
        <v>0.22229393158999999</v>
      </c>
      <c r="PN20" s="15">
        <v>0.26385096412499998</v>
      </c>
      <c r="PO20" s="15">
        <v>0.19864435971</v>
      </c>
      <c r="PP20" s="15">
        <v>-0.14008550287499999</v>
      </c>
      <c r="PQ20" s="15">
        <v>-9.0824840089999997E-2</v>
      </c>
      <c r="PR20" s="15">
        <v>0.94263773773500004</v>
      </c>
      <c r="PS20" s="15">
        <v>0.83086018076000001</v>
      </c>
      <c r="PT20" s="15">
        <v>0.29206047245</v>
      </c>
      <c r="PU20" s="15">
        <v>0.43574448237500002</v>
      </c>
      <c r="PV20" s="15">
        <v>0.26775204672500003</v>
      </c>
      <c r="PW20" s="15">
        <v>0.36270646764999998</v>
      </c>
      <c r="PX20" s="15">
        <v>0.53728113077499995</v>
      </c>
      <c r="PY20" s="15">
        <v>0.47670681702500001</v>
      </c>
      <c r="PZ20" s="15">
        <v>0.34685176005000001</v>
      </c>
      <c r="QA20" s="15">
        <v>0.55375537212500003</v>
      </c>
      <c r="QB20" s="15">
        <v>0.50174042640000005</v>
      </c>
      <c r="QC20" s="15">
        <v>0.27695921480000002</v>
      </c>
      <c r="QD20" s="15">
        <v>0.41591997602500003</v>
      </c>
      <c r="QE20" s="15">
        <v>0.26662325715000001</v>
      </c>
      <c r="QF20" s="15">
        <v>26.67925</v>
      </c>
      <c r="QG20" s="15">
        <v>23.6555</v>
      </c>
      <c r="QH20" s="15">
        <v>20.938749999999999</v>
      </c>
      <c r="QI20" s="15">
        <v>33.362749999999998</v>
      </c>
      <c r="QJ20" s="15">
        <v>32.688499999999998</v>
      </c>
      <c r="QK20" s="15">
        <v>25.84</v>
      </c>
      <c r="QL20" s="15">
        <v>25.68</v>
      </c>
      <c r="QM20" s="15">
        <v>0.20478432999999999</v>
      </c>
      <c r="QN20" s="15">
        <v>0.17353829749999999</v>
      </c>
      <c r="QO20" s="15">
        <v>55.620249999999999</v>
      </c>
      <c r="QP20" s="15">
        <v>54.015500000000003</v>
      </c>
      <c r="QQ20" s="15">
        <v>60.1</v>
      </c>
      <c r="QR20" s="15">
        <f t="shared" si="90"/>
        <v>4.4797500000000028</v>
      </c>
      <c r="QS20" s="15">
        <f t="shared" si="91"/>
        <v>6.0844999999999985</v>
      </c>
      <c r="QT20" s="15">
        <v>1807.8804</v>
      </c>
      <c r="QU20" s="15">
        <v>1771.4574</v>
      </c>
      <c r="QV20" s="15">
        <v>0.22975092241</v>
      </c>
      <c r="QW20" s="15">
        <v>0.1923692551425</v>
      </c>
      <c r="QX20" s="15">
        <v>0.18248991773000001</v>
      </c>
      <c r="QY20" s="15">
        <v>0.13548754292250001</v>
      </c>
      <c r="QZ20" s="15">
        <v>0.1422730578675</v>
      </c>
      <c r="RA20" s="15">
        <v>0.10277130732750001</v>
      </c>
      <c r="RB20" s="15">
        <v>9.3585137695000001E-2</v>
      </c>
      <c r="RC20" s="15">
        <v>4.4561957522500001E-2</v>
      </c>
      <c r="RD20" s="15">
        <v>4.9358922277500002E-2</v>
      </c>
      <c r="RE20" s="15">
        <v>5.8512298017499999E-2</v>
      </c>
      <c r="RF20" s="15">
        <v>0.35018170908750001</v>
      </c>
      <c r="RG20" s="15">
        <v>0.33333733781250002</v>
      </c>
      <c r="RH20" s="15">
        <v>0.33349836039000003</v>
      </c>
      <c r="RI20" s="15">
        <v>0.29409752232250003</v>
      </c>
      <c r="RJ20" s="15">
        <v>0.13100439714750001</v>
      </c>
      <c r="RK20" s="15">
        <v>0.15077228640750001</v>
      </c>
      <c r="RL20" s="15">
        <v>0.59742003369749996</v>
      </c>
      <c r="RM20" s="15">
        <v>0.4808020408175</v>
      </c>
      <c r="RN20" s="15">
        <v>0.34468742062250002</v>
      </c>
      <c r="RO20" s="15">
        <v>0.51691249416249996</v>
      </c>
      <c r="RP20" s="15">
        <v>0.37473037974250001</v>
      </c>
      <c r="RQ20" s="15">
        <v>0.53421480738000005</v>
      </c>
      <c r="RR20" s="15">
        <v>0.24937289507749999</v>
      </c>
      <c r="RS20" s="15">
        <v>0.31420196368499997</v>
      </c>
      <c r="RT20" s="15">
        <v>0.21292921436000001</v>
      </c>
      <c r="RU20" s="15">
        <v>0.28095429261749999</v>
      </c>
      <c r="RV20" s="15">
        <v>-0.1709390647</v>
      </c>
      <c r="RW20" s="15">
        <v>-8.4481048924999996E-2</v>
      </c>
      <c r="RX20" s="15">
        <v>0.62114264109749995</v>
      </c>
      <c r="RY20" s="15">
        <v>2.1444415160650001</v>
      </c>
      <c r="RZ20" s="15">
        <v>0.28022161681395402</v>
      </c>
      <c r="SA20" s="15">
        <v>0.408727840906977</v>
      </c>
      <c r="SB20" s="15">
        <v>0.255703325976744</v>
      </c>
      <c r="SC20" s="15">
        <v>0.34076519744186001</v>
      </c>
      <c r="SD20" s="15">
        <v>0.52823747067441895</v>
      </c>
      <c r="SE20" s="15">
        <v>0.44473881106976698</v>
      </c>
      <c r="SF20" s="15">
        <v>0.30976573267441898</v>
      </c>
      <c r="SG20" s="15">
        <v>0.546774016697674</v>
      </c>
      <c r="SH20" s="15">
        <v>0.470100725767442</v>
      </c>
      <c r="SI20" s="15">
        <v>0.25319479620930202</v>
      </c>
      <c r="SJ20" s="15">
        <v>0.36307322265116299</v>
      </c>
      <c r="SK20" s="15">
        <v>0.24080943553488399</v>
      </c>
      <c r="SL20" s="15">
        <v>32.702093023255799</v>
      </c>
      <c r="SM20" s="15">
        <v>32.7858139534884</v>
      </c>
      <c r="SN20" s="15">
        <v>10.869302325581399</v>
      </c>
      <c r="SO20" s="15">
        <v>37.291860465116301</v>
      </c>
      <c r="SP20" s="15">
        <v>39.100465116279103</v>
      </c>
      <c r="SQ20" s="15">
        <v>34.227906976744201</v>
      </c>
      <c r="SR20" s="15">
        <v>34.179534883720898</v>
      </c>
      <c r="SS20" s="15">
        <v>8.4111087209302299E-2</v>
      </c>
      <c r="ST20" s="15">
        <v>0.123512068372093</v>
      </c>
      <c r="SU20" s="15">
        <v>54.723720930232602</v>
      </c>
      <c r="SV20" s="15">
        <v>49.451860465116297</v>
      </c>
      <c r="SW20" s="15">
        <v>63.6</v>
      </c>
      <c r="SX20" s="15">
        <f t="shared" si="92"/>
        <v>8.8762790697673992</v>
      </c>
      <c r="SY20" s="15">
        <f t="shared" si="93"/>
        <v>14.148139534883704</v>
      </c>
      <c r="SZ20" s="15">
        <v>1787.5331860465101</v>
      </c>
      <c r="TA20" s="15">
        <v>1667.85760465116</v>
      </c>
      <c r="TB20" s="15">
        <v>0.27661149955348802</v>
      </c>
      <c r="TC20" s="15">
        <v>0.213729773288372</v>
      </c>
      <c r="TD20" s="15">
        <v>0.20550332083023301</v>
      </c>
      <c r="TE20" s="15">
        <v>0.132114120618605</v>
      </c>
      <c r="TF20" s="15">
        <v>0.20201936741860499</v>
      </c>
      <c r="TG20" s="15">
        <v>0.12589389062558101</v>
      </c>
      <c r="TH20" s="15">
        <v>0.128564336604651</v>
      </c>
      <c r="TI20" s="15">
        <v>4.2084389997674401E-2</v>
      </c>
      <c r="TJ20" s="15">
        <v>7.5433413660465104E-2</v>
      </c>
      <c r="TK20" s="15">
        <v>8.4242969944185994E-2</v>
      </c>
      <c r="TL20" s="15">
        <v>0.38852133849999998</v>
      </c>
      <c r="TM20" s="15">
        <v>0.34580151963023298</v>
      </c>
      <c r="TN20" s="15">
        <v>0.367156163218605</v>
      </c>
      <c r="TO20" s="15">
        <v>0.30488640475581402</v>
      </c>
      <c r="TP20" s="15">
        <v>0.125425907851163</v>
      </c>
      <c r="TQ20" s="15">
        <v>0.14259382877907001</v>
      </c>
      <c r="TR20" s="15">
        <v>0.76611514856511598</v>
      </c>
      <c r="TS20" s="15">
        <v>0.55309467137209301</v>
      </c>
      <c r="TT20" s="15">
        <v>0.37157656015814</v>
      </c>
      <c r="TU20" s="15">
        <v>0.60210901286046503</v>
      </c>
      <c r="TV20" s="15">
        <v>0.414847385816279</v>
      </c>
      <c r="TW20" s="15">
        <v>0.61937695344418597</v>
      </c>
      <c r="TX20" s="15">
        <v>0.32167034773720898</v>
      </c>
      <c r="TY20" s="15">
        <v>0.40367602090697702</v>
      </c>
      <c r="TZ20" s="15">
        <v>0.27122799939069803</v>
      </c>
      <c r="UA20" s="15">
        <v>0.36296296552790702</v>
      </c>
      <c r="UB20" s="15">
        <v>-0.22763749390697699</v>
      </c>
      <c r="UC20" s="15">
        <v>-7.9188907765116306E-2</v>
      </c>
      <c r="UD20" s="15">
        <v>0.72789817107674404</v>
      </c>
      <c r="UE20" s="15">
        <v>13.221337555886</v>
      </c>
      <c r="UF20" s="15">
        <v>0.25348649738000001</v>
      </c>
      <c r="UG20" s="15">
        <v>0.34361329305999999</v>
      </c>
      <c r="UH20" s="15">
        <v>0.2295641149</v>
      </c>
      <c r="UI20" s="15">
        <v>0.29300340961999999</v>
      </c>
      <c r="UJ20" s="15">
        <v>0.54181045723999999</v>
      </c>
      <c r="UK20" s="15">
        <v>0.45351593618000002</v>
      </c>
      <c r="UL20" s="15">
        <v>0.24756187416</v>
      </c>
      <c r="UM20" s="15">
        <v>0.54875731567999997</v>
      </c>
      <c r="UN20" s="15">
        <v>0.44077818627999998</v>
      </c>
      <c r="UO20" s="15">
        <v>0.21380671009999999</v>
      </c>
      <c r="UP20" s="15">
        <v>0.27011030396000002</v>
      </c>
      <c r="UQ20" s="15">
        <v>0.20170651164</v>
      </c>
      <c r="UR20" s="15">
        <v>31.09</v>
      </c>
      <c r="US20" s="15">
        <v>26.938600000000001</v>
      </c>
      <c r="UT20" s="15">
        <v>14.65</v>
      </c>
      <c r="UU20" s="15">
        <v>33.552399999999999</v>
      </c>
      <c r="UV20" s="15">
        <v>36.363599999999998</v>
      </c>
      <c r="UW20" s="15">
        <v>30.88</v>
      </c>
      <c r="UX20" s="15">
        <v>30.26</v>
      </c>
      <c r="UY20" s="15">
        <v>7.3533251800000005E-2</v>
      </c>
      <c r="UZ20" s="15">
        <v>0.15256608939999999</v>
      </c>
      <c r="VA20" s="15">
        <v>56.820399999999999</v>
      </c>
      <c r="VB20" s="15">
        <v>50.805799999999998</v>
      </c>
      <c r="VC20" s="15">
        <v>73.099999999999994</v>
      </c>
      <c r="VD20" s="15">
        <f t="shared" si="94"/>
        <v>16.279599999999995</v>
      </c>
      <c r="VE20" s="15">
        <f t="shared" si="95"/>
        <v>22.294199999999996</v>
      </c>
      <c r="VF20" s="15">
        <f t="shared" si="96"/>
        <v>19.286899999999996</v>
      </c>
      <c r="VG20" s="15">
        <v>1835.13346</v>
      </c>
      <c r="VH20" s="15">
        <v>1698.5999400000001</v>
      </c>
      <c r="VI20" s="15">
        <v>0.37804289665200003</v>
      </c>
      <c r="VJ20" s="15">
        <v>0.295537155632</v>
      </c>
      <c r="VK20" s="15">
        <v>0.28056881933200001</v>
      </c>
      <c r="VL20" s="15">
        <v>0.21494657551400001</v>
      </c>
      <c r="VM20" s="15">
        <v>0.34031756104400002</v>
      </c>
      <c r="VN20" s="15">
        <v>0.22212858073799999</v>
      </c>
      <c r="VO20" s="15">
        <f t="shared" si="97"/>
        <v>0.28122307089100002</v>
      </c>
      <c r="VP20" s="15">
        <v>0.24019077644600001</v>
      </c>
      <c r="VQ20" s="15">
        <v>0.138409622304</v>
      </c>
      <c r="VR20" s="15">
        <v>0.109120885842</v>
      </c>
      <c r="VS20" s="15">
        <v>8.6766941191999999E-2</v>
      </c>
      <c r="VT20" s="15">
        <v>0.46241134802</v>
      </c>
      <c r="VU20" s="15">
        <v>0.40236880201000003</v>
      </c>
      <c r="VV20" s="15">
        <v>0.43915394323399998</v>
      </c>
      <c r="VW20" s="15">
        <v>0.36014423343000002</v>
      </c>
      <c r="VX20" s="15">
        <v>0.10223181123400001</v>
      </c>
      <c r="VY20" s="15">
        <v>0.12118483021199999</v>
      </c>
      <c r="VZ20" s="15">
        <v>1.218645804558</v>
      </c>
      <c r="WA20" s="15">
        <v>0.85796734165800004</v>
      </c>
      <c r="WB20" s="15">
        <v>0.32051396014599998</v>
      </c>
      <c r="WC20" s="15">
        <v>0.37189028967999999</v>
      </c>
      <c r="WD20" s="15">
        <v>0.38707458154800001</v>
      </c>
      <c r="WE20" s="15">
        <v>0.41590400331999999</v>
      </c>
      <c r="WF20" s="15">
        <v>0.358156300378</v>
      </c>
      <c r="WG20" s="15">
        <v>0.33014372371200001</v>
      </c>
      <c r="WH20" s="15">
        <v>0.28843592137200003</v>
      </c>
      <c r="WI20" s="15">
        <v>0.27777931020800001</v>
      </c>
      <c r="WJ20" s="15">
        <v>-0.38704214803999998</v>
      </c>
      <c r="WK20" s="15">
        <v>-0.24123396946</v>
      </c>
      <c r="WL20" s="15">
        <v>0.63552645363600002</v>
      </c>
      <c r="WM20" s="15">
        <v>0.85005021247400003</v>
      </c>
      <c r="WN20" s="15">
        <v>0.20406786838888899</v>
      </c>
      <c r="WO20" s="15">
        <v>0.25510665577777802</v>
      </c>
      <c r="WP20" s="15">
        <v>0.18010097620370399</v>
      </c>
      <c r="WQ20" s="15">
        <v>0.225718036481481</v>
      </c>
      <c r="WR20" s="15">
        <v>0.49928512405555597</v>
      </c>
      <c r="WS20" s="15">
        <v>0.39988757474074099</v>
      </c>
      <c r="WT20" s="15">
        <v>0.184488930444444</v>
      </c>
      <c r="WU20" s="15">
        <v>0.53676972592592598</v>
      </c>
      <c r="WV20" s="15">
        <v>0.39977878124074101</v>
      </c>
      <c r="WW20" s="15">
        <v>0.17837701616666701</v>
      </c>
      <c r="WX20" s="15">
        <v>0.20095932609259301</v>
      </c>
      <c r="WY20" s="15">
        <v>0.161513206388889</v>
      </c>
      <c r="WZ20" s="15">
        <v>30.53</v>
      </c>
      <c r="XA20" s="15">
        <v>29.788888888888899</v>
      </c>
      <c r="XB20" s="15">
        <v>15.239629629629601</v>
      </c>
      <c r="XC20" s="15">
        <v>30.476296296296301</v>
      </c>
      <c r="XD20" s="15">
        <v>33.046851851851798</v>
      </c>
      <c r="XE20" s="15">
        <v>31.298518518518499</v>
      </c>
      <c r="XF20" s="15">
        <v>31.107407407407401</v>
      </c>
      <c r="XG20" s="15">
        <v>-1.87900658333333E-2</v>
      </c>
      <c r="XH20" s="15">
        <v>4.9615559962962998E-2</v>
      </c>
      <c r="XI20" s="15">
        <v>57.947962962962997</v>
      </c>
      <c r="XJ20" s="15">
        <v>49.944074074074102</v>
      </c>
      <c r="XK20" s="15">
        <v>84.6</v>
      </c>
      <c r="XL20" s="15">
        <f t="shared" si="98"/>
        <v>26.652037037036997</v>
      </c>
      <c r="XM20" s="15">
        <f t="shared" si="99"/>
        <v>34.655925925925892</v>
      </c>
      <c r="XN20" s="15">
        <v>1860.72125925926</v>
      </c>
      <c r="XO20" s="15">
        <v>1679.02318518519</v>
      </c>
      <c r="XP20" s="15">
        <v>0.48824446231851898</v>
      </c>
      <c r="XQ20" s="15">
        <v>0.37343628481296298</v>
      </c>
      <c r="XR20" s="15">
        <v>0.368550009792593</v>
      </c>
      <c r="XS20" s="15">
        <v>0.27787117692777802</v>
      </c>
      <c r="XT20" s="15">
        <v>0.455202106088889</v>
      </c>
      <c r="XU20" s="15">
        <v>0.32111299684814798</v>
      </c>
      <c r="XV20" s="15">
        <v>0.33115808144444397</v>
      </c>
      <c r="XW20" s="15">
        <v>0.22162295756851899</v>
      </c>
      <c r="XX20" s="15">
        <v>0.146148029464815</v>
      </c>
      <c r="XY20" s="15">
        <v>0.107913194411111</v>
      </c>
      <c r="XZ20" s="15">
        <v>0.53731631553333303</v>
      </c>
      <c r="YA20" s="15">
        <v>0.46631790848888899</v>
      </c>
      <c r="YB20" s="15">
        <v>0.50102708492037096</v>
      </c>
      <c r="YC20" s="15">
        <v>0.41609289785555598</v>
      </c>
      <c r="YD20" s="15">
        <v>6.6524847250000005E-2</v>
      </c>
      <c r="YE20" s="15">
        <v>0.112135509509259</v>
      </c>
      <c r="YF20" s="15">
        <v>1.9150348984351899</v>
      </c>
      <c r="YG20" s="15">
        <v>1.2274532633592601</v>
      </c>
      <c r="YH20" s="15">
        <v>0.32119473981851798</v>
      </c>
      <c r="YI20" s="15">
        <v>0.32671140074074101</v>
      </c>
      <c r="YJ20" s="15">
        <v>0.40734286886481502</v>
      </c>
      <c r="YK20" s="15">
        <v>0.38552313941296301</v>
      </c>
      <c r="YL20" s="15">
        <v>0.38801261425370398</v>
      </c>
      <c r="YM20" s="15">
        <v>0.34196857102407402</v>
      </c>
      <c r="YN20" s="15">
        <v>0.29897417164074103</v>
      </c>
      <c r="YO20" s="15">
        <v>0.27742540585555597</v>
      </c>
      <c r="YP20" s="15">
        <v>-0.49710466261111103</v>
      </c>
      <c r="YQ20" s="15">
        <v>-0.35936925103703699</v>
      </c>
      <c r="YR20" s="15">
        <v>0.69265935075555596</v>
      </c>
      <c r="YS20" s="15">
        <v>0.74038762425185201</v>
      </c>
      <c r="YT20" s="15">
        <v>0.152472250265306</v>
      </c>
      <c r="YU20" s="15">
        <v>0.16825720112244899</v>
      </c>
      <c r="YV20" s="15">
        <v>0.12998080928571401</v>
      </c>
      <c r="YW20" s="15">
        <v>0.161379376020408</v>
      </c>
      <c r="YX20" s="15">
        <v>0.43331505730612202</v>
      </c>
      <c r="YY20" s="15">
        <v>0.32362993767346898</v>
      </c>
      <c r="YZ20" s="15">
        <v>0.135000143102041</v>
      </c>
      <c r="ZA20" s="15">
        <v>0.48394888057142899</v>
      </c>
      <c r="ZB20" s="15">
        <v>0.339137299122449</v>
      </c>
      <c r="ZC20" s="15">
        <v>0.139509411938776</v>
      </c>
      <c r="ZD20" s="15">
        <v>0.142489059734694</v>
      </c>
      <c r="ZE20" s="15">
        <v>0.12185230883673499</v>
      </c>
      <c r="ZF20" s="15">
        <v>36</v>
      </c>
      <c r="ZG20" s="15">
        <v>31.982040816326499</v>
      </c>
      <c r="ZH20" s="15">
        <v>18.397142857142899</v>
      </c>
      <c r="ZI20" s="15">
        <v>32.951020408163302</v>
      </c>
      <c r="ZJ20" s="15">
        <v>35.0171428571429</v>
      </c>
      <c r="ZK20" s="15">
        <v>36.74</v>
      </c>
      <c r="ZL20" s="15">
        <v>36.700000000000003</v>
      </c>
      <c r="ZM20" s="15">
        <v>-9.6082013469387703E-2</v>
      </c>
      <c r="ZN20" s="15">
        <v>-3.7309174959183698E-2</v>
      </c>
      <c r="ZO20" s="15">
        <v>64.611020408163299</v>
      </c>
      <c r="ZP20" s="15">
        <v>55.931224489795902</v>
      </c>
      <c r="ZQ20" s="15">
        <v>103.6</v>
      </c>
      <c r="ZR20" s="15">
        <f t="shared" si="100"/>
        <v>38.988979591836696</v>
      </c>
      <c r="ZS20" s="15">
        <f t="shared" si="101"/>
        <v>47.668775510204092</v>
      </c>
      <c r="ZT20" s="15">
        <v>2011.97081632653</v>
      </c>
      <c r="ZU20" s="15">
        <v>1814.94742857143</v>
      </c>
      <c r="ZV20" s="15">
        <v>0.56342194604081597</v>
      </c>
      <c r="ZW20" s="15">
        <v>0.45051981321836698</v>
      </c>
      <c r="ZX20" s="15">
        <v>0.43056532097959199</v>
      </c>
      <c r="ZY20" s="15">
        <v>0.33270759954693901</v>
      </c>
      <c r="ZZ20" s="15">
        <v>0.54492322306938801</v>
      </c>
      <c r="AAA20" s="15">
        <v>0.43528347773265302</v>
      </c>
      <c r="AAB20" s="15">
        <v>0.40857739929387799</v>
      </c>
      <c r="AAC20" s="15">
        <v>0.31514978216122402</v>
      </c>
      <c r="AAD20" s="15">
        <v>0.17559809693877501</v>
      </c>
      <c r="AAE20" s="15">
        <v>0.14053747754693899</v>
      </c>
      <c r="AAF20" s="15">
        <v>0.59731347282653102</v>
      </c>
      <c r="AAG20" s="15">
        <v>0.53265619925918395</v>
      </c>
      <c r="AAH20" s="15">
        <v>0.55212021887959195</v>
      </c>
      <c r="AAI20" s="15">
        <v>0.47320774347755101</v>
      </c>
      <c r="AAJ20" s="15">
        <v>5.1045132646938801E-2</v>
      </c>
      <c r="AAK20" s="15">
        <v>0.10751321053877599</v>
      </c>
      <c r="AAL20" s="15">
        <v>2.5897807819938801</v>
      </c>
      <c r="AAM20" s="15">
        <v>1.7025313189836699</v>
      </c>
      <c r="AAN20" s="15">
        <v>0.32202677406122399</v>
      </c>
      <c r="AAO20" s="15">
        <v>0.31405234204285698</v>
      </c>
      <c r="AAP20" s="15">
        <v>0.422926575379592</v>
      </c>
      <c r="AAQ20" s="15">
        <v>0.38968321495918401</v>
      </c>
      <c r="AAR20" s="15">
        <v>0.41388151731428602</v>
      </c>
      <c r="AAS20" s="15">
        <v>0.37818869764285701</v>
      </c>
      <c r="AAT20" s="15">
        <v>0.311390452428571</v>
      </c>
      <c r="AAU20" s="15">
        <v>0.300409549557143</v>
      </c>
      <c r="AAV20" s="15">
        <v>-0.57985506875510195</v>
      </c>
      <c r="AAW20" s="15">
        <v>-0.47601719706122497</v>
      </c>
      <c r="AAX20" s="15">
        <v>0.73694651658367305</v>
      </c>
      <c r="AAY20" s="15">
        <v>0.75042842362244899</v>
      </c>
      <c r="AAZ20" s="15">
        <v>0.121717500297872</v>
      </c>
      <c r="ABA20" s="15">
        <v>0.112309666276596</v>
      </c>
      <c r="ABB20" s="15">
        <v>0.103705253361702</v>
      </c>
      <c r="ABC20" s="15">
        <v>0.113201743170213</v>
      </c>
      <c r="ABD20" s="15">
        <v>0.41582058048936199</v>
      </c>
      <c r="ABE20" s="15">
        <v>0.279492689808511</v>
      </c>
      <c r="ABF20" s="15">
        <v>0.112661215978723</v>
      </c>
      <c r="ABG20" s="15">
        <v>0.45255157170212801</v>
      </c>
      <c r="ABH20" s="15">
        <v>0.29170928076595698</v>
      </c>
      <c r="ABI20" s="15">
        <v>0.11055481855319101</v>
      </c>
      <c r="ABJ20" s="15">
        <v>0.100622244361702</v>
      </c>
      <c r="ABK20" s="15">
        <v>9.4536769872340401E-2</v>
      </c>
      <c r="ABL20" s="15">
        <v>34.229999999999997</v>
      </c>
      <c r="ABM20" s="15">
        <v>32.130425531914902</v>
      </c>
      <c r="ABN20" s="15">
        <v>15.571276595744701</v>
      </c>
      <c r="ABO20" s="15">
        <v>28.3863829787234</v>
      </c>
      <c r="ABP20" s="15">
        <v>28.090425531914899</v>
      </c>
      <c r="ABQ20" s="15">
        <v>34.619574468085098</v>
      </c>
      <c r="ABR20" s="15">
        <v>34.450000000000003</v>
      </c>
      <c r="ABS20" s="15">
        <v>-0.15676519361702099</v>
      </c>
      <c r="ABT20" s="15">
        <v>-0.145417408510638</v>
      </c>
      <c r="ABU20" s="15">
        <v>64.017872340425498</v>
      </c>
      <c r="ABV20" s="15">
        <v>59.27</v>
      </c>
      <c r="ABW20" s="15">
        <v>122.5</v>
      </c>
      <c r="ABX20" s="15">
        <f t="shared" si="102"/>
        <v>58.482127659574502</v>
      </c>
      <c r="ABY20" s="15">
        <f t="shared" si="103"/>
        <v>63.23</v>
      </c>
      <c r="ABZ20" s="15">
        <f t="shared" si="104"/>
        <v>60.856063829787246</v>
      </c>
      <c r="ACA20" s="15">
        <v>1998.49770212766</v>
      </c>
      <c r="ACB20" s="15">
        <v>1890.7184042553199</v>
      </c>
      <c r="ACC20" s="15">
        <v>0.60104946097021295</v>
      </c>
      <c r="ACD20" s="15">
        <v>0.56647599231702095</v>
      </c>
      <c r="ACE20" s="15">
        <v>0.44277021733404198</v>
      </c>
      <c r="ACF20" s="15">
        <v>0.42132347842553203</v>
      </c>
      <c r="ACG20" s="15">
        <v>0.63595642032765998</v>
      </c>
      <c r="ACH20" s="15">
        <v>0.57114020956383005</v>
      </c>
      <c r="ACI20" s="15">
        <f t="shared" si="105"/>
        <v>0.60354831494574501</v>
      </c>
      <c r="ACJ20" s="15">
        <v>0.48713460855319202</v>
      </c>
      <c r="ACK20" s="15">
        <v>0.42612527282553198</v>
      </c>
      <c r="ACL20" s="15">
        <v>0.215855520904255</v>
      </c>
      <c r="ACM20" s="15">
        <v>0.19253219568510599</v>
      </c>
      <c r="ACN20" s="15">
        <v>0.65412039750851103</v>
      </c>
      <c r="ACO20" s="15">
        <v>0.59607837572765998</v>
      </c>
      <c r="ACP20" s="15">
        <v>0.60697420462766005</v>
      </c>
      <c r="ACQ20" s="15">
        <v>0.54207047566383004</v>
      </c>
      <c r="ACR20" s="15">
        <v>8.7485302461702094E-2</v>
      </c>
      <c r="ACS20" s="15">
        <v>4.3653748251063801E-2</v>
      </c>
      <c r="ACT20" s="15">
        <v>3.0238114225127699</v>
      </c>
      <c r="ACU20" s="15">
        <v>2.6954740473957499</v>
      </c>
      <c r="ACV20" s="15">
        <v>0.33932853878085101</v>
      </c>
      <c r="ACW20" s="15">
        <v>0.33431640670212798</v>
      </c>
      <c r="ACX20" s="15">
        <v>0.45625728262127702</v>
      </c>
      <c r="ACY20" s="15">
        <v>0.43678251768723397</v>
      </c>
      <c r="ACZ20" s="15">
        <v>0.472394622287234</v>
      </c>
      <c r="ADA20" s="15">
        <v>0.43819194048723398</v>
      </c>
      <c r="ADB20" s="15">
        <v>0.358952451087234</v>
      </c>
      <c r="ADC20" s="15">
        <v>0.33560875361702103</v>
      </c>
      <c r="ADD20" s="15">
        <v>-0.65482475246808503</v>
      </c>
      <c r="ADE20" s="15">
        <v>-0.59567419499999996</v>
      </c>
      <c r="ADF20" s="15">
        <v>0.84354204139787203</v>
      </c>
      <c r="ADG20" s="15">
        <v>0.83846773321702195</v>
      </c>
      <c r="ADH20" s="15">
        <v>9.2255992352941199E-2</v>
      </c>
      <c r="ADI20" s="15">
        <v>7.1355844529411794E-2</v>
      </c>
      <c r="ADJ20" s="15">
        <v>7.3930163294117696E-2</v>
      </c>
      <c r="ADK20" s="15">
        <v>8.8017647058823506E-2</v>
      </c>
      <c r="ADL20" s="15">
        <v>0.37083157368627501</v>
      </c>
      <c r="ADM20" s="15">
        <v>0.237594363764706</v>
      </c>
      <c r="ADN20" s="15">
        <v>9.1695501705882407E-2</v>
      </c>
      <c r="ADO20" s="15">
        <v>0.39784249288235302</v>
      </c>
      <c r="ADP20" s="15">
        <v>0.26407447758823499</v>
      </c>
      <c r="ADQ20" s="15">
        <v>9.1437709823529403E-2</v>
      </c>
      <c r="ADR20" s="15">
        <v>8.1558979725490199E-2</v>
      </c>
      <c r="ADS20" s="15">
        <v>7.6968690647058802E-2</v>
      </c>
      <c r="ADT20" s="25">
        <v>-9999</v>
      </c>
      <c r="ADU20" s="25">
        <v>-9999</v>
      </c>
      <c r="ADV20" s="25">
        <v>-9999</v>
      </c>
      <c r="ADW20" s="25">
        <v>-9999</v>
      </c>
      <c r="ADX20" s="25">
        <v>-9999</v>
      </c>
      <c r="ADY20" s="25">
        <v>-9999</v>
      </c>
      <c r="ADZ20" s="25">
        <v>-9999</v>
      </c>
      <c r="AEA20" s="25">
        <v>-9999</v>
      </c>
      <c r="AEB20" s="25">
        <v>-9999</v>
      </c>
      <c r="AEC20" s="25">
        <v>-9999</v>
      </c>
      <c r="AED20" s="25">
        <v>-9999</v>
      </c>
      <c r="AEE20" s="25">
        <v>-9999</v>
      </c>
      <c r="AEF20" s="25">
        <v>-9999</v>
      </c>
      <c r="AEG20" s="25">
        <v>-9999</v>
      </c>
      <c r="AEH20" s="25">
        <v>-9999</v>
      </c>
      <c r="AEI20" s="25">
        <v>-9999</v>
      </c>
      <c r="AEJ20" s="15">
        <v>0.62485848264705901</v>
      </c>
      <c r="AEK20" s="15">
        <v>0.60921243331372499</v>
      </c>
      <c r="AEL20" s="15">
        <v>0.484295224392157</v>
      </c>
      <c r="AEM20" s="15">
        <v>0.45608879409803899</v>
      </c>
      <c r="AEN20" s="15">
        <v>0.65932386613725502</v>
      </c>
      <c r="AEO20" s="15">
        <v>0.67240965829411803</v>
      </c>
      <c r="AEP20" s="15">
        <v>0.52789044139215702</v>
      </c>
      <c r="AEQ20" s="15">
        <v>0.53601508176470603</v>
      </c>
      <c r="AER20" s="15">
        <v>0.20186553656862699</v>
      </c>
      <c r="AES20" s="15">
        <v>0.21396089482352901</v>
      </c>
      <c r="AET20" s="15">
        <v>0.67552326750980396</v>
      </c>
      <c r="AEU20" s="15">
        <v>0.66142330264705895</v>
      </c>
      <c r="AEV20" s="15">
        <v>0.62568006827450995</v>
      </c>
      <c r="AEW20" s="15">
        <v>0.59433677633333304</v>
      </c>
      <c r="AEX20" s="15">
        <v>8.8216335352941197E-2</v>
      </c>
      <c r="AEY20" s="15">
        <v>8.75528500196079E-2</v>
      </c>
      <c r="AEZ20" s="15">
        <v>3.3478655442941201</v>
      </c>
      <c r="AFA20" s="15">
        <v>3.2280182354901998</v>
      </c>
      <c r="AFB20" s="15">
        <v>0.306573044196079</v>
      </c>
      <c r="AFC20" s="15">
        <v>0.314696871529412</v>
      </c>
      <c r="AFD20" s="15">
        <v>0.42262625245098001</v>
      </c>
      <c r="AFE20" s="15">
        <v>0.42826089778431398</v>
      </c>
      <c r="AFF20" s="15">
        <v>0.43618543886274502</v>
      </c>
      <c r="AFG20" s="15">
        <v>0.45378536019607801</v>
      </c>
      <c r="AFH20" s="15">
        <v>0.32282031486274498</v>
      </c>
      <c r="AFI20" s="15">
        <v>0.34563000278431399</v>
      </c>
      <c r="AFJ20" s="15">
        <v>-0.69021986790196099</v>
      </c>
      <c r="AFK20" s="15">
        <v>-0.69653518952941196</v>
      </c>
      <c r="AFL20" s="15">
        <v>0.73689589772549002</v>
      </c>
      <c r="AFM20" s="15">
        <v>0.82792359354902001</v>
      </c>
      <c r="AFN20" s="15">
        <v>9.6429876119999994E-2</v>
      </c>
      <c r="AFO20" s="15">
        <v>6.7010643699999997E-2</v>
      </c>
      <c r="AFP20" s="15">
        <v>7.5664264679999996E-2</v>
      </c>
      <c r="AFQ20" s="15">
        <v>8.3329971820000001E-2</v>
      </c>
      <c r="AFR20" s="15">
        <v>0.42665868262000001</v>
      </c>
      <c r="AFS20" s="15">
        <v>0.2611850161</v>
      </c>
      <c r="AFT20" s="15">
        <v>8.071322132E-2</v>
      </c>
      <c r="AFU20" s="15">
        <v>0.44102394462</v>
      </c>
      <c r="AFV20" s="15">
        <v>0.27380048398000001</v>
      </c>
      <c r="AFW20" s="15">
        <v>8.9023453340000003E-2</v>
      </c>
      <c r="AFX20" s="15">
        <v>5.8802647460000003E-2</v>
      </c>
      <c r="AFY20" s="15">
        <v>7.4907193659999996E-2</v>
      </c>
      <c r="AFZ20" s="15">
        <v>32.6584</v>
      </c>
      <c r="AGA20" s="15">
        <v>29.3386</v>
      </c>
      <c r="AGB20" s="15">
        <v>23.994599999999998</v>
      </c>
      <c r="AGC20" s="15">
        <v>26.611599999999999</v>
      </c>
      <c r="AGD20" s="15">
        <v>26.698399999999999</v>
      </c>
      <c r="AGE20" s="15">
        <v>32.246000000000002</v>
      </c>
      <c r="AGF20" s="15">
        <v>32.319200000000002</v>
      </c>
      <c r="AGG20" s="15">
        <v>-0.140841624</v>
      </c>
      <c r="AGH20" s="15">
        <v>-0.12803352079999999</v>
      </c>
      <c r="AGI20" s="15">
        <v>62.0944</v>
      </c>
      <c r="AGJ20" s="15">
        <v>58.764800000000001</v>
      </c>
      <c r="AGK20" s="15">
        <v>145.1</v>
      </c>
      <c r="AGL20" s="15">
        <f t="shared" si="106"/>
        <v>83.005599999999987</v>
      </c>
      <c r="AGM20" s="15">
        <f t="shared" si="107"/>
        <v>86.335199999999986</v>
      </c>
      <c r="AGN20" s="15">
        <f t="shared" si="108"/>
        <v>84.670399999999987</v>
      </c>
      <c r="AGO20" s="15">
        <v>1954.8506</v>
      </c>
      <c r="AGP20" s="15">
        <v>1879.25378</v>
      </c>
      <c r="AGQ20" s="15">
        <v>0.69004783591800001</v>
      </c>
      <c r="AGR20" s="15">
        <v>0.66926500125599997</v>
      </c>
      <c r="AGS20" s="15">
        <v>0.54422110657599998</v>
      </c>
      <c r="AGT20" s="15">
        <v>0.51330592384600005</v>
      </c>
      <c r="AGU20" s="15">
        <v>0.76389223422600006</v>
      </c>
      <c r="AGV20" s="15">
        <v>0.72486989516599998</v>
      </c>
      <c r="AGW20" s="15">
        <f t="shared" si="109"/>
        <v>0.74438106469600007</v>
      </c>
      <c r="AGX20" s="15">
        <v>0.64581448837599997</v>
      </c>
      <c r="AGY20" s="15">
        <v>0.58913179480599998</v>
      </c>
      <c r="AGZ20" s="15">
        <v>0.23373554315600001</v>
      </c>
      <c r="AHA20" s="15">
        <v>0.23810681394800001</v>
      </c>
      <c r="AHB20" s="15">
        <v>0.70916114153599996</v>
      </c>
      <c r="AHC20" s="15">
        <v>0.69464592702200001</v>
      </c>
      <c r="AHD20" s="15">
        <v>0.66346108116199998</v>
      </c>
      <c r="AHE20" s="15">
        <v>0.62693646924599999</v>
      </c>
      <c r="AHF20" s="15">
        <v>3.8009921930000003E-2</v>
      </c>
      <c r="AHG20" s="15">
        <v>4.8979071688000003E-2</v>
      </c>
      <c r="AHH20" s="15">
        <v>4.4713341393180004</v>
      </c>
      <c r="AHI20" s="15">
        <v>4.1262089270700004</v>
      </c>
      <c r="AHJ20" s="15">
        <v>0.30605148027200002</v>
      </c>
      <c r="AHK20" s="15">
        <v>0.32605719496800001</v>
      </c>
      <c r="AHL20" s="15">
        <v>0.437188384102</v>
      </c>
      <c r="AHM20" s="15">
        <v>0.450557742978</v>
      </c>
      <c r="AHN20" s="15">
        <v>0.46354494219999998</v>
      </c>
      <c r="AHO20" s="15">
        <v>0.47207963304400002</v>
      </c>
      <c r="AHP20" s="15">
        <v>0.33859236265199999</v>
      </c>
      <c r="AHQ20" s="15">
        <v>0.35289575867400003</v>
      </c>
      <c r="AHR20" s="15">
        <v>-0.78427468083999996</v>
      </c>
      <c r="AHS20" s="15">
        <v>-0.74058412084000003</v>
      </c>
      <c r="AHT20" s="15">
        <v>0.78021271191800001</v>
      </c>
      <c r="AHU20" s="15">
        <v>0.87744164823399995</v>
      </c>
      <c r="AHV20" s="15">
        <v>8.7175097481481501E-2</v>
      </c>
      <c r="AHW20" s="15">
        <v>6.6113875074074097E-2</v>
      </c>
      <c r="AHX20" s="15">
        <v>7.4832574833333304E-2</v>
      </c>
      <c r="AHY20" s="15">
        <v>7.8439383518518493E-2</v>
      </c>
      <c r="AHZ20" s="15">
        <v>0.39698078911111101</v>
      </c>
      <c r="AIA20" s="15">
        <v>0.22809509316666701</v>
      </c>
      <c r="AIB20" s="15">
        <v>7.42929475555556E-2</v>
      </c>
      <c r="AIC20" s="15">
        <v>0.38324651368518498</v>
      </c>
      <c r="AID20" s="15">
        <v>0.23684395822222201</v>
      </c>
      <c r="AIE20" s="15">
        <v>7.7348148148148096E-2</v>
      </c>
      <c r="AIF20" s="15">
        <v>5.6857985277777801E-2</v>
      </c>
      <c r="AIG20" s="15">
        <v>6.3576572666666706E-2</v>
      </c>
      <c r="AIH20" s="15">
        <v>35.92</v>
      </c>
      <c r="AII20" s="15">
        <v>33.403518518518503</v>
      </c>
      <c r="AIJ20" s="15">
        <v>22.524999999999999</v>
      </c>
      <c r="AIK20" s="15">
        <v>28.066296296296301</v>
      </c>
      <c r="AIL20" s="15">
        <v>27.9625925925926</v>
      </c>
      <c r="AIM20" s="15">
        <v>36.159629629629698</v>
      </c>
      <c r="AIN20" s="15">
        <v>36.101851851851798</v>
      </c>
      <c r="AIO20" s="15">
        <v>-0.20306045185185201</v>
      </c>
      <c r="AIP20" s="15">
        <v>-0.18588425</v>
      </c>
      <c r="AIQ20" s="15">
        <v>66.394629629629605</v>
      </c>
      <c r="AIR20" s="15">
        <v>65.400555555555499</v>
      </c>
      <c r="AIS20" s="15">
        <v>157</v>
      </c>
      <c r="AIT20" s="15">
        <f t="shared" si="110"/>
        <v>90.605370370370395</v>
      </c>
      <c r="AIU20" s="15">
        <f t="shared" si="111"/>
        <v>91.599444444444501</v>
      </c>
      <c r="AIV20" s="15">
        <v>2052.46518518519</v>
      </c>
      <c r="AIW20" s="15">
        <v>2029.88322222222</v>
      </c>
      <c r="AIX20" s="15">
        <v>0.67450280863333301</v>
      </c>
      <c r="AIY20" s="15">
        <v>0.66412386721481498</v>
      </c>
      <c r="AIZ20" s="15">
        <v>0.52211456995185201</v>
      </c>
      <c r="AJA20" s="15">
        <v>0.48422885387222198</v>
      </c>
      <c r="AJB20" s="15">
        <v>0.74069977201111104</v>
      </c>
      <c r="AJC20" s="15">
        <v>0.70882184129814796</v>
      </c>
      <c r="AJD20" s="15">
        <v>0.612465774185185</v>
      </c>
      <c r="AJE20" s="15">
        <v>0.54660849430370395</v>
      </c>
      <c r="AJF20" s="15">
        <v>0.23565057441111101</v>
      </c>
      <c r="AJG20" s="15">
        <v>0.26700786635370399</v>
      </c>
      <c r="AJH20" s="15">
        <v>0.71476677763333296</v>
      </c>
      <c r="AJI20" s="15">
        <v>0.67726830968333296</v>
      </c>
      <c r="AJJ20" s="15">
        <v>0.66341150970740703</v>
      </c>
      <c r="AJK20" s="15">
        <v>0.63424809029999996</v>
      </c>
      <c r="AJL20" s="15">
        <v>7.8595350846296305E-2</v>
      </c>
      <c r="AJM20" s="15">
        <v>2.4425594720370401E-2</v>
      </c>
      <c r="AJN20" s="15">
        <v>4.16833712027963</v>
      </c>
      <c r="AJO20" s="15">
        <v>4.0715889220240697</v>
      </c>
      <c r="AJP20" s="15">
        <v>0.31805746539629598</v>
      </c>
      <c r="AJQ20" s="15">
        <v>0.37501858109814801</v>
      </c>
      <c r="AJR20" s="15">
        <v>0.44768354178148101</v>
      </c>
      <c r="AJS20" s="15">
        <v>0.502967003835185</v>
      </c>
      <c r="AJT20" s="15">
        <v>0.47275104200740697</v>
      </c>
      <c r="AJU20" s="15">
        <v>0.52221464479814805</v>
      </c>
      <c r="AJV20" s="15">
        <v>0.34905257024259301</v>
      </c>
      <c r="AJW20" s="15">
        <v>0.399480035483333</v>
      </c>
      <c r="AJX20" s="15">
        <v>-0.75910830327777801</v>
      </c>
      <c r="AJY20" s="15">
        <v>-0.70506430933333397</v>
      </c>
      <c r="AJZ20" s="15">
        <v>0.81501002540925904</v>
      </c>
      <c r="AKA20" s="15">
        <v>1.06324429729259</v>
      </c>
      <c r="AZI20" s="6"/>
      <c r="AZJ20" s="7"/>
      <c r="AZK20" s="6"/>
      <c r="AZL20" s="6"/>
      <c r="AZM20" s="6"/>
      <c r="AZN20" s="6"/>
    </row>
    <row r="21" spans="1:963 1361:1366" x14ac:dyDescent="0.25">
      <c r="A21" s="15">
        <v>20</v>
      </c>
      <c r="B21" s="15">
        <v>5</v>
      </c>
      <c r="C21" s="15" t="s">
        <v>10</v>
      </c>
      <c r="D21" s="15">
        <v>70</v>
      </c>
      <c r="E21" s="15">
        <v>4</v>
      </c>
      <c r="F21" s="15">
        <v>1</v>
      </c>
      <c r="G21" s="25">
        <v>-9999</v>
      </c>
      <c r="H21" s="25">
        <v>-9999</v>
      </c>
      <c r="I21" s="25">
        <v>-9999</v>
      </c>
      <c r="J21" s="25">
        <v>-9999</v>
      </c>
      <c r="K21" s="25">
        <v>-9999</v>
      </c>
      <c r="L21" s="25">
        <v>-9999</v>
      </c>
      <c r="M21" s="16">
        <v>172.48000000000002</v>
      </c>
      <c r="N21" s="16">
        <v>154</v>
      </c>
      <c r="O21" s="15">
        <f t="shared" si="34"/>
        <v>224.00000000000003</v>
      </c>
      <c r="P21" s="15">
        <v>200</v>
      </c>
      <c r="Q21" s="15">
        <v>53.12</v>
      </c>
      <c r="R21" s="15">
        <v>19.439999999999998</v>
      </c>
      <c r="S21" s="15">
        <v>27.439999999999998</v>
      </c>
      <c r="T21" s="15">
        <v>59.12</v>
      </c>
      <c r="U21" s="15">
        <v>15.439999999999998</v>
      </c>
      <c r="V21" s="15">
        <v>25.439999999999998</v>
      </c>
      <c r="W21" s="15">
        <v>63.12</v>
      </c>
      <c r="X21" s="15">
        <v>11.439999999999998</v>
      </c>
      <c r="Y21" s="15">
        <v>25.439999999999998</v>
      </c>
      <c r="Z21" s="15">
        <v>67.12</v>
      </c>
      <c r="AA21" s="15">
        <v>13.439999999999998</v>
      </c>
      <c r="AB21" s="15">
        <v>19.439999999999998</v>
      </c>
      <c r="AC21" s="15" t="s">
        <v>60</v>
      </c>
      <c r="AD21" s="15">
        <v>8.6</v>
      </c>
      <c r="AE21" s="15">
        <v>7.2</v>
      </c>
      <c r="AF21" s="15">
        <v>1.5</v>
      </c>
      <c r="AG21" s="15" t="s">
        <v>41</v>
      </c>
      <c r="AH21" s="15">
        <v>2</v>
      </c>
      <c r="AI21" s="15">
        <v>1</v>
      </c>
      <c r="AJ21" s="15">
        <v>2</v>
      </c>
      <c r="AK21" s="15">
        <v>4</v>
      </c>
      <c r="AL21" s="15">
        <v>426</v>
      </c>
      <c r="AM21" s="15">
        <v>112</v>
      </c>
      <c r="AN21" s="15">
        <v>0.86</v>
      </c>
      <c r="AO21" s="15">
        <v>12.1</v>
      </c>
      <c r="AP21" s="15">
        <v>6.2</v>
      </c>
      <c r="AQ21" s="15">
        <v>1.23</v>
      </c>
      <c r="AR21" s="15">
        <v>5678</v>
      </c>
      <c r="AS21" s="15">
        <v>210</v>
      </c>
      <c r="AT21" s="15">
        <v>503</v>
      </c>
      <c r="AU21" s="25">
        <v>-9999</v>
      </c>
      <c r="AV21" s="15">
        <v>33.4</v>
      </c>
      <c r="AW21" s="15">
        <v>0</v>
      </c>
      <c r="AX21" s="15">
        <v>3</v>
      </c>
      <c r="AY21" s="15">
        <v>85</v>
      </c>
      <c r="AZ21" s="15">
        <v>5</v>
      </c>
      <c r="BA21" s="15">
        <v>7</v>
      </c>
      <c r="BB21" s="15">
        <v>88</v>
      </c>
      <c r="BC21" s="20">
        <v>0.92671442168010831</v>
      </c>
      <c r="BD21" s="20">
        <v>0.16084443327469214</v>
      </c>
      <c r="BE21" s="20">
        <v>1.510497960827753E-2</v>
      </c>
      <c r="BF21" s="20">
        <v>0</v>
      </c>
      <c r="BG21" s="20">
        <v>1.8132908239513796</v>
      </c>
      <c r="BH21" s="20">
        <v>2.32476046394352</v>
      </c>
      <c r="BI21" s="25">
        <v>-9999</v>
      </c>
      <c r="BJ21" s="25">
        <v>-9999</v>
      </c>
      <c r="BK21" s="25">
        <v>-9999</v>
      </c>
      <c r="BL21" s="25">
        <v>-9999</v>
      </c>
      <c r="BM21" s="25">
        <v>-9999</v>
      </c>
      <c r="BN21" s="20">
        <f t="shared" si="0"/>
        <v>4.3502354198192021</v>
      </c>
      <c r="BO21" s="20">
        <f t="shared" si="1"/>
        <v>4.4106553382523126</v>
      </c>
      <c r="BP21" s="20">
        <f t="shared" si="2"/>
        <v>4.4106553382523126</v>
      </c>
      <c r="BQ21" s="20">
        <f t="shared" si="3"/>
        <v>11.663818634057831</v>
      </c>
      <c r="BR21" s="20">
        <f t="shared" si="4"/>
        <v>20.962860489831911</v>
      </c>
      <c r="BS21" s="20">
        <f t="shared" si="5"/>
        <v>0</v>
      </c>
      <c r="BT21" s="20">
        <f t="shared" si="6"/>
        <v>7.2531632958055186</v>
      </c>
      <c r="BU21" s="20">
        <f t="shared" si="7"/>
        <v>9.2990418557740799</v>
      </c>
      <c r="BV21" s="20">
        <f t="shared" si="35"/>
        <v>16.552205151579599</v>
      </c>
      <c r="BW21" s="25">
        <v>-9999</v>
      </c>
      <c r="BX21" s="25">
        <v>-9999</v>
      </c>
      <c r="BY21" s="25">
        <v>-9999</v>
      </c>
      <c r="BZ21" s="25">
        <v>-9999</v>
      </c>
      <c r="CA21" s="25">
        <v>-9999</v>
      </c>
      <c r="CB21" s="25">
        <v>-9999</v>
      </c>
      <c r="CC21" s="25">
        <v>-9999</v>
      </c>
      <c r="CD21" s="20">
        <f t="shared" si="8"/>
        <v>17.703718964119957</v>
      </c>
      <c r="CE21" s="20">
        <f t="shared" si="9"/>
        <v>23.728174675423269</v>
      </c>
      <c r="CF21" s="20">
        <f t="shared" si="10"/>
        <v>31.974558061682657</v>
      </c>
      <c r="CG21" s="20">
        <f t="shared" si="36"/>
        <v>49.90696600246774</v>
      </c>
      <c r="CH21" s="15">
        <f t="shared" si="11"/>
        <v>8.2463833862593869</v>
      </c>
      <c r="CI21" s="15">
        <f t="shared" si="12"/>
        <v>8.9386592011198314</v>
      </c>
      <c r="CJ21" s="15">
        <f t="shared" si="13"/>
        <v>8.9937487396652553</v>
      </c>
      <c r="CK21" s="15">
        <f t="shared" ref="CK21:CL21" si="169">SUM(CH21:CJ21)</f>
        <v>26.178791327044472</v>
      </c>
      <c r="CL21" s="15">
        <f t="shared" si="169"/>
        <v>44.111199267829562</v>
      </c>
      <c r="CM21" s="15">
        <v>7.7949999999999999</v>
      </c>
      <c r="CN21" s="15">
        <v>0.36699999999999999</v>
      </c>
      <c r="CO21" s="15">
        <v>1.77</v>
      </c>
      <c r="CP21" s="15">
        <v>0.82000000000000006</v>
      </c>
      <c r="CQ21" s="15">
        <v>0.40500000000000003</v>
      </c>
      <c r="CR21" s="15">
        <v>0.36</v>
      </c>
      <c r="CS21" s="25">
        <v>-9999</v>
      </c>
      <c r="CT21" s="25">
        <v>-9999</v>
      </c>
      <c r="CU21" s="25">
        <v>-9999</v>
      </c>
      <c r="CV21" s="25">
        <v>-9999</v>
      </c>
      <c r="CW21" s="25">
        <v>-9999</v>
      </c>
      <c r="CX21" s="20">
        <f t="shared" si="141"/>
        <v>32.647999999999996</v>
      </c>
      <c r="CY21" s="20">
        <f t="shared" si="142"/>
        <v>39.727999999999994</v>
      </c>
      <c r="CZ21" s="20">
        <f t="shared" si="143"/>
        <v>43.007999999999996</v>
      </c>
      <c r="DA21" s="20">
        <f t="shared" si="144"/>
        <v>44.627999999999993</v>
      </c>
      <c r="DB21" s="20">
        <f t="shared" si="145"/>
        <v>46.067999999999991</v>
      </c>
      <c r="DC21" s="15">
        <f t="shared" si="146"/>
        <v>3.2800000000000002</v>
      </c>
      <c r="DD21" s="15">
        <f t="shared" si="147"/>
        <v>1.62</v>
      </c>
      <c r="DE21" s="15">
        <f t="shared" si="148"/>
        <v>1.44</v>
      </c>
      <c r="DF21" s="15">
        <f t="shared" si="149"/>
        <v>6.34</v>
      </c>
      <c r="DG21" s="16">
        <v>2.5710828796128253</v>
      </c>
      <c r="DH21" s="16">
        <v>1.8548468614171636</v>
      </c>
      <c r="DI21" s="16">
        <v>1.5061139278258275</v>
      </c>
      <c r="DJ21" s="16">
        <v>2.0615958465648467</v>
      </c>
      <c r="DK21" s="16">
        <v>2.2346648002799578</v>
      </c>
      <c r="DL21" s="16">
        <v>2.2484371849163138</v>
      </c>
      <c r="DM21" s="25">
        <v>-9999</v>
      </c>
      <c r="DN21" s="20">
        <f t="shared" si="41"/>
        <v>17.703718964119957</v>
      </c>
      <c r="DO21" s="20">
        <f t="shared" si="42"/>
        <v>23.728174675423269</v>
      </c>
      <c r="DP21" s="20">
        <f t="shared" ref="DP21:DR21" si="170">(DO21+(DJ21*4))</f>
        <v>31.974558061682657</v>
      </c>
      <c r="DQ21" s="20">
        <f t="shared" si="170"/>
        <v>40.91321726280249</v>
      </c>
      <c r="DR21" s="20">
        <f t="shared" si="170"/>
        <v>49.906966002467748</v>
      </c>
      <c r="DS21" s="15">
        <f t="shared" si="44"/>
        <v>8.2463833862593869</v>
      </c>
      <c r="DT21" s="15">
        <f t="shared" si="45"/>
        <v>8.9386592011198314</v>
      </c>
      <c r="DU21" s="15">
        <f t="shared" si="46"/>
        <v>8.9937487396652553</v>
      </c>
      <c r="DV21" s="15">
        <f t="shared" si="47"/>
        <v>26.178791327044472</v>
      </c>
      <c r="DW21" s="25">
        <v>-9999</v>
      </c>
      <c r="DX21" s="25">
        <v>-9999</v>
      </c>
      <c r="DY21" s="25">
        <v>-9999</v>
      </c>
      <c r="DZ21" s="25">
        <v>-9999</v>
      </c>
      <c r="EA21" s="25">
        <v>-9999</v>
      </c>
      <c r="EB21" s="25">
        <v>-9999</v>
      </c>
      <c r="EC21" s="25">
        <v>-9999</v>
      </c>
      <c r="ED21" s="25">
        <v>-9999</v>
      </c>
      <c r="EE21" s="25">
        <v>-9999</v>
      </c>
      <c r="EF21" s="25">
        <v>-9999</v>
      </c>
      <c r="EG21" s="25">
        <v>-9999</v>
      </c>
      <c r="EH21" s="25">
        <v>-9999</v>
      </c>
      <c r="EI21" s="25">
        <v>-9999</v>
      </c>
      <c r="EJ21" s="25">
        <v>-9999</v>
      </c>
      <c r="EK21" s="25">
        <v>-9999</v>
      </c>
      <c r="EL21" s="25">
        <v>-9999</v>
      </c>
      <c r="EM21" s="25">
        <v>-9999</v>
      </c>
      <c r="EN21" s="25">
        <v>-9999</v>
      </c>
      <c r="EO21" s="25">
        <v>-9999</v>
      </c>
      <c r="EP21" s="25">
        <v>-9999</v>
      </c>
      <c r="EQ21" s="25">
        <v>-9999</v>
      </c>
      <c r="ER21" s="21">
        <v>-9999</v>
      </c>
      <c r="ES21" s="32">
        <v>-9999</v>
      </c>
      <c r="ET21" s="21">
        <v>-9999</v>
      </c>
      <c r="EU21" s="33">
        <v>-9999</v>
      </c>
      <c r="EV21" s="21">
        <v>-9999</v>
      </c>
      <c r="EW21" s="21">
        <v>-9999</v>
      </c>
      <c r="EX21" s="21">
        <v>-9999</v>
      </c>
      <c r="EY21" s="21">
        <v>-9999</v>
      </c>
      <c r="EZ21" s="21">
        <v>-9999</v>
      </c>
      <c r="FA21" s="21">
        <v>-9999</v>
      </c>
      <c r="FB21" s="21">
        <v>-9999</v>
      </c>
      <c r="FC21" s="21">
        <v>-9999</v>
      </c>
      <c r="FD21" s="21">
        <v>-9999</v>
      </c>
      <c r="FE21" s="21">
        <v>-9999</v>
      </c>
      <c r="FF21" s="21">
        <v>-9999</v>
      </c>
      <c r="FG21" s="21">
        <v>-9999</v>
      </c>
      <c r="FH21" s="21">
        <v>-9999</v>
      </c>
      <c r="FI21" s="21">
        <v>-9999</v>
      </c>
      <c r="FJ21" s="21">
        <v>-9999</v>
      </c>
      <c r="FK21" s="21">
        <v>-9999</v>
      </c>
      <c r="FL21" s="32">
        <v>-9999</v>
      </c>
      <c r="FM21" s="32">
        <v>-9999</v>
      </c>
      <c r="FN21" s="32">
        <v>-9999</v>
      </c>
      <c r="FO21" s="32">
        <v>-9999</v>
      </c>
      <c r="FP21" s="32">
        <v>-9999</v>
      </c>
      <c r="FQ21" s="32">
        <v>-9999</v>
      </c>
      <c r="FR21" s="32">
        <v>-9999</v>
      </c>
      <c r="FS21" s="32">
        <v>-9999</v>
      </c>
      <c r="FT21" s="32">
        <v>-9999</v>
      </c>
      <c r="FU21" s="32">
        <v>-9999</v>
      </c>
      <c r="FV21" s="32">
        <v>-9999</v>
      </c>
      <c r="FW21" s="32">
        <v>-9999</v>
      </c>
      <c r="FX21" s="21">
        <v>-9999</v>
      </c>
      <c r="FY21" s="21">
        <v>-9999</v>
      </c>
      <c r="FZ21" s="21">
        <v>-9999</v>
      </c>
      <c r="GA21" s="21">
        <v>-9999</v>
      </c>
      <c r="GB21" s="21">
        <v>-9999</v>
      </c>
      <c r="GC21" s="21">
        <v>-9999</v>
      </c>
      <c r="GD21" s="21">
        <v>-9999</v>
      </c>
      <c r="GE21" s="21">
        <v>-9999</v>
      </c>
      <c r="GF21" s="21">
        <v>-9999</v>
      </c>
      <c r="GG21" s="21">
        <v>-9999</v>
      </c>
      <c r="GH21" s="21">
        <v>-9999</v>
      </c>
      <c r="GI21" s="21">
        <v>-9999</v>
      </c>
      <c r="GJ21" s="21">
        <v>-9999</v>
      </c>
      <c r="GK21" s="21">
        <v>-9999</v>
      </c>
      <c r="GL21" s="21">
        <v>-9999</v>
      </c>
      <c r="GM21" s="21">
        <v>-9999</v>
      </c>
      <c r="GN21" s="25">
        <v>-9999</v>
      </c>
      <c r="GO21" s="25">
        <v>-9999</v>
      </c>
      <c r="GP21" s="25">
        <v>-9999</v>
      </c>
      <c r="GQ21" s="25">
        <v>-9999</v>
      </c>
      <c r="GR21" s="25">
        <v>-9999</v>
      </c>
      <c r="GS21" s="25">
        <v>-9999</v>
      </c>
      <c r="GT21" s="25">
        <v>-9999</v>
      </c>
      <c r="GU21" s="25">
        <v>-9999</v>
      </c>
      <c r="GV21" s="25">
        <v>-9999</v>
      </c>
      <c r="GW21" s="25">
        <v>-9999</v>
      </c>
      <c r="GX21" s="25">
        <v>-9999</v>
      </c>
      <c r="GY21" s="25">
        <v>-9999</v>
      </c>
      <c r="GZ21" s="25">
        <v>-9999</v>
      </c>
      <c r="HA21" s="25">
        <v>-9999</v>
      </c>
      <c r="HB21" s="21">
        <v>-9999</v>
      </c>
      <c r="HC21" s="21">
        <v>-9999</v>
      </c>
      <c r="HD21" s="21">
        <v>-9999</v>
      </c>
      <c r="HE21" s="21">
        <v>-9999</v>
      </c>
      <c r="HF21" s="21">
        <v>-9999</v>
      </c>
      <c r="HG21" s="15">
        <v>59.1</v>
      </c>
      <c r="HH21" s="15">
        <f t="shared" si="48"/>
        <v>702.5</v>
      </c>
      <c r="HI21" s="15">
        <v>1.4192612424795581</v>
      </c>
      <c r="HJ21" s="24">
        <f t="shared" si="49"/>
        <v>1.5638231440102826</v>
      </c>
      <c r="HK21" s="15">
        <f t="shared" si="50"/>
        <v>10.985857586672234</v>
      </c>
      <c r="HL21" s="27">
        <v>0.34100793619626102</v>
      </c>
      <c r="HM21" s="17">
        <v>306.7</v>
      </c>
      <c r="HN21" s="17">
        <v>70.069999999999993</v>
      </c>
      <c r="HO21" s="16">
        <f t="shared" si="51"/>
        <v>236.63</v>
      </c>
      <c r="HP21" s="18">
        <v>15</v>
      </c>
      <c r="HQ21" s="18">
        <v>397.7</v>
      </c>
      <c r="HR21" s="18">
        <v>31.63</v>
      </c>
      <c r="HS21" s="22">
        <f t="shared" si="52"/>
        <v>366.07</v>
      </c>
      <c r="HT21" s="21">
        <v>172</v>
      </c>
      <c r="HU21" s="18">
        <v>356.6</v>
      </c>
      <c r="HV21" s="18">
        <v>31</v>
      </c>
      <c r="HW21" s="18">
        <f t="shared" si="53"/>
        <v>325.60000000000002</v>
      </c>
      <c r="HX21" s="18">
        <v>198.7</v>
      </c>
      <c r="HY21" s="18">
        <v>31</v>
      </c>
      <c r="HZ21" s="18">
        <f t="shared" si="54"/>
        <v>167.7</v>
      </c>
      <c r="IA21" s="18">
        <v>195.7</v>
      </c>
      <c r="IB21" s="18">
        <v>31.5</v>
      </c>
      <c r="IC21" s="18">
        <f t="shared" si="55"/>
        <v>164.2</v>
      </c>
      <c r="ID21" s="18">
        <v>110.1</v>
      </c>
      <c r="IE21" s="22">
        <v>6.65</v>
      </c>
      <c r="IF21" s="28">
        <v>133.4</v>
      </c>
      <c r="IG21" s="22">
        <v>70.069999999999993</v>
      </c>
      <c r="IH21" s="22">
        <f t="shared" si="151"/>
        <v>103.44999999999999</v>
      </c>
      <c r="II21" s="22">
        <f t="shared" si="152"/>
        <v>63.330000000000013</v>
      </c>
      <c r="IJ21" s="16">
        <f t="shared" si="153"/>
        <v>620.88235294117658</v>
      </c>
      <c r="IK21" s="16">
        <f t="shared" si="154"/>
        <v>554.35924369747909</v>
      </c>
      <c r="IL21" s="25">
        <f t="shared" si="22"/>
        <v>2319.9019607843138</v>
      </c>
      <c r="IM21" s="16">
        <f t="shared" si="23"/>
        <v>3588.9215686274511</v>
      </c>
      <c r="IN21" s="16">
        <f t="shared" si="24"/>
        <v>1644.1176470588234</v>
      </c>
      <c r="IO21" s="16">
        <f t="shared" si="60"/>
        <v>1609.8039215686274</v>
      </c>
      <c r="IP21" s="25">
        <f t="shared" si="25"/>
        <v>3192.1568627450979</v>
      </c>
      <c r="IQ21" s="16">
        <f t="shared" si="61"/>
        <v>9162.745098039215</v>
      </c>
      <c r="IR21" s="16">
        <f t="shared" si="62"/>
        <v>1014.2156862745097</v>
      </c>
      <c r="IS21" s="27">
        <v>0.34551182601624519</v>
      </c>
      <c r="IT21" s="24">
        <v>2.9810258809703352</v>
      </c>
      <c r="IU21" s="24">
        <v>2.9810258809703352</v>
      </c>
      <c r="IV21" s="15">
        <v>3.23</v>
      </c>
      <c r="IW21" s="24">
        <f t="shared" si="63"/>
        <v>3.2230418959428841</v>
      </c>
      <c r="IX21" s="15">
        <f t="shared" si="26"/>
        <v>74.932833333333335</v>
      </c>
      <c r="IY21" s="27">
        <v>0.36190542782484925</v>
      </c>
      <c r="IZ21" s="26">
        <v>0.71338844583709737</v>
      </c>
      <c r="JA21" s="15">
        <v>0.78</v>
      </c>
      <c r="JB21" s="24">
        <f t="shared" si="64"/>
        <v>0.81390388485733234</v>
      </c>
      <c r="JC21" s="15">
        <f t="shared" si="27"/>
        <v>27.993588235294119</v>
      </c>
      <c r="JD21" s="27">
        <v>0.36104884073016547</v>
      </c>
      <c r="JE21" s="24">
        <v>1.3216059948565502</v>
      </c>
      <c r="JF21" s="15">
        <v>1.45</v>
      </c>
      <c r="JG21" s="24">
        <f t="shared" si="65"/>
        <v>1.4600742089355989</v>
      </c>
      <c r="JH21" s="15">
        <f t="shared" si="28"/>
        <v>23.839705882352938</v>
      </c>
      <c r="JI21" s="27">
        <v>0.36161035166611905</v>
      </c>
      <c r="JJ21" s="24">
        <v>2.0642449462998527</v>
      </c>
      <c r="JK21" s="15">
        <v>2.58</v>
      </c>
      <c r="JL21" s="24">
        <f t="shared" si="66"/>
        <v>2.2490538309489634</v>
      </c>
      <c r="JM21" s="15">
        <f t="shared" si="29"/>
        <v>26.16676470588235</v>
      </c>
      <c r="JN21" s="27">
        <v>0.36180736746203707</v>
      </c>
      <c r="JO21" s="16">
        <f t="shared" si="67"/>
        <v>152.93289215686275</v>
      </c>
      <c r="JP21" s="16">
        <f t="shared" si="68"/>
        <v>136.54722514005601</v>
      </c>
      <c r="JQ21" s="22">
        <v>6.5</v>
      </c>
      <c r="JR21" s="22">
        <f t="shared" si="69"/>
        <v>21.645</v>
      </c>
      <c r="JS21" s="22">
        <v>807.1</v>
      </c>
      <c r="JT21" s="26">
        <f t="shared" si="70"/>
        <v>0.80710000000000004</v>
      </c>
      <c r="JU21" s="27">
        <v>7.1599999999999997E-2</v>
      </c>
      <c r="JV21" s="26">
        <f t="shared" si="71"/>
        <v>0.73550000000000004</v>
      </c>
      <c r="JW21" s="15">
        <f t="shared" si="72"/>
        <v>3260.2965554507409</v>
      </c>
      <c r="JX21" s="25">
        <v>-9999</v>
      </c>
      <c r="JY21" s="25">
        <v>-9999</v>
      </c>
      <c r="JZ21" s="15">
        <f t="shared" si="155"/>
        <v>-9999.0678000000007</v>
      </c>
      <c r="KA21" s="15">
        <f t="shared" si="120"/>
        <v>-9999.0316999999995</v>
      </c>
      <c r="KB21" s="15">
        <f t="shared" si="156"/>
        <v>-13594.92562882393</v>
      </c>
      <c r="KC21" s="15">
        <v>0.46800000000000003</v>
      </c>
      <c r="KD21" s="25">
        <v>-9999</v>
      </c>
      <c r="KE21" s="15">
        <f t="shared" si="30"/>
        <v>1525.8187879509469</v>
      </c>
      <c r="KF21" s="15">
        <f t="shared" si="73"/>
        <v>1708.9170425050606</v>
      </c>
      <c r="KG21" s="28">
        <v>2</v>
      </c>
      <c r="KH21" s="22">
        <f t="shared" si="74"/>
        <v>19</v>
      </c>
      <c r="KI21" s="22">
        <f t="shared" si="75"/>
        <v>126.73</v>
      </c>
      <c r="KJ21" s="20">
        <v>117.57275300000001</v>
      </c>
      <c r="KK21" s="16">
        <v>4.18</v>
      </c>
      <c r="KL21" s="16">
        <f t="shared" si="76"/>
        <v>3.67</v>
      </c>
      <c r="KM21" s="15">
        <f t="shared" si="121"/>
        <v>2994.9625419541485</v>
      </c>
      <c r="KN21" s="18">
        <v>1.86</v>
      </c>
      <c r="KO21" s="18">
        <f t="shared" si="77"/>
        <v>1.59</v>
      </c>
      <c r="KP21" s="15">
        <f t="shared" si="78"/>
        <v>0.43324250681198911</v>
      </c>
      <c r="KQ21" s="15">
        <f t="shared" si="79"/>
        <v>1297.5450794842225</v>
      </c>
      <c r="KR21" s="15">
        <f t="shared" si="80"/>
        <v>1453.2504890223292</v>
      </c>
      <c r="KS21" s="20">
        <f t="shared" si="31"/>
        <v>1643.3476579075884</v>
      </c>
      <c r="KT21" s="20">
        <f t="shared" si="81"/>
        <v>1840.5493768564993</v>
      </c>
      <c r="KU21" s="30">
        <v>5.23</v>
      </c>
      <c r="KV21" s="30">
        <v>0.93</v>
      </c>
      <c r="KW21" s="30">
        <v>76</v>
      </c>
      <c r="KX21" s="30">
        <v>22.3</v>
      </c>
      <c r="KY21" s="30">
        <v>6.4</v>
      </c>
      <c r="KZ21" s="18">
        <v>1.7434000000000001</v>
      </c>
      <c r="LA21" s="18">
        <f t="shared" si="82"/>
        <v>1.6764000000000001</v>
      </c>
      <c r="LB21" s="15">
        <f t="shared" si="32"/>
        <v>0.4567847411444142</v>
      </c>
      <c r="LC21" s="15">
        <f t="shared" si="33"/>
        <v>1368.0531894637427</v>
      </c>
      <c r="LD21" s="15">
        <f t="shared" si="83"/>
        <v>1532.2195721993919</v>
      </c>
      <c r="LE21" s="15">
        <f t="shared" si="84"/>
        <v>1868.5604539016977</v>
      </c>
      <c r="LF21" s="15">
        <v>59.1</v>
      </c>
      <c r="LG21" s="15">
        <f t="shared" si="85"/>
        <v>702.5</v>
      </c>
      <c r="LH21" s="15">
        <v>0.29131255169230802</v>
      </c>
      <c r="LI21" s="15">
        <v>0.43021350289743598</v>
      </c>
      <c r="LJ21" s="15">
        <v>0.25448653653846198</v>
      </c>
      <c r="LK21" s="15">
        <v>0.359186814307692</v>
      </c>
      <c r="LL21" s="15">
        <v>0.53659643425641002</v>
      </c>
      <c r="LM21" s="15">
        <v>0.50219411784615398</v>
      </c>
      <c r="LN21" s="15">
        <v>0.35007964651281998</v>
      </c>
      <c r="LO21" s="15">
        <v>0.54803632069230801</v>
      </c>
      <c r="LP21" s="15">
        <v>0.48687819166666602</v>
      </c>
      <c r="LQ21" s="15">
        <v>0.26557443364102601</v>
      </c>
      <c r="LR21" s="15">
        <v>0.42137187325641001</v>
      </c>
      <c r="LS21" s="15">
        <v>0.27795913056410299</v>
      </c>
      <c r="LT21" s="15">
        <v>33.92</v>
      </c>
      <c r="LU21" s="15">
        <v>30.669230769230801</v>
      </c>
      <c r="LV21" s="15">
        <v>4.8682564102564099</v>
      </c>
      <c r="LW21" s="15">
        <v>41.672307692307697</v>
      </c>
      <c r="LX21" s="15">
        <v>41.455128205128197</v>
      </c>
      <c r="LY21" s="15">
        <v>34.64</v>
      </c>
      <c r="LZ21" s="15">
        <v>34.713846153846198</v>
      </c>
      <c r="MA21" s="15">
        <v>0.19362826410256401</v>
      </c>
      <c r="MB21" s="15">
        <v>0.16953434102564099</v>
      </c>
      <c r="MC21" s="15">
        <v>56.879743589743597</v>
      </c>
      <c r="MD21" s="15">
        <v>55.338461538461502</v>
      </c>
      <c r="ME21" s="15">
        <v>60.3</v>
      </c>
      <c r="MF21" s="15">
        <f t="shared" si="86"/>
        <v>3.4202564102563997</v>
      </c>
      <c r="MG21" s="15">
        <f t="shared" si="87"/>
        <v>4.9615384615384954</v>
      </c>
      <c r="MH21" s="15">
        <v>1836.4695128205101</v>
      </c>
      <c r="MI21" s="15">
        <v>1801.4777948717899</v>
      </c>
      <c r="MJ21" s="15">
        <v>0.22031316983589699</v>
      </c>
      <c r="MK21" s="15">
        <v>0.19676834503846199</v>
      </c>
      <c r="ML21" s="15">
        <v>0.163434362410256</v>
      </c>
      <c r="MM21" s="15">
        <v>0.165914546174359</v>
      </c>
      <c r="MN21" s="15">
        <v>0.130530233020513</v>
      </c>
      <c r="MO21" s="15">
        <v>0.108746853582051</v>
      </c>
      <c r="MP21" s="15">
        <v>7.2088406469230801E-2</v>
      </c>
      <c r="MQ21" s="15">
        <v>7.7063660574358997E-2</v>
      </c>
      <c r="MR21" s="15">
        <v>5.9012342569230797E-2</v>
      </c>
      <c r="MS21" s="15">
        <v>3.2058847353846197E-2</v>
      </c>
      <c r="MT21" s="15">
        <v>0.32688703818461501</v>
      </c>
      <c r="MU21" s="15">
        <v>0.35522966307179499</v>
      </c>
      <c r="MV21" s="15">
        <v>0.34707819889230801</v>
      </c>
      <c r="MW21" s="15">
        <v>0.29474939147948698</v>
      </c>
      <c r="MX21" s="15">
        <v>0.11491053882564101</v>
      </c>
      <c r="MY21" s="15">
        <v>0.170811247653846</v>
      </c>
      <c r="MZ21" s="15">
        <v>0.56546567147179505</v>
      </c>
      <c r="NA21" s="15">
        <v>0.49483120196410302</v>
      </c>
      <c r="NB21" s="15">
        <v>0.45194390758974401</v>
      </c>
      <c r="NC21" s="15">
        <v>0.18295874075128199</v>
      </c>
      <c r="ND21" s="15">
        <v>0.48214970616410202</v>
      </c>
      <c r="NE21" s="15">
        <v>0.193974634471795</v>
      </c>
      <c r="NF21" s="15">
        <v>0.30739283716410298</v>
      </c>
      <c r="NG21" s="15">
        <v>0.15747811395384601</v>
      </c>
      <c r="NH21" s="15">
        <v>0.26687406614358999</v>
      </c>
      <c r="NI21" s="15">
        <v>0.13760709285641001</v>
      </c>
      <c r="NJ21" s="15">
        <v>-0.13432026261538499</v>
      </c>
      <c r="NK21" s="15">
        <v>-0.14180025048717901</v>
      </c>
      <c r="NL21" s="15">
        <v>0.94928997450769204</v>
      </c>
      <c r="NM21" s="15">
        <v>1.1532529423256399</v>
      </c>
      <c r="NN21" s="15">
        <v>0.283398452853659</v>
      </c>
      <c r="NO21" s="15">
        <v>0.42327769785365799</v>
      </c>
      <c r="NP21" s="15">
        <v>0.25543117426829298</v>
      </c>
      <c r="NQ21" s="15">
        <v>0.34406916958536599</v>
      </c>
      <c r="NR21" s="15">
        <v>0.50702904536585403</v>
      </c>
      <c r="NS21" s="15">
        <v>0.47434562985365902</v>
      </c>
      <c r="NT21" s="15">
        <v>0.34075574370731698</v>
      </c>
      <c r="NU21" s="15">
        <v>0.52791243009756095</v>
      </c>
      <c r="NV21" s="15">
        <v>0.47149595553658502</v>
      </c>
      <c r="NW21" s="15">
        <v>0.26658433046341501</v>
      </c>
      <c r="NX21" s="15">
        <v>0.40958188151219499</v>
      </c>
      <c r="NY21" s="15">
        <v>0.25977672614634101</v>
      </c>
      <c r="NZ21" s="15">
        <v>30.78</v>
      </c>
      <c r="OA21" s="15">
        <v>27.927317073170698</v>
      </c>
      <c r="OB21" s="15">
        <v>14.1517073170732</v>
      </c>
      <c r="OC21" s="15">
        <v>47.2124390243902</v>
      </c>
      <c r="OD21" s="15">
        <v>44.939756097561002</v>
      </c>
      <c r="OE21" s="15">
        <v>31.5334146341463</v>
      </c>
      <c r="OF21" s="15">
        <v>31.121951219512201</v>
      </c>
      <c r="OG21" s="15">
        <v>0.444700036585366</v>
      </c>
      <c r="OH21" s="15">
        <v>0.35461349756097599</v>
      </c>
      <c r="OI21" s="15">
        <v>57.300243902439</v>
      </c>
      <c r="OJ21" s="15">
        <v>55.684390243902399</v>
      </c>
      <c r="OK21" s="15">
        <v>60</v>
      </c>
      <c r="OL21" s="15">
        <f t="shared" si="88"/>
        <v>2.699756097561</v>
      </c>
      <c r="OM21" s="15">
        <f t="shared" si="89"/>
        <v>4.3156097560976008</v>
      </c>
      <c r="ON21" s="15">
        <v>1845.9998048780501</v>
      </c>
      <c r="OO21" s="15">
        <v>1809.3426341463401</v>
      </c>
      <c r="OP21" s="15">
        <v>0.21523433659024399</v>
      </c>
      <c r="OQ21" s="15">
        <v>0.18958625376097599</v>
      </c>
      <c r="OR21" s="15">
        <v>0.160947636251219</v>
      </c>
      <c r="OS21" s="15">
        <v>0.15884169691463401</v>
      </c>
      <c r="OT21" s="15">
        <v>0.12604240330243899</v>
      </c>
      <c r="OU21" s="15">
        <v>8.8087404787804899E-2</v>
      </c>
      <c r="OV21" s="15">
        <v>7.03070179902439E-2</v>
      </c>
      <c r="OW21" s="15">
        <v>5.6444055278048799E-2</v>
      </c>
      <c r="OX21" s="15">
        <v>5.6253850914634203E-2</v>
      </c>
      <c r="OY21" s="15">
        <v>3.1875239456097597E-2</v>
      </c>
      <c r="OZ21" s="15">
        <v>0.34025431509999998</v>
      </c>
      <c r="PA21" s="15">
        <v>0.32792541409999998</v>
      </c>
      <c r="PB21" s="15">
        <v>0.32870441959024399</v>
      </c>
      <c r="PC21" s="15">
        <v>0.280788734487805</v>
      </c>
      <c r="PD21" s="15">
        <v>0.13496538532195099</v>
      </c>
      <c r="PE21" s="15">
        <v>0.147877482382927</v>
      </c>
      <c r="PF21" s="15">
        <v>0.54922374835122001</v>
      </c>
      <c r="PG21" s="15">
        <v>0.47345287881951198</v>
      </c>
      <c r="PH21" s="15">
        <v>0.44759120095122001</v>
      </c>
      <c r="PI21" s="15">
        <v>-0.117779856836585</v>
      </c>
      <c r="PJ21" s="15">
        <v>0.47597518588780502</v>
      </c>
      <c r="PK21" s="15">
        <v>-0.118572143326829</v>
      </c>
      <c r="PL21" s="15">
        <v>0.29746943151219501</v>
      </c>
      <c r="PM21" s="15">
        <v>0.14493037103414599</v>
      </c>
      <c r="PN21" s="15">
        <v>0.25880339636341498</v>
      </c>
      <c r="PO21" s="15">
        <v>0.128175174897561</v>
      </c>
      <c r="PP21" s="15">
        <v>-0.130904711756098</v>
      </c>
      <c r="PQ21" s="15">
        <v>-0.105715996707317</v>
      </c>
      <c r="PR21" s="15">
        <v>0.98136635157073204</v>
      </c>
      <c r="PS21" s="15">
        <v>1.2174354913707299</v>
      </c>
      <c r="PT21" s="15">
        <v>0.286814573179487</v>
      </c>
      <c r="PU21" s="15">
        <v>0.42425542900000002</v>
      </c>
      <c r="PV21" s="15">
        <v>0.26050002310256398</v>
      </c>
      <c r="PW21" s="15">
        <v>0.35882893228205098</v>
      </c>
      <c r="PX21" s="15">
        <v>0.54077657966666604</v>
      </c>
      <c r="PY21" s="15">
        <v>0.487823469948718</v>
      </c>
      <c r="PZ21" s="15">
        <v>0.34324650715384603</v>
      </c>
      <c r="QA21" s="15">
        <v>0.54582727682051302</v>
      </c>
      <c r="QB21" s="15">
        <v>0.49222375079487202</v>
      </c>
      <c r="QC21" s="15">
        <v>0.27178645635897403</v>
      </c>
      <c r="QD21" s="15">
        <v>0.41035363235897399</v>
      </c>
      <c r="QE21" s="15">
        <v>0.26318492035897401</v>
      </c>
      <c r="QF21" s="15">
        <v>26.68</v>
      </c>
      <c r="QG21" s="15">
        <v>23.576410256410298</v>
      </c>
      <c r="QH21" s="15">
        <v>21.5589743589744</v>
      </c>
      <c r="QI21" s="15">
        <v>33.515641025641003</v>
      </c>
      <c r="QJ21" s="15">
        <v>32.333846153846203</v>
      </c>
      <c r="QK21" s="15">
        <v>25.8497435897436</v>
      </c>
      <c r="QL21" s="15">
        <v>25.68</v>
      </c>
      <c r="QM21" s="15">
        <v>0.20856746923076899</v>
      </c>
      <c r="QN21" s="15">
        <v>0.16460458205128201</v>
      </c>
      <c r="QO21" s="15">
        <v>55.111282051281997</v>
      </c>
      <c r="QP21" s="15">
        <v>51.147435897435898</v>
      </c>
      <c r="QQ21" s="15">
        <v>60.1</v>
      </c>
      <c r="QR21" s="15">
        <f t="shared" si="90"/>
        <v>4.9887179487180049</v>
      </c>
      <c r="QS21" s="15">
        <f t="shared" si="91"/>
        <v>8.9525641025641036</v>
      </c>
      <c r="QT21" s="15">
        <v>1796.32430769231</v>
      </c>
      <c r="QU21" s="15">
        <v>1706.3520000000001</v>
      </c>
      <c r="QV21" s="15">
        <v>0.227754429823077</v>
      </c>
      <c r="QW21" s="15">
        <v>0.20083942579230801</v>
      </c>
      <c r="QX21" s="15">
        <v>0.17828727829487201</v>
      </c>
      <c r="QY21" s="15">
        <v>0.15202153046153799</v>
      </c>
      <c r="QZ21" s="15">
        <v>0.14161912987692299</v>
      </c>
      <c r="RA21" s="15">
        <v>0.119275725784615</v>
      </c>
      <c r="RB21" s="15">
        <v>9.0708961807692307E-2</v>
      </c>
      <c r="RC21" s="15">
        <v>6.9247590571794804E-2</v>
      </c>
      <c r="RD21" s="15">
        <v>5.15769108102564E-2</v>
      </c>
      <c r="RE21" s="15">
        <v>5.04914110666667E-2</v>
      </c>
      <c r="RF21" s="15">
        <v>0.34929120353589699</v>
      </c>
      <c r="RG21" s="15">
        <v>0.34823512062307699</v>
      </c>
      <c r="RH21" s="15">
        <v>0.33513108174615402</v>
      </c>
      <c r="RI21" s="15">
        <v>0.305280441787179</v>
      </c>
      <c r="RJ21" s="15">
        <v>0.13205949297692299</v>
      </c>
      <c r="RK21" s="15">
        <v>0.15869815708461499</v>
      </c>
      <c r="RL21" s="15">
        <v>0.59033255051025701</v>
      </c>
      <c r="RM21" s="15">
        <v>0.50752646964102599</v>
      </c>
      <c r="RN21" s="15">
        <v>0.36365287560256399</v>
      </c>
      <c r="RO21" s="15">
        <v>0.31241821806410303</v>
      </c>
      <c r="RP21" s="15">
        <v>0.39426820232820498</v>
      </c>
      <c r="RQ21" s="15">
        <v>0.33016394547692302</v>
      </c>
      <c r="RR21" s="15">
        <v>0.26277776151538501</v>
      </c>
      <c r="RS21" s="15">
        <v>0.25641317499230798</v>
      </c>
      <c r="RT21" s="15">
        <v>0.22518059771794899</v>
      </c>
      <c r="RU21" s="15">
        <v>0.22615416478974401</v>
      </c>
      <c r="RV21" s="15">
        <v>-0.16613347184615401</v>
      </c>
      <c r="RW21" s="15">
        <v>-0.128304909128205</v>
      </c>
      <c r="RX21" s="15">
        <v>0.67158877812307705</v>
      </c>
      <c r="RY21" s="15">
        <v>23.550795992864099</v>
      </c>
      <c r="RZ21" s="15">
        <v>0.27130019504651198</v>
      </c>
      <c r="SA21" s="15">
        <v>0.38421969839534897</v>
      </c>
      <c r="SB21" s="15">
        <v>0.244517928790698</v>
      </c>
      <c r="SC21" s="15">
        <v>0.32733155320930202</v>
      </c>
      <c r="SD21" s="15">
        <v>0.53447878699999996</v>
      </c>
      <c r="SE21" s="15">
        <v>0.45458524839534897</v>
      </c>
      <c r="SF21" s="15">
        <v>0.30815140493023202</v>
      </c>
      <c r="SG21" s="15">
        <v>0.53429830223255803</v>
      </c>
      <c r="SH21" s="15">
        <v>0.45982076730232602</v>
      </c>
      <c r="SI21" s="15">
        <v>0.24838821083720899</v>
      </c>
      <c r="SJ21" s="15">
        <v>0.35948916427907002</v>
      </c>
      <c r="SK21" s="15">
        <v>0.23872877727906999</v>
      </c>
      <c r="SL21" s="15">
        <v>32.7588372093023</v>
      </c>
      <c r="SM21" s="15">
        <v>32.82</v>
      </c>
      <c r="SN21" s="15">
        <v>11.091627906976701</v>
      </c>
      <c r="SO21" s="15">
        <v>38.160232558139498</v>
      </c>
      <c r="SP21" s="15">
        <v>37.533488372092997</v>
      </c>
      <c r="SQ21" s="15">
        <v>34.268604651162804</v>
      </c>
      <c r="SR21" s="15">
        <v>34.22</v>
      </c>
      <c r="SS21" s="15">
        <v>0.106363741860465</v>
      </c>
      <c r="ST21" s="15">
        <v>8.3205229302325601E-2</v>
      </c>
      <c r="SU21" s="15">
        <v>51.426046511627902</v>
      </c>
      <c r="SV21" s="15">
        <v>50.683720930232496</v>
      </c>
      <c r="SW21" s="15">
        <v>63.6</v>
      </c>
      <c r="SX21" s="15">
        <f t="shared" si="92"/>
        <v>12.173953488372099</v>
      </c>
      <c r="SY21" s="15">
        <f t="shared" si="93"/>
        <v>12.916279069767505</v>
      </c>
      <c r="SZ21" s="15">
        <v>1712.66834883721</v>
      </c>
      <c r="TA21" s="15">
        <v>1695.81262790698</v>
      </c>
      <c r="TB21" s="15">
        <v>0.26829179613255799</v>
      </c>
      <c r="TC21" s="15">
        <v>0.238495802281395</v>
      </c>
      <c r="TD21" s="15">
        <v>0.19748270275814001</v>
      </c>
      <c r="TE21" s="15">
        <v>0.162317731565116</v>
      </c>
      <c r="TF21" s="15">
        <v>0.19554671667907</v>
      </c>
      <c r="TG21" s="15">
        <v>0.16169721184883701</v>
      </c>
      <c r="TH21" s="15">
        <v>0.122517096027907</v>
      </c>
      <c r="TI21" s="15">
        <v>8.3488853493023193E-2</v>
      </c>
      <c r="TJ21" s="15">
        <v>7.4827107339534904E-2</v>
      </c>
      <c r="TK21" s="15">
        <v>7.9437332476744199E-2</v>
      </c>
      <c r="TL21" s="15">
        <v>0.38227302501860499</v>
      </c>
      <c r="TM21" s="15">
        <v>0.37013998913720902</v>
      </c>
      <c r="TN21" s="15">
        <v>0.36522802593953502</v>
      </c>
      <c r="TO21" s="15">
        <v>0.32452444824883703</v>
      </c>
      <c r="TP21" s="15">
        <v>0.12699416390000001</v>
      </c>
      <c r="TQ21" s="15">
        <v>0.144835043927907</v>
      </c>
      <c r="TR21" s="15">
        <v>0.73495491506744204</v>
      </c>
      <c r="TS21" s="15">
        <v>0.63308919388604701</v>
      </c>
      <c r="TT21" s="15">
        <v>0.38359226623255799</v>
      </c>
      <c r="TU21" s="15">
        <v>0.48263509160465101</v>
      </c>
      <c r="TV21" s="15">
        <v>0.42575553500697699</v>
      </c>
      <c r="TW21" s="15">
        <v>0.51544102856511598</v>
      </c>
      <c r="TX21" s="15">
        <v>0.32731021654185999</v>
      </c>
      <c r="TY21" s="15">
        <v>0.36538664300232498</v>
      </c>
      <c r="TZ21" s="15">
        <v>0.277522632483721</v>
      </c>
      <c r="UA21" s="15">
        <v>0.319863584909302</v>
      </c>
      <c r="UB21" s="15">
        <v>-0.217854513604651</v>
      </c>
      <c r="UC21" s="15">
        <v>-0.15245650999999999</v>
      </c>
      <c r="UD21" s="15">
        <v>0.76628763906976705</v>
      </c>
      <c r="UE21" s="15">
        <v>1.56629371998605</v>
      </c>
      <c r="UF21" s="15">
        <v>0.23885787304255299</v>
      </c>
      <c r="UG21" s="15">
        <v>0.30005570912766</v>
      </c>
      <c r="UH21" s="15">
        <v>0.21105327972340401</v>
      </c>
      <c r="UI21" s="15">
        <v>0.26932904465957402</v>
      </c>
      <c r="UJ21" s="15">
        <v>0.567305351382978</v>
      </c>
      <c r="UK21" s="15">
        <v>0.460386115170213</v>
      </c>
      <c r="UL21" s="15">
        <v>0.25919225938297902</v>
      </c>
      <c r="UM21" s="15">
        <v>0.54468458674468101</v>
      </c>
      <c r="UN21" s="15">
        <v>0.44619141989361699</v>
      </c>
      <c r="UO21" s="15">
        <v>0.223349450978723</v>
      </c>
      <c r="UP21" s="15">
        <v>0.28995692695744701</v>
      </c>
      <c r="UQ21" s="15">
        <v>0.20912035614893601</v>
      </c>
      <c r="UR21" s="15">
        <v>31.09</v>
      </c>
      <c r="US21" s="15">
        <v>27.1095744680851</v>
      </c>
      <c r="UT21" s="15">
        <v>16.642978723404301</v>
      </c>
      <c r="UU21" s="15">
        <v>36.824255319148897</v>
      </c>
      <c r="UV21" s="15">
        <v>35.576595744680901</v>
      </c>
      <c r="UW21" s="15">
        <v>30.91</v>
      </c>
      <c r="UX21" s="15">
        <v>30.28</v>
      </c>
      <c r="UY21" s="15">
        <v>0.161944093191489</v>
      </c>
      <c r="UZ21" s="15">
        <v>0.13236674127659601</v>
      </c>
      <c r="VA21" s="15">
        <v>54.150638297872398</v>
      </c>
      <c r="VB21" s="15">
        <v>52.063191489361699</v>
      </c>
      <c r="VC21" s="15">
        <v>73.099999999999994</v>
      </c>
      <c r="VD21" s="15">
        <f t="shared" si="94"/>
        <v>18.949361702127597</v>
      </c>
      <c r="VE21" s="15">
        <f t="shared" si="95"/>
        <v>21.036808510638295</v>
      </c>
      <c r="VF21" s="15">
        <f t="shared" si="96"/>
        <v>19.993085106382946</v>
      </c>
      <c r="VG21" s="15">
        <v>1774.5207021276599</v>
      </c>
      <c r="VH21" s="15">
        <v>1727.1229361702101</v>
      </c>
      <c r="VI21" s="15">
        <v>0.35486424079787199</v>
      </c>
      <c r="VJ21" s="15">
        <v>0.35523064506595797</v>
      </c>
      <c r="VK21" s="15">
        <v>0.26506621814680897</v>
      </c>
      <c r="VL21" s="15">
        <v>0.26137375977659599</v>
      </c>
      <c r="VM21" s="15">
        <v>0.305153181076596</v>
      </c>
      <c r="VN21" s="15">
        <v>0.30723950577446801</v>
      </c>
      <c r="VO21" s="15">
        <f t="shared" si="97"/>
        <v>0.30619634342553204</v>
      </c>
      <c r="VP21" s="15">
        <v>0.21239731651489399</v>
      </c>
      <c r="VQ21" s="15">
        <v>0.210448862744681</v>
      </c>
      <c r="VR21" s="15">
        <v>9.9213430763829796E-2</v>
      </c>
      <c r="VS21" s="15">
        <v>0.103519345102128</v>
      </c>
      <c r="VT21" s="15">
        <v>0.44497808069148898</v>
      </c>
      <c r="VU21" s="15">
        <v>0.45674920641914901</v>
      </c>
      <c r="VV21" s="15">
        <v>0.418181996489362</v>
      </c>
      <c r="VW21" s="15">
        <v>0.40630358884893603</v>
      </c>
      <c r="VX21" s="15">
        <v>0.10700033786382999</v>
      </c>
      <c r="VY21" s="15">
        <v>0.121272172840426</v>
      </c>
      <c r="VZ21" s="15">
        <v>1.1030047105468099</v>
      </c>
      <c r="WA21" s="15">
        <v>1.1081932066106399</v>
      </c>
      <c r="WB21" s="15">
        <v>0.32587190721914899</v>
      </c>
      <c r="WC21" s="15">
        <v>0.33189569902978699</v>
      </c>
      <c r="WD21" s="15">
        <v>0.38622661654255303</v>
      </c>
      <c r="WE21" s="15">
        <v>0.39097096715957402</v>
      </c>
      <c r="WF21" s="15">
        <v>0.34370290477659599</v>
      </c>
      <c r="WG21" s="15">
        <v>0.350630741557447</v>
      </c>
      <c r="WH21" s="15">
        <v>0.279007179304255</v>
      </c>
      <c r="WI21" s="15">
        <v>0.28709395537872301</v>
      </c>
      <c r="WJ21" s="15">
        <v>-0.34984352646808498</v>
      </c>
      <c r="WK21" s="15">
        <v>-0.34687487597872302</v>
      </c>
      <c r="WL21" s="15">
        <v>0.63847406260212802</v>
      </c>
      <c r="WM21" s="15">
        <v>0.70055071837659599</v>
      </c>
      <c r="WN21" s="15">
        <v>0.19347847904000001</v>
      </c>
      <c r="WO21" s="15">
        <v>0.21862145522000001</v>
      </c>
      <c r="WP21" s="15">
        <v>0.16891750508</v>
      </c>
      <c r="WQ21" s="15">
        <v>0.20589215782</v>
      </c>
      <c r="WR21" s="15">
        <v>0.5553074684</v>
      </c>
      <c r="WS21" s="15">
        <v>0.40848929538000001</v>
      </c>
      <c r="WT21" s="15">
        <v>0.19175656701999999</v>
      </c>
      <c r="WU21" s="15">
        <v>0.52360089724000003</v>
      </c>
      <c r="WV21" s="15">
        <v>0.39908045986000001</v>
      </c>
      <c r="WW21" s="15">
        <v>0.18388306452</v>
      </c>
      <c r="WX21" s="15">
        <v>0.21100200408</v>
      </c>
      <c r="WY21" s="15">
        <v>0.16434860556</v>
      </c>
      <c r="WZ21" s="15">
        <v>30.569199999999999</v>
      </c>
      <c r="XA21" s="15">
        <v>29.963000000000001</v>
      </c>
      <c r="XB21" s="15">
        <v>15.035</v>
      </c>
      <c r="XC21" s="15">
        <v>32.886600000000001</v>
      </c>
      <c r="XD21" s="15">
        <v>31.900600000000001</v>
      </c>
      <c r="XE21" s="15">
        <v>31.337599999999998</v>
      </c>
      <c r="XF21" s="15">
        <v>31.12</v>
      </c>
      <c r="XG21" s="15">
        <v>4.399358858E-2</v>
      </c>
      <c r="XH21" s="15">
        <v>2.160732018E-2</v>
      </c>
      <c r="XI21" s="15">
        <v>53.174199999999999</v>
      </c>
      <c r="XJ21" s="15">
        <v>53.498399999999997</v>
      </c>
      <c r="XK21" s="15">
        <v>84.6</v>
      </c>
      <c r="XL21" s="15">
        <f t="shared" si="98"/>
        <v>31.425799999999995</v>
      </c>
      <c r="XM21" s="15">
        <f t="shared" si="99"/>
        <v>31.101599999999998</v>
      </c>
      <c r="XN21" s="15">
        <v>1752.34674</v>
      </c>
      <c r="XO21" s="15">
        <v>1759.73216</v>
      </c>
      <c r="XP21" s="15">
        <v>0.463638821852</v>
      </c>
      <c r="XQ21" s="15">
        <v>0.45697022223200001</v>
      </c>
      <c r="XR21" s="15">
        <v>0.35087984076200002</v>
      </c>
      <c r="XS21" s="15">
        <v>0.32923770164799998</v>
      </c>
      <c r="XT21" s="15">
        <v>0.42555176919799997</v>
      </c>
      <c r="XU21" s="15">
        <v>0.43314522396400001</v>
      </c>
      <c r="XV21" s="15">
        <v>0.30847291862999998</v>
      </c>
      <c r="XW21" s="15">
        <v>0.30243982534399999</v>
      </c>
      <c r="XX21" s="15">
        <v>0.13479095112200001</v>
      </c>
      <c r="XY21" s="15">
        <v>0.15089415854800001</v>
      </c>
      <c r="XZ21" s="15">
        <v>0.52207113611199996</v>
      </c>
      <c r="YA21" s="15">
        <v>0.53166112971000001</v>
      </c>
      <c r="YB21" s="15">
        <v>0.47996930405600002</v>
      </c>
      <c r="YC21" s="15">
        <v>0.48127095946600001</v>
      </c>
      <c r="YD21" s="15">
        <v>7.7075992812000005E-2</v>
      </c>
      <c r="YE21" s="15">
        <v>9.8564359902000007E-2</v>
      </c>
      <c r="YF21" s="15">
        <v>1.7333649915060001</v>
      </c>
      <c r="YG21" s="15">
        <v>1.704153181546</v>
      </c>
      <c r="YH21" s="15">
        <v>0.316946559746</v>
      </c>
      <c r="YI21" s="15">
        <v>0.34302502383</v>
      </c>
      <c r="YJ21" s="15">
        <v>0.39751038081399998</v>
      </c>
      <c r="YK21" s="15">
        <v>0.425476357656</v>
      </c>
      <c r="YL21" s="15">
        <v>0.37399127139600002</v>
      </c>
      <c r="YM21" s="15">
        <v>0.41039693651999998</v>
      </c>
      <c r="YN21" s="15">
        <v>0.29015849206400002</v>
      </c>
      <c r="YO21" s="15">
        <v>0.32561927381799999</v>
      </c>
      <c r="YP21" s="15">
        <v>-0.471022196</v>
      </c>
      <c r="YQ21" s="15">
        <v>-0.46390395420000002</v>
      </c>
      <c r="YR21" s="15">
        <v>0.66759470231200002</v>
      </c>
      <c r="YS21" s="15">
        <v>0.785959071038</v>
      </c>
      <c r="YT21" s="15">
        <v>0.14719769589583301</v>
      </c>
      <c r="YU21" s="15">
        <v>0.15197937879166701</v>
      </c>
      <c r="YV21" s="15">
        <v>0.12360338729166701</v>
      </c>
      <c r="YW21" s="15">
        <v>0.14932279525</v>
      </c>
      <c r="YX21" s="15">
        <v>0.468963515666667</v>
      </c>
      <c r="YY21" s="15">
        <v>0.33235436472916702</v>
      </c>
      <c r="YZ21" s="15">
        <v>0.13932161225</v>
      </c>
      <c r="ZA21" s="15">
        <v>0.48140169904166702</v>
      </c>
      <c r="ZB21" s="15">
        <v>0.34313957989583299</v>
      </c>
      <c r="ZC21" s="15">
        <v>0.14219897587499999</v>
      </c>
      <c r="ZD21" s="15">
        <v>0.14924849700000001</v>
      </c>
      <c r="ZE21" s="15">
        <v>0.124132804833333</v>
      </c>
      <c r="ZF21" s="15">
        <v>36</v>
      </c>
      <c r="ZG21" s="15">
        <v>32.031458333333298</v>
      </c>
      <c r="ZH21" s="15">
        <v>17.235208333333301</v>
      </c>
      <c r="ZI21" s="15">
        <v>34.571666666666701</v>
      </c>
      <c r="ZJ21" s="15">
        <v>34.991458333333298</v>
      </c>
      <c r="ZK21" s="15">
        <v>36.71875</v>
      </c>
      <c r="ZL21" s="15">
        <v>36.659999999999997</v>
      </c>
      <c r="ZM21" s="15">
        <v>-5.4001069833333297E-2</v>
      </c>
      <c r="ZN21" s="15">
        <v>-3.7550318875000002E-2</v>
      </c>
      <c r="ZO21" s="15">
        <v>60.522708333333298</v>
      </c>
      <c r="ZP21" s="15">
        <v>57.664791666666702</v>
      </c>
      <c r="ZQ21" s="15">
        <v>103.6</v>
      </c>
      <c r="ZR21" s="15">
        <f t="shared" si="100"/>
        <v>43.077291666666696</v>
      </c>
      <c r="ZS21" s="15">
        <f t="shared" si="101"/>
        <v>45.935208333333293</v>
      </c>
      <c r="ZT21" s="15">
        <v>1919.17485416667</v>
      </c>
      <c r="ZU21" s="15">
        <v>1854.2682500000001</v>
      </c>
      <c r="ZV21" s="15">
        <v>0.55060614413749998</v>
      </c>
      <c r="ZW21" s="15">
        <v>0.51500537880416697</v>
      </c>
      <c r="ZX21" s="15">
        <v>0.42227404221249998</v>
      </c>
      <c r="ZY21" s="15">
        <v>0.37837679816250003</v>
      </c>
      <c r="ZZ21" s="15">
        <v>0.52631433559791696</v>
      </c>
      <c r="AAA21" s="15">
        <v>0.50860319846041702</v>
      </c>
      <c r="AAB21" s="15">
        <v>0.39384962040624999</v>
      </c>
      <c r="AAC21" s="15">
        <v>0.37071671822708302</v>
      </c>
      <c r="AAD21" s="15">
        <v>0.16738290074791701</v>
      </c>
      <c r="AAE21" s="15">
        <v>0.16969139745</v>
      </c>
      <c r="AAF21" s="15">
        <v>0.58950810261041697</v>
      </c>
      <c r="AAG21" s="15">
        <v>0.58097521505208305</v>
      </c>
      <c r="AAH21" s="15">
        <v>0.54345441213541701</v>
      </c>
      <c r="AAI21" s="15">
        <v>0.52041722975208304</v>
      </c>
      <c r="AAJ21" s="15">
        <v>5.78465381458333E-2</v>
      </c>
      <c r="AAK21" s="15">
        <v>9.4312673064583297E-2</v>
      </c>
      <c r="AAL21" s="15">
        <v>2.45920700955417</v>
      </c>
      <c r="AAM21" s="15">
        <v>2.1440421499250002</v>
      </c>
      <c r="AAN21" s="15">
        <v>0.31790229511666701</v>
      </c>
      <c r="AAO21" s="15">
        <v>0.33179275188333301</v>
      </c>
      <c r="AAP21" s="15">
        <v>0.41517423101666701</v>
      </c>
      <c r="AAQ21" s="15">
        <v>0.42459320504374998</v>
      </c>
      <c r="AAR21" s="15">
        <v>0.402913062864583</v>
      </c>
      <c r="AAS21" s="15">
        <v>0.42042370955208302</v>
      </c>
      <c r="AAT21" s="15">
        <v>0.30359651964791701</v>
      </c>
      <c r="AAU21" s="15">
        <v>0.32673702111250003</v>
      </c>
      <c r="AAV21" s="15">
        <v>-0.56456260314583295</v>
      </c>
      <c r="AAW21" s="15">
        <v>-0.53948717022916703</v>
      </c>
      <c r="AAX21" s="15">
        <v>0.71596815017916704</v>
      </c>
      <c r="AAY21" s="15">
        <v>0.79406409601666705</v>
      </c>
      <c r="AAZ21" s="15">
        <v>0.1154683635625</v>
      </c>
      <c r="ABA21" s="15">
        <v>0.1093437999375</v>
      </c>
      <c r="ABB21" s="15">
        <v>9.8251429749999994E-2</v>
      </c>
      <c r="ABC21" s="15">
        <v>0.10756873645833299</v>
      </c>
      <c r="ABD21" s="15">
        <v>0.41031409704166699</v>
      </c>
      <c r="ABE21" s="15">
        <v>0.26760628781250001</v>
      </c>
      <c r="ABF21" s="15">
        <v>0.11591739625</v>
      </c>
      <c r="ABG21" s="15">
        <v>0.43674512539583299</v>
      </c>
      <c r="ABH21" s="15">
        <v>0.28807571531249998</v>
      </c>
      <c r="ABI21" s="15">
        <v>0.110926917520833</v>
      </c>
      <c r="ABJ21" s="15">
        <v>0.107338986333333</v>
      </c>
      <c r="ABK21" s="15">
        <v>9.3827744104166694E-2</v>
      </c>
      <c r="ABL21" s="15">
        <v>34.270000000000003</v>
      </c>
      <c r="ABM21" s="15">
        <v>32.140416666666603</v>
      </c>
      <c r="ABN21" s="15">
        <v>15.4279166666667</v>
      </c>
      <c r="ABO21" s="15">
        <v>30.1533333333333</v>
      </c>
      <c r="ABP21" s="15">
        <v>31.971250000000001</v>
      </c>
      <c r="ABQ21" s="15">
        <v>34.597083333333302</v>
      </c>
      <c r="ABR21" s="15">
        <v>34.418333333333401</v>
      </c>
      <c r="ABS21" s="15">
        <v>-0.11208027937499999</v>
      </c>
      <c r="ABT21" s="15">
        <v>-5.5535715416666701E-2</v>
      </c>
      <c r="ABU21" s="15">
        <v>65.4472916666667</v>
      </c>
      <c r="ABV21" s="15">
        <v>62.7291666666667</v>
      </c>
      <c r="ABW21" s="15">
        <v>122.5</v>
      </c>
      <c r="ABX21" s="15">
        <f t="shared" si="102"/>
        <v>57.0527083333333</v>
      </c>
      <c r="ABY21" s="15">
        <f t="shared" si="103"/>
        <v>59.7708333333333</v>
      </c>
      <c r="ABZ21" s="15">
        <f t="shared" si="104"/>
        <v>58.4117708333333</v>
      </c>
      <c r="ACA21" s="15">
        <v>2030.9497083333299</v>
      </c>
      <c r="ACB21" s="15">
        <v>1969.25291666667</v>
      </c>
      <c r="ACC21" s="15">
        <v>0.58001858403958295</v>
      </c>
      <c r="ACD21" s="15">
        <v>0.58146395431249998</v>
      </c>
      <c r="ACE21" s="15">
        <v>0.4259238044625</v>
      </c>
      <c r="ACF21" s="15">
        <v>0.42519270458333303</v>
      </c>
      <c r="ACG21" s="15">
        <v>0.60490388695208297</v>
      </c>
      <c r="ACH21" s="15">
        <v>0.57621783124375003</v>
      </c>
      <c r="ACI21" s="15">
        <f t="shared" si="105"/>
        <v>0.59056085909791656</v>
      </c>
      <c r="ACJ21" s="15">
        <v>0.45686711748958297</v>
      </c>
      <c r="ACK21" s="15">
        <v>0.41851445547291699</v>
      </c>
      <c r="ACL21" s="15">
        <v>0.20488354088958299</v>
      </c>
      <c r="ACM21" s="15">
        <v>0.2085627622125</v>
      </c>
      <c r="ACN21" s="15">
        <v>0.64583899569375003</v>
      </c>
      <c r="ACO21" s="15">
        <v>0.61094978441041703</v>
      </c>
      <c r="ACP21" s="15">
        <v>0.59445005624583303</v>
      </c>
      <c r="ACQ21" s="15">
        <v>0.55780808731041698</v>
      </c>
      <c r="ACR21" s="15">
        <v>0.105274980466667</v>
      </c>
      <c r="ACS21" s="15">
        <v>4.5145507039583303E-2</v>
      </c>
      <c r="ACT21" s="15">
        <v>2.7751967078666699</v>
      </c>
      <c r="ACU21" s="15">
        <v>2.8290937083208298</v>
      </c>
      <c r="ACV21" s="15">
        <v>0.33930295759166701</v>
      </c>
      <c r="ACW21" s="15">
        <v>0.35890050346041702</v>
      </c>
      <c r="ACX21" s="15">
        <v>0.45135323236666702</v>
      </c>
      <c r="ACY21" s="15">
        <v>0.46579606824583297</v>
      </c>
      <c r="ACZ21" s="15">
        <v>0.46295136435000001</v>
      </c>
      <c r="ADA21" s="15">
        <v>0.46300282838958301</v>
      </c>
      <c r="ADB21" s="15">
        <v>0.35324469812291698</v>
      </c>
      <c r="ADC21" s="15">
        <v>0.35545822960208301</v>
      </c>
      <c r="ADD21" s="15">
        <v>-0.62628890147916605</v>
      </c>
      <c r="ADE21" s="15">
        <v>-0.58905879041666698</v>
      </c>
      <c r="ADF21" s="15">
        <v>0.82742685556874995</v>
      </c>
      <c r="ADG21" s="15">
        <v>0.92167736659166699</v>
      </c>
      <c r="ADH21" s="15">
        <v>9.0501397705882405E-2</v>
      </c>
      <c r="ADI21" s="15">
        <v>7.3941057156862694E-2</v>
      </c>
      <c r="ADJ21" s="15">
        <v>7.2674941627451001E-2</v>
      </c>
      <c r="ADK21" s="15">
        <v>9.0301960784313698E-2</v>
      </c>
      <c r="ADL21" s="15">
        <v>0.36186425335294098</v>
      </c>
      <c r="ADM21" s="15">
        <v>0.228482167921569</v>
      </c>
      <c r="ADN21" s="15">
        <v>9.07310857843137E-2</v>
      </c>
      <c r="ADO21" s="15">
        <v>0.38890847268627399</v>
      </c>
      <c r="ADP21" s="15">
        <v>0.258666182509804</v>
      </c>
      <c r="ADQ21" s="15">
        <v>8.9882193980392197E-2</v>
      </c>
      <c r="ADR21" s="15">
        <v>8.1367211196078398E-2</v>
      </c>
      <c r="ADS21" s="15">
        <v>7.85400854313726E-2</v>
      </c>
      <c r="ADT21" s="25">
        <v>-9999</v>
      </c>
      <c r="ADU21" s="25">
        <v>-9999</v>
      </c>
      <c r="ADV21" s="25">
        <v>-9999</v>
      </c>
      <c r="ADW21" s="25">
        <v>-9999</v>
      </c>
      <c r="ADX21" s="25">
        <v>-9999</v>
      </c>
      <c r="ADY21" s="25">
        <v>-9999</v>
      </c>
      <c r="ADZ21" s="25">
        <v>-9999</v>
      </c>
      <c r="AEA21" s="25">
        <v>-9999</v>
      </c>
      <c r="AEB21" s="25">
        <v>-9999</v>
      </c>
      <c r="AEC21" s="25">
        <v>-9999</v>
      </c>
      <c r="AED21" s="25">
        <v>-9999</v>
      </c>
      <c r="AEE21" s="25">
        <v>-9999</v>
      </c>
      <c r="AEF21" s="25">
        <v>-9999</v>
      </c>
      <c r="AEG21" s="25">
        <v>-9999</v>
      </c>
      <c r="AEH21" s="25">
        <v>-9999</v>
      </c>
      <c r="AEI21" s="25">
        <v>-9999</v>
      </c>
      <c r="AEJ21" s="15">
        <v>0.620967289705882</v>
      </c>
      <c r="AEK21" s="15">
        <v>0.59618334145098095</v>
      </c>
      <c r="AEL21" s="15">
        <v>0.48022734398039202</v>
      </c>
      <c r="AEM21" s="15">
        <v>0.43237527974509798</v>
      </c>
      <c r="AEN21" s="15">
        <v>0.65328162190196104</v>
      </c>
      <c r="AEO21" s="15">
        <v>0.65637303029411698</v>
      </c>
      <c r="AEP21" s="15">
        <v>0.52117161266666601</v>
      </c>
      <c r="AEQ21" s="15">
        <v>0.509711223176471</v>
      </c>
      <c r="AER21" s="15">
        <v>0.20087411180392201</v>
      </c>
      <c r="AES21" s="15">
        <v>0.22203600211764701</v>
      </c>
      <c r="AET21" s="15">
        <v>0.663415025176471</v>
      </c>
      <c r="AEU21" s="15">
        <v>0.66161370701960798</v>
      </c>
      <c r="AEV21" s="15">
        <v>0.62403631766666701</v>
      </c>
      <c r="AEW21" s="15">
        <v>0.59572195735294098</v>
      </c>
      <c r="AEX21" s="15">
        <v>7.2791648725490196E-2</v>
      </c>
      <c r="AEY21" s="15">
        <v>0.108052568333333</v>
      </c>
      <c r="AEZ21" s="15">
        <v>3.2965655636274498</v>
      </c>
      <c r="AFA21" s="15">
        <v>3.0270737013529398</v>
      </c>
      <c r="AFB21" s="15">
        <v>0.30764101445098002</v>
      </c>
      <c r="AFC21" s="15">
        <v>0.33374433999999997</v>
      </c>
      <c r="AFD21" s="15">
        <v>0.42306284294117602</v>
      </c>
      <c r="AFE21" s="15">
        <v>0.44803691650980398</v>
      </c>
      <c r="AFF21" s="15">
        <v>0.43612689758823497</v>
      </c>
      <c r="AFG21" s="15">
        <v>0.47445893498039199</v>
      </c>
      <c r="AFH21" s="15">
        <v>0.32333476307843101</v>
      </c>
      <c r="AFI21" s="15">
        <v>0.36619931931372501</v>
      </c>
      <c r="AFJ21" s="15">
        <v>-0.68445253323529398</v>
      </c>
      <c r="AFK21" s="15">
        <v>-0.67389512023529397</v>
      </c>
      <c r="AFL21" s="15">
        <v>0.737692168647059</v>
      </c>
      <c r="AFM21" s="15">
        <v>0.88754445388235303</v>
      </c>
      <c r="AFN21" s="15">
        <v>9.4168984843137293E-2</v>
      </c>
      <c r="AFO21" s="15">
        <v>6.8775528549019596E-2</v>
      </c>
      <c r="AFP21" s="15">
        <v>7.2942848078431405E-2</v>
      </c>
      <c r="AFQ21" s="15">
        <v>8.3730789607843095E-2</v>
      </c>
      <c r="AFR21" s="15">
        <v>0.39761653162745098</v>
      </c>
      <c r="AFS21" s="15">
        <v>0.24892011386274501</v>
      </c>
      <c r="AFT21" s="15">
        <v>8.1874967098039195E-2</v>
      </c>
      <c r="AFU21" s="15">
        <v>0.43397512533333299</v>
      </c>
      <c r="AFV21" s="15">
        <v>0.272231562764706</v>
      </c>
      <c r="AFW21" s="15">
        <v>8.9569309352941204E-2</v>
      </c>
      <c r="AFX21" s="15">
        <v>6.2252739039215702E-2</v>
      </c>
      <c r="AFY21" s="15">
        <v>7.6432619803921603E-2</v>
      </c>
      <c r="AFZ21" s="15">
        <v>32.659999999999997</v>
      </c>
      <c r="AGA21" s="15">
        <v>29.355294117647102</v>
      </c>
      <c r="AGB21" s="15">
        <v>32.932156862745103</v>
      </c>
      <c r="AGC21" s="15">
        <v>27.3147058823529</v>
      </c>
      <c r="AGD21" s="15">
        <v>27.637450980392199</v>
      </c>
      <c r="AGE21" s="15">
        <v>32.229999999999997</v>
      </c>
      <c r="AGF21" s="15">
        <v>32.300392156862699</v>
      </c>
      <c r="AGG21" s="15">
        <v>-0.122999714509804</v>
      </c>
      <c r="AGH21" s="15">
        <v>-0.106345650196078</v>
      </c>
      <c r="AGI21" s="15">
        <v>63.618823529411799</v>
      </c>
      <c r="AGJ21" s="15">
        <v>61.7798039215686</v>
      </c>
      <c r="AGK21" s="15">
        <v>145.1</v>
      </c>
      <c r="AGL21" s="15">
        <f t="shared" si="106"/>
        <v>81.481176470588196</v>
      </c>
      <c r="AGM21" s="15">
        <f t="shared" si="107"/>
        <v>83.320196078431394</v>
      </c>
      <c r="AGN21" s="15">
        <f t="shared" si="108"/>
        <v>82.400686274509795</v>
      </c>
      <c r="AGO21" s="15">
        <v>1989.45498039216</v>
      </c>
      <c r="AGP21" s="15">
        <v>1947.70517647059</v>
      </c>
      <c r="AGQ21" s="15">
        <v>0.68167031434509795</v>
      </c>
      <c r="AGR21" s="15">
        <v>0.64808164116470601</v>
      </c>
      <c r="AGS21" s="15">
        <v>0.53694534581764697</v>
      </c>
      <c r="AGT21" s="15">
        <v>0.49489150386470598</v>
      </c>
      <c r="AGU21" s="15">
        <v>0.747856963327451</v>
      </c>
      <c r="AGV21" s="15">
        <v>0.70095555866078496</v>
      </c>
      <c r="AGW21" s="15">
        <f t="shared" si="109"/>
        <v>0.72440626099411798</v>
      </c>
      <c r="AGX21" s="15">
        <v>0.62670687079999998</v>
      </c>
      <c r="AGY21" s="15">
        <v>0.56516605137647102</v>
      </c>
      <c r="AGZ21" s="15">
        <v>0.22860390543529399</v>
      </c>
      <c r="AHA21" s="15">
        <v>0.22682326580392101</v>
      </c>
      <c r="AHB21" s="15">
        <v>0.69955926469607799</v>
      </c>
      <c r="AHC21" s="15">
        <v>0.68660819865098</v>
      </c>
      <c r="AHD21" s="15">
        <v>0.65698018343529396</v>
      </c>
      <c r="AHE21" s="15">
        <v>0.61305135523529397</v>
      </c>
      <c r="AHF21" s="15">
        <v>3.4935512933333301E-2</v>
      </c>
      <c r="AHG21" s="15">
        <v>6.9151859433333296E-2</v>
      </c>
      <c r="AHH21" s="15">
        <v>4.3060273820862696</v>
      </c>
      <c r="AHI21" s="15">
        <v>3.7701543831980402</v>
      </c>
      <c r="AHJ21" s="15">
        <v>0.305877405935294</v>
      </c>
      <c r="AHK21" s="15">
        <v>0.32092445363529398</v>
      </c>
      <c r="AHL21" s="15">
        <v>0.434705888445098</v>
      </c>
      <c r="AHM21" s="15">
        <v>0.441241511864706</v>
      </c>
      <c r="AHN21" s="15">
        <v>0.458601571815686</v>
      </c>
      <c r="AHO21" s="15">
        <v>0.46173247406078399</v>
      </c>
      <c r="AHP21" s="15">
        <v>0.33522970402352897</v>
      </c>
      <c r="AHQ21" s="15">
        <v>0.34622050084902001</v>
      </c>
      <c r="AHR21" s="15">
        <v>-0.76987191176470604</v>
      </c>
      <c r="AHS21" s="15">
        <v>-0.72096386129411805</v>
      </c>
      <c r="AHT21" s="15">
        <v>0.77254176661372598</v>
      </c>
      <c r="AHU21" s="15">
        <v>0.84286543851568596</v>
      </c>
      <c r="AHV21" s="15">
        <v>8.4540032509090896E-2</v>
      </c>
      <c r="AHW21" s="15">
        <v>6.8385346018181803E-2</v>
      </c>
      <c r="AHX21" s="15">
        <v>7.3470166254545402E-2</v>
      </c>
      <c r="AHY21" s="15">
        <v>7.9378315763636395E-2</v>
      </c>
      <c r="AHZ21" s="15">
        <v>0.38796602876363601</v>
      </c>
      <c r="AIA21" s="15">
        <v>0.224966106254545</v>
      </c>
      <c r="AIB21" s="15">
        <v>7.5218251636363601E-2</v>
      </c>
      <c r="AIC21" s="15">
        <v>0.38332191449090902</v>
      </c>
      <c r="AID21" s="15">
        <v>0.23817017487272699</v>
      </c>
      <c r="AIE21" s="15">
        <v>7.8370909090909102E-2</v>
      </c>
      <c r="AIF21" s="15">
        <v>5.8544946672727298E-2</v>
      </c>
      <c r="AIG21" s="15">
        <v>6.5851370872727299E-2</v>
      </c>
      <c r="AIH21" s="15">
        <v>35.92</v>
      </c>
      <c r="AII21" s="15">
        <v>33.301818181818199</v>
      </c>
      <c r="AIJ21" s="15">
        <v>24.111818181818201</v>
      </c>
      <c r="AIK21" s="15">
        <v>28.1838181818182</v>
      </c>
      <c r="AIL21" s="15">
        <v>27.824727272727301</v>
      </c>
      <c r="AIM21" s="15">
        <v>36.119999999999898</v>
      </c>
      <c r="AIN21" s="15">
        <v>36.042181818181803</v>
      </c>
      <c r="AIO21" s="15">
        <v>-0.199202207272727</v>
      </c>
      <c r="AIP21" s="15">
        <v>-0.187602501818182</v>
      </c>
      <c r="AIQ21" s="15">
        <v>67.956545454545505</v>
      </c>
      <c r="AIR21" s="15">
        <v>68.4701818181818</v>
      </c>
      <c r="AIS21" s="15">
        <v>157</v>
      </c>
      <c r="AIT21" s="15">
        <f t="shared" si="110"/>
        <v>89.043454545454495</v>
      </c>
      <c r="AIU21" s="15">
        <f t="shared" si="111"/>
        <v>88.5298181818182</v>
      </c>
      <c r="AIV21" s="15">
        <v>2087.9248909090902</v>
      </c>
      <c r="AIW21" s="15">
        <v>2099.6070909090899</v>
      </c>
      <c r="AIX21" s="15">
        <v>0.67116583911090899</v>
      </c>
      <c r="AIY21" s="15">
        <v>0.65686182378545399</v>
      </c>
      <c r="AIZ21" s="15">
        <v>0.519367271612727</v>
      </c>
      <c r="AJA21" s="15">
        <v>0.47682197506363599</v>
      </c>
      <c r="AJB21" s="15">
        <v>0.73400874222909096</v>
      </c>
      <c r="AJC21" s="15">
        <v>0.69671221267818195</v>
      </c>
      <c r="AJD21" s="15">
        <v>0.60455853168909102</v>
      </c>
      <c r="AJE21" s="15">
        <v>0.53220583117272702</v>
      </c>
      <c r="AJF21" s="15">
        <v>0.23328954743272701</v>
      </c>
      <c r="AJG21" s="15">
        <v>0.26311590321818201</v>
      </c>
      <c r="AJH21" s="15">
        <v>0.70614963425636401</v>
      </c>
      <c r="AJI21" s="15">
        <v>0.67833687401090903</v>
      </c>
      <c r="AJJ21" s="15">
        <v>0.65970612629454495</v>
      </c>
      <c r="AJK21" s="15">
        <v>0.63872117110545401</v>
      </c>
      <c r="AJL21" s="15">
        <v>6.7196891216363602E-2</v>
      </c>
      <c r="AJM21" s="15">
        <v>3.8814084954545497E-2</v>
      </c>
      <c r="AJN21" s="15">
        <v>4.1060736979636401</v>
      </c>
      <c r="AJO21" s="15">
        <v>3.9168149636818201</v>
      </c>
      <c r="AJP21" s="15">
        <v>0.31796818193454501</v>
      </c>
      <c r="AJQ21" s="15">
        <v>0.37547874351272698</v>
      </c>
      <c r="AJR21" s="15">
        <v>0.44652187983090902</v>
      </c>
      <c r="AJS21" s="15">
        <v>0.50099696404181804</v>
      </c>
      <c r="AJT21" s="15">
        <v>0.47043514265090902</v>
      </c>
      <c r="AJU21" s="15">
        <v>0.51831946289999997</v>
      </c>
      <c r="AJV21" s="15">
        <v>0.34747170988909098</v>
      </c>
      <c r="AJW21" s="15">
        <v>0.39743466804727301</v>
      </c>
      <c r="AJX21" s="15">
        <v>-0.75288119110909102</v>
      </c>
      <c r="AJY21" s="15">
        <v>-0.69311976340000003</v>
      </c>
      <c r="AJZ21" s="15">
        <v>0.81201278622363604</v>
      </c>
      <c r="AKA21" s="15">
        <v>1.0683582606345501</v>
      </c>
      <c r="AZI21" s="6"/>
      <c r="AZJ21" s="7"/>
      <c r="AZK21" s="6"/>
      <c r="AZL21" s="6"/>
      <c r="AZM21" s="6"/>
      <c r="AZN21" s="6"/>
    </row>
    <row r="22" spans="1:963 1361:1366" x14ac:dyDescent="0.25">
      <c r="A22" s="15">
        <v>21</v>
      </c>
      <c r="B22" s="15">
        <v>6</v>
      </c>
      <c r="C22" s="15" t="s">
        <v>9</v>
      </c>
      <c r="D22" s="15">
        <v>70</v>
      </c>
      <c r="E22" s="15">
        <v>5</v>
      </c>
      <c r="F22" s="15">
        <v>2</v>
      </c>
      <c r="G22" s="15" t="s">
        <v>14</v>
      </c>
      <c r="H22" s="15" t="s">
        <v>561</v>
      </c>
      <c r="I22" s="25">
        <v>-9999</v>
      </c>
      <c r="J22" s="25">
        <v>-9999</v>
      </c>
      <c r="K22" s="25">
        <v>-9999</v>
      </c>
      <c r="L22" s="25">
        <v>-9999</v>
      </c>
      <c r="M22" s="16">
        <v>0</v>
      </c>
      <c r="N22" s="16">
        <v>0</v>
      </c>
      <c r="O22" s="15">
        <f t="shared" si="34"/>
        <v>0</v>
      </c>
      <c r="P22" s="15">
        <v>0</v>
      </c>
      <c r="Q22" s="15">
        <v>53.839999999999996</v>
      </c>
      <c r="R22" s="15">
        <v>24.72</v>
      </c>
      <c r="S22" s="15">
        <v>21.439999999999998</v>
      </c>
      <c r="T22" s="15">
        <v>59.839999999999996</v>
      </c>
      <c r="U22" s="15">
        <v>21.439999999999998</v>
      </c>
      <c r="V22" s="15">
        <v>18.720000000000006</v>
      </c>
      <c r="W22" s="15">
        <v>60.56</v>
      </c>
      <c r="X22" s="15">
        <v>24.72</v>
      </c>
      <c r="Y22" s="15">
        <v>14.720000000000006</v>
      </c>
      <c r="Z22" s="15">
        <v>60.56</v>
      </c>
      <c r="AA22" s="15">
        <v>18.72</v>
      </c>
      <c r="AB22" s="15">
        <v>20.720000000000006</v>
      </c>
      <c r="AC22" s="15" t="s">
        <v>61</v>
      </c>
      <c r="AD22" s="15">
        <v>9</v>
      </c>
      <c r="AE22" s="15">
        <v>7.2</v>
      </c>
      <c r="AF22" s="15">
        <v>0.6</v>
      </c>
      <c r="AG22" s="15" t="s">
        <v>41</v>
      </c>
      <c r="AH22" s="15">
        <v>2</v>
      </c>
      <c r="AI22" s="15">
        <v>0.9</v>
      </c>
      <c r="AJ22" s="15">
        <v>1.6</v>
      </c>
      <c r="AK22" s="15">
        <v>3</v>
      </c>
      <c r="AL22" s="15">
        <v>366</v>
      </c>
      <c r="AM22" s="15">
        <v>28</v>
      </c>
      <c r="AN22" s="15">
        <v>0.66</v>
      </c>
      <c r="AO22" s="15">
        <v>9</v>
      </c>
      <c r="AP22" s="15">
        <v>5.5</v>
      </c>
      <c r="AQ22" s="15">
        <v>1.1100000000000001</v>
      </c>
      <c r="AR22" s="15">
        <v>5237</v>
      </c>
      <c r="AS22" s="15">
        <v>198</v>
      </c>
      <c r="AT22" s="15">
        <v>387</v>
      </c>
      <c r="AU22" s="25">
        <v>-9999</v>
      </c>
      <c r="AV22" s="15">
        <v>30.5</v>
      </c>
      <c r="AW22" s="15">
        <v>0</v>
      </c>
      <c r="AX22" s="15">
        <v>3</v>
      </c>
      <c r="AY22" s="15">
        <v>86</v>
      </c>
      <c r="AZ22" s="15">
        <v>5</v>
      </c>
      <c r="BA22" s="15">
        <v>6</v>
      </c>
      <c r="BB22" s="15">
        <v>78</v>
      </c>
      <c r="BC22" s="20">
        <v>0.25979216626698642</v>
      </c>
      <c r="BD22" s="20">
        <v>0</v>
      </c>
      <c r="BE22" s="20">
        <v>1.4976038338658147E-2</v>
      </c>
      <c r="BF22" s="20">
        <v>0.77124710152233089</v>
      </c>
      <c r="BG22" s="20">
        <v>1.3375056780901429</v>
      </c>
      <c r="BH22" s="20">
        <v>1.169267827570633</v>
      </c>
      <c r="BI22" s="25">
        <v>-9999</v>
      </c>
      <c r="BJ22" s="25">
        <v>-9999</v>
      </c>
      <c r="BK22" s="25">
        <v>-9999</v>
      </c>
      <c r="BL22" s="25">
        <v>-9999</v>
      </c>
      <c r="BM22" s="25">
        <v>-9999</v>
      </c>
      <c r="BN22" s="20">
        <f t="shared" si="0"/>
        <v>1.0391686650679457</v>
      </c>
      <c r="BO22" s="20">
        <f t="shared" si="1"/>
        <v>1.0990728184225782</v>
      </c>
      <c r="BP22" s="20">
        <f t="shared" si="2"/>
        <v>4.1840612245119022</v>
      </c>
      <c r="BQ22" s="20">
        <f t="shared" si="3"/>
        <v>9.5340839368724737</v>
      </c>
      <c r="BR22" s="20">
        <f t="shared" si="4"/>
        <v>14.211155247155006</v>
      </c>
      <c r="BS22" s="20">
        <f t="shared" si="5"/>
        <v>3.0849884060893236</v>
      </c>
      <c r="BT22" s="20">
        <f t="shared" si="6"/>
        <v>5.3500227123605715</v>
      </c>
      <c r="BU22" s="20">
        <f t="shared" si="7"/>
        <v>4.6770713102825319</v>
      </c>
      <c r="BV22" s="20">
        <f t="shared" si="35"/>
        <v>13.112082428732426</v>
      </c>
      <c r="BW22" s="25">
        <v>-9999</v>
      </c>
      <c r="BX22" s="25">
        <v>-9999</v>
      </c>
      <c r="BY22" s="25">
        <v>-9999</v>
      </c>
      <c r="BZ22" s="25">
        <v>-9999</v>
      </c>
      <c r="CA22" s="25">
        <v>-9999</v>
      </c>
      <c r="CB22" s="25">
        <v>-9999</v>
      </c>
      <c r="CC22" s="25">
        <v>-9999</v>
      </c>
      <c r="CD22" s="20">
        <f t="shared" si="8"/>
        <v>18.139689564238026</v>
      </c>
      <c r="CE22" s="20">
        <f t="shared" si="9"/>
        <v>24.881486711939232</v>
      </c>
      <c r="CF22" s="20">
        <f t="shared" si="10"/>
        <v>32.719882762516029</v>
      </c>
      <c r="CG22" s="20">
        <f t="shared" si="36"/>
        <v>57.280647114195062</v>
      </c>
      <c r="CH22" s="15">
        <f t="shared" si="11"/>
        <v>7.8383960505767973</v>
      </c>
      <c r="CI22" s="15">
        <f t="shared" si="12"/>
        <v>10.81779766343525</v>
      </c>
      <c r="CJ22" s="15">
        <f t="shared" si="13"/>
        <v>13.742966688243786</v>
      </c>
      <c r="CK22" s="15">
        <f t="shared" ref="CK22:CL22" si="171">SUM(CH22:CJ22)</f>
        <v>32.399160402255831</v>
      </c>
      <c r="CL22" s="15">
        <f t="shared" si="171"/>
        <v>56.959924753934871</v>
      </c>
      <c r="CM22" s="15">
        <v>1.855</v>
      </c>
      <c r="CN22" s="15">
        <v>0.41499999999999998</v>
      </c>
      <c r="CO22" s="15">
        <v>0.245</v>
      </c>
      <c r="CP22" s="15">
        <v>5.4999999999999993E-2</v>
      </c>
      <c r="CQ22" s="15">
        <v>0.6</v>
      </c>
      <c r="CR22" s="15">
        <v>0.44999999999999996</v>
      </c>
      <c r="CS22" s="25">
        <v>-9999</v>
      </c>
      <c r="CT22" s="25">
        <v>-9999</v>
      </c>
      <c r="CU22" s="25">
        <v>-9999</v>
      </c>
      <c r="CV22" s="25">
        <v>-9999</v>
      </c>
      <c r="CW22" s="25">
        <v>-9999</v>
      </c>
      <c r="CX22" s="20">
        <f t="shared" si="141"/>
        <v>9.08</v>
      </c>
      <c r="CY22" s="20">
        <f t="shared" si="142"/>
        <v>10.06</v>
      </c>
      <c r="CZ22" s="20">
        <f t="shared" si="143"/>
        <v>10.280000000000001</v>
      </c>
      <c r="DA22" s="20">
        <f t="shared" si="144"/>
        <v>12.680000000000001</v>
      </c>
      <c r="DB22" s="20">
        <f t="shared" si="145"/>
        <v>14.48</v>
      </c>
      <c r="DC22" s="15">
        <f t="shared" si="146"/>
        <v>0.21999999999999997</v>
      </c>
      <c r="DD22" s="15">
        <f t="shared" si="147"/>
        <v>2.4</v>
      </c>
      <c r="DE22" s="15">
        <f t="shared" si="148"/>
        <v>1.7999999999999998</v>
      </c>
      <c r="DF22" s="15">
        <f t="shared" si="149"/>
        <v>4.42</v>
      </c>
      <c r="DG22" s="16">
        <v>2.4690123950419833</v>
      </c>
      <c r="DH22" s="16">
        <v>2.0659099960175231</v>
      </c>
      <c r="DI22" s="16">
        <v>1.6854492869253019</v>
      </c>
      <c r="DJ22" s="16">
        <v>1.9595990126441993</v>
      </c>
      <c r="DK22" s="16">
        <v>2.7044494158588126</v>
      </c>
      <c r="DL22" s="16">
        <v>3.4357416720609466</v>
      </c>
      <c r="DM22" s="25">
        <v>-9999</v>
      </c>
      <c r="DN22" s="20">
        <f t="shared" si="41"/>
        <v>18.139689564238026</v>
      </c>
      <c r="DO22" s="20">
        <f t="shared" si="42"/>
        <v>24.881486711939232</v>
      </c>
      <c r="DP22" s="20">
        <f t="shared" ref="DP22:DR22" si="172">(DO22+(DJ22*4))</f>
        <v>32.719882762516029</v>
      </c>
      <c r="DQ22" s="20">
        <f t="shared" si="172"/>
        <v>43.53768042595128</v>
      </c>
      <c r="DR22" s="20">
        <f t="shared" si="172"/>
        <v>57.280647114195062</v>
      </c>
      <c r="DS22" s="15">
        <f t="shared" si="44"/>
        <v>7.8383960505767973</v>
      </c>
      <c r="DT22" s="15">
        <f t="shared" si="45"/>
        <v>10.81779766343525</v>
      </c>
      <c r="DU22" s="15">
        <f t="shared" si="46"/>
        <v>13.742966688243786</v>
      </c>
      <c r="DV22" s="15">
        <f t="shared" si="47"/>
        <v>32.399160402255831</v>
      </c>
      <c r="DW22" s="25">
        <v>-9999</v>
      </c>
      <c r="DX22" s="25">
        <v>-9999</v>
      </c>
      <c r="DY22" s="25">
        <v>-9999</v>
      </c>
      <c r="DZ22" s="25">
        <v>-9999</v>
      </c>
      <c r="EA22" s="25">
        <v>-9999</v>
      </c>
      <c r="EB22" s="25">
        <v>-9999</v>
      </c>
      <c r="EC22" s="25">
        <v>-9999</v>
      </c>
      <c r="ED22" s="25">
        <v>-9999</v>
      </c>
      <c r="EE22" s="25">
        <v>-9999</v>
      </c>
      <c r="EF22" s="25">
        <v>-9999</v>
      </c>
      <c r="EG22" s="25">
        <v>-9999</v>
      </c>
      <c r="EH22" s="25">
        <v>-9999</v>
      </c>
      <c r="EI22" s="25">
        <v>-9999</v>
      </c>
      <c r="EJ22" s="25">
        <v>-9999</v>
      </c>
      <c r="EK22" s="25">
        <v>-9999</v>
      </c>
      <c r="EL22" s="25">
        <v>-9999</v>
      </c>
      <c r="EM22" s="25">
        <v>-9999</v>
      </c>
      <c r="EN22" s="25">
        <v>-9999</v>
      </c>
      <c r="EO22" s="25">
        <v>-9999</v>
      </c>
      <c r="EP22" s="25">
        <v>-9999</v>
      </c>
      <c r="EQ22" s="15">
        <v>5.8</v>
      </c>
      <c r="ER22" s="18">
        <v>8.9</v>
      </c>
      <c r="ES22" s="17">
        <v>5</v>
      </c>
      <c r="ET22" s="18">
        <v>0.9</v>
      </c>
      <c r="EU22" s="29">
        <v>2.4</v>
      </c>
      <c r="EV22" s="22">
        <v>3.9</v>
      </c>
      <c r="EW22" s="22">
        <v>1.2</v>
      </c>
      <c r="EX22" s="18">
        <v>15.9</v>
      </c>
      <c r="EY22" s="18">
        <v>11.1</v>
      </c>
      <c r="EZ22" s="23">
        <v>8.9</v>
      </c>
      <c r="FA22" s="18">
        <v>7.3</v>
      </c>
      <c r="FB22" s="22">
        <v>22.3</v>
      </c>
      <c r="FC22" s="21">
        <v>-9999</v>
      </c>
      <c r="FD22" s="18">
        <v>6.5</v>
      </c>
      <c r="FE22" s="21">
        <v>-9999</v>
      </c>
      <c r="FF22" s="18">
        <v>21.1</v>
      </c>
      <c r="FG22" s="18">
        <v>10.7</v>
      </c>
      <c r="FH22" s="18">
        <v>23.8</v>
      </c>
      <c r="FI22" s="18">
        <v>13.6</v>
      </c>
      <c r="FJ22" s="18">
        <v>13.9</v>
      </c>
      <c r="FK22" s="18">
        <v>25.8</v>
      </c>
      <c r="FL22" s="17">
        <v>28.2</v>
      </c>
      <c r="FM22" s="17">
        <v>32.1</v>
      </c>
      <c r="FN22" s="17">
        <v>27.6</v>
      </c>
      <c r="FO22" s="17">
        <v>27.4</v>
      </c>
      <c r="FP22" s="17">
        <v>25.8</v>
      </c>
      <c r="FQ22" s="17">
        <v>27.2</v>
      </c>
      <c r="FR22" s="17">
        <v>24.2</v>
      </c>
      <c r="FS22" s="17">
        <v>21.8</v>
      </c>
      <c r="FT22" s="17">
        <v>20.399999999999999</v>
      </c>
      <c r="FU22" s="17">
        <v>19.7</v>
      </c>
      <c r="FV22" s="17">
        <v>17</v>
      </c>
      <c r="FW22" s="17">
        <v>17</v>
      </c>
      <c r="FX22" s="22">
        <v>22.5</v>
      </c>
      <c r="FY22" s="22">
        <v>22</v>
      </c>
      <c r="FZ22" s="22">
        <v>30.5</v>
      </c>
      <c r="GA22" s="22">
        <v>30</v>
      </c>
      <c r="GB22" s="22">
        <v>34.5</v>
      </c>
      <c r="GC22" s="22">
        <v>30</v>
      </c>
      <c r="GD22" s="22">
        <v>41.5</v>
      </c>
      <c r="GE22" s="22">
        <v>35.5</v>
      </c>
      <c r="GF22" s="22">
        <v>50</v>
      </c>
      <c r="GG22" s="22">
        <v>43.5</v>
      </c>
      <c r="GH22" s="22">
        <v>52</v>
      </c>
      <c r="GI22" s="22">
        <v>39.5</v>
      </c>
      <c r="GJ22" s="22">
        <v>46</v>
      </c>
      <c r="GK22" s="22">
        <v>42.5</v>
      </c>
      <c r="GL22" s="22">
        <v>55</v>
      </c>
      <c r="GM22" s="22">
        <v>46</v>
      </c>
      <c r="GN22" s="16">
        <v>77.678571428571445</v>
      </c>
      <c r="GO22" s="16">
        <v>167.7069199457259</v>
      </c>
      <c r="GP22" s="16">
        <v>86.72875436554132</v>
      </c>
      <c r="GQ22" s="16">
        <v>27.904667328699109</v>
      </c>
      <c r="GR22" s="16">
        <v>14.399999999999999</v>
      </c>
      <c r="GS22" s="16">
        <v>1.9704433497536946</v>
      </c>
      <c r="GT22" s="16">
        <v>6.9790628115653046</v>
      </c>
      <c r="GU22" s="16">
        <v>0</v>
      </c>
      <c r="GV22" s="16">
        <v>10.505450941526263</v>
      </c>
      <c r="GW22" s="16">
        <v>0</v>
      </c>
      <c r="GX22" s="18">
        <v>3.0373000000000001</v>
      </c>
      <c r="GY22" s="18">
        <v>4.2638999999999996</v>
      </c>
      <c r="GZ22" s="18">
        <v>3.9327000000000001</v>
      </c>
      <c r="HA22" s="18">
        <v>3.4428999999999998</v>
      </c>
      <c r="HB22" s="18">
        <v>2.7471999999999999</v>
      </c>
      <c r="HC22" s="18">
        <v>2.3889</v>
      </c>
      <c r="HD22" s="18">
        <v>2.1452</v>
      </c>
      <c r="HE22" s="18">
        <v>2.1385999999999998</v>
      </c>
      <c r="HF22" s="18">
        <v>2.1023000000000001</v>
      </c>
      <c r="HG22" s="15">
        <v>41.1</v>
      </c>
      <c r="HH22" s="15">
        <f t="shared" si="48"/>
        <v>252.50000000000003</v>
      </c>
      <c r="HI22" s="15">
        <v>1.5429254442998948</v>
      </c>
      <c r="HJ22" s="24">
        <f t="shared" si="49"/>
        <v>1.6952039920242084</v>
      </c>
      <c r="HK22" s="15">
        <f t="shared" si="50"/>
        <v>4.2803900798611263</v>
      </c>
      <c r="HL22" s="27">
        <v>0.3670713569924704</v>
      </c>
      <c r="HM22" s="17">
        <v>128.69999999999999</v>
      </c>
      <c r="HN22" s="17">
        <v>70.069999999999993</v>
      </c>
      <c r="HO22" s="16">
        <f t="shared" si="51"/>
        <v>58.629999999999995</v>
      </c>
      <c r="HP22" s="18">
        <v>14</v>
      </c>
      <c r="HQ22" s="18">
        <v>99.7</v>
      </c>
      <c r="HR22" s="18">
        <v>31.63</v>
      </c>
      <c r="HS22" s="22">
        <f t="shared" si="52"/>
        <v>68.070000000000007</v>
      </c>
      <c r="HT22" s="21">
        <v>38</v>
      </c>
      <c r="HU22" s="18">
        <v>96.7</v>
      </c>
      <c r="HV22" s="18">
        <v>31</v>
      </c>
      <c r="HW22" s="18">
        <f t="shared" si="53"/>
        <v>65.7</v>
      </c>
      <c r="HX22" s="18">
        <v>67.099999999999994</v>
      </c>
      <c r="HY22" s="18">
        <v>31</v>
      </c>
      <c r="HZ22" s="18">
        <f t="shared" si="54"/>
        <v>36.099999999999994</v>
      </c>
      <c r="IA22" s="18">
        <v>64</v>
      </c>
      <c r="IB22" s="18">
        <v>31.5</v>
      </c>
      <c r="IC22" s="18">
        <f t="shared" si="55"/>
        <v>32.5</v>
      </c>
      <c r="ID22" s="18">
        <v>25</v>
      </c>
      <c r="IE22" s="22">
        <v>6.65</v>
      </c>
      <c r="IF22" s="28">
        <v>84.4</v>
      </c>
      <c r="IG22" s="22">
        <v>70.069999999999993</v>
      </c>
      <c r="IH22" s="22">
        <f t="shared" si="151"/>
        <v>18.350000000000001</v>
      </c>
      <c r="II22" s="22">
        <f t="shared" si="152"/>
        <v>14.330000000000013</v>
      </c>
      <c r="IJ22" s="16">
        <f t="shared" si="153"/>
        <v>140.4901960784315</v>
      </c>
      <c r="IK22" s="16">
        <f t="shared" si="154"/>
        <v>125.43767507002811</v>
      </c>
      <c r="IL22" s="25">
        <f t="shared" si="22"/>
        <v>574.8039215686274</v>
      </c>
      <c r="IM22" s="16">
        <f t="shared" si="23"/>
        <v>667.35294117647072</v>
      </c>
      <c r="IN22" s="16">
        <f t="shared" si="24"/>
        <v>353.92156862745094</v>
      </c>
      <c r="IO22" s="16">
        <f t="shared" si="60"/>
        <v>318.62745098039215</v>
      </c>
      <c r="IP22" s="25">
        <f t="shared" si="25"/>
        <v>644.11764705882354</v>
      </c>
      <c r="IQ22" s="16">
        <f t="shared" si="61"/>
        <v>1914.705882352941</v>
      </c>
      <c r="IR22" s="16">
        <f t="shared" si="62"/>
        <v>179.90196078431373</v>
      </c>
      <c r="IS22" s="27">
        <v>0.36796814035658754</v>
      </c>
      <c r="IT22" s="24">
        <v>1.4444787893742757</v>
      </c>
      <c r="IU22" s="24">
        <v>1.4444787893742757</v>
      </c>
      <c r="IV22" s="15">
        <v>1.6</v>
      </c>
      <c r="IW22" s="24">
        <f t="shared" si="63"/>
        <v>1.5906142658312306</v>
      </c>
      <c r="IX22" s="15">
        <f t="shared" si="26"/>
        <v>9.1968627450980378</v>
      </c>
      <c r="IY22" s="27">
        <v>0.36727700610561409</v>
      </c>
      <c r="IZ22" s="26">
        <v>0.40186704833628101</v>
      </c>
      <c r="JA22" s="15">
        <v>0.46</v>
      </c>
      <c r="JB22" s="24">
        <f t="shared" si="64"/>
        <v>0.48294355215246493</v>
      </c>
      <c r="JC22" s="15">
        <f t="shared" si="27"/>
        <v>3.0698235294117651</v>
      </c>
      <c r="JD22" s="27">
        <v>0.36704580529498981</v>
      </c>
      <c r="JE22" s="24">
        <v>0.81554635545692444</v>
      </c>
      <c r="JF22" s="15">
        <v>0.88</v>
      </c>
      <c r="JG22" s="24">
        <f t="shared" si="65"/>
        <v>0.92243644803743663</v>
      </c>
      <c r="JH22" s="15">
        <f t="shared" si="28"/>
        <v>3.1145098039215684</v>
      </c>
      <c r="JI22" s="27">
        <v>0.36723297578849656</v>
      </c>
      <c r="JJ22" s="24">
        <v>2.0590116492528949</v>
      </c>
      <c r="JK22" s="15">
        <v>2.2400000000000002</v>
      </c>
      <c r="JL22" s="24">
        <f t="shared" si="66"/>
        <v>2.2434939761662758</v>
      </c>
      <c r="JM22" s="15">
        <f t="shared" si="29"/>
        <v>4.0298039215686279</v>
      </c>
      <c r="JN22" s="27">
        <v>0.36764337630590166</v>
      </c>
      <c r="JO22" s="16">
        <f t="shared" si="67"/>
        <v>19.411000000000001</v>
      </c>
      <c r="JP22" s="16">
        <f t="shared" si="68"/>
        <v>17.331250000000001</v>
      </c>
      <c r="JQ22" s="22">
        <v>6.5</v>
      </c>
      <c r="JR22" s="22">
        <f t="shared" si="69"/>
        <v>21.645</v>
      </c>
      <c r="JS22" s="22">
        <v>263.8</v>
      </c>
      <c r="JT22" s="26">
        <f t="shared" si="70"/>
        <v>0.26380000000000003</v>
      </c>
      <c r="JU22" s="27">
        <v>7.1599999999999997E-2</v>
      </c>
      <c r="JV22" s="26">
        <f t="shared" si="71"/>
        <v>0.19220000000000004</v>
      </c>
      <c r="JW22" s="15">
        <f t="shared" si="72"/>
        <v>851.97688369494563</v>
      </c>
      <c r="JX22" s="15">
        <v>0.1583</v>
      </c>
      <c r="JY22" s="15">
        <v>0.15179999999999999</v>
      </c>
      <c r="JZ22" s="15">
        <f t="shared" si="155"/>
        <v>9.0499999999999997E-2</v>
      </c>
      <c r="KA22" s="15">
        <f>JY22-0.067</f>
        <v>8.4799999999999986E-2</v>
      </c>
      <c r="KB22" s="15">
        <f t="shared" si="156"/>
        <v>0.47086368366285108</v>
      </c>
      <c r="KC22" s="15">
        <v>0.47699999999999998</v>
      </c>
      <c r="KD22" s="15">
        <f>(JZ22)*(43560/(JR22*0.454))</f>
        <v>401.16497385219856</v>
      </c>
      <c r="KE22" s="15">
        <f t="shared" si="30"/>
        <v>406.39297352248906</v>
      </c>
      <c r="KF22" s="15">
        <f t="shared" si="73"/>
        <v>455.16013034518778</v>
      </c>
      <c r="KG22" s="28">
        <v>2</v>
      </c>
      <c r="KH22" s="22">
        <f t="shared" si="74"/>
        <v>19</v>
      </c>
      <c r="KI22" s="22">
        <f t="shared" si="75"/>
        <v>126.73</v>
      </c>
      <c r="KJ22" s="20">
        <v>132.60298299999999</v>
      </c>
      <c r="KK22" s="16">
        <v>1.18</v>
      </c>
      <c r="KL22" s="16">
        <f t="shared" si="76"/>
        <v>0.66999999999999993</v>
      </c>
      <c r="KM22" s="15">
        <f t="shared" si="121"/>
        <v>484.78985949959628</v>
      </c>
      <c r="KN22" s="18">
        <v>0.68</v>
      </c>
      <c r="KO22" s="18">
        <f t="shared" si="77"/>
        <v>0.41000000000000003</v>
      </c>
      <c r="KP22" s="15">
        <f t="shared" si="78"/>
        <v>0.61194029850746279</v>
      </c>
      <c r="KQ22" s="15">
        <f t="shared" si="79"/>
        <v>296.66245133557391</v>
      </c>
      <c r="KR22" s="15">
        <f t="shared" si="80"/>
        <v>332.26194549584278</v>
      </c>
      <c r="KS22" s="20">
        <f t="shared" si="31"/>
        <v>422.75908699460234</v>
      </c>
      <c r="KT22" s="20">
        <f t="shared" si="81"/>
        <v>473.49017743395467</v>
      </c>
      <c r="KU22" s="30">
        <v>5.33</v>
      </c>
      <c r="KV22" s="30">
        <v>0.92</v>
      </c>
      <c r="KW22" s="30">
        <v>75.8</v>
      </c>
      <c r="KX22" s="30">
        <v>21.2</v>
      </c>
      <c r="KY22" s="30">
        <v>6.5</v>
      </c>
      <c r="KZ22" s="18">
        <v>0.4667</v>
      </c>
      <c r="LA22" s="18">
        <f t="shared" si="82"/>
        <v>0.3997</v>
      </c>
      <c r="LB22" s="15">
        <f t="shared" si="32"/>
        <v>0.59656716417910449</v>
      </c>
      <c r="LC22" s="15">
        <f t="shared" si="33"/>
        <v>289.20971170446063</v>
      </c>
      <c r="LD22" s="15">
        <f t="shared" si="83"/>
        <v>323.91487710899594</v>
      </c>
      <c r="LE22" s="15">
        <f t="shared" si="84"/>
        <v>395.01814281584871</v>
      </c>
      <c r="LF22" s="15">
        <v>41.1</v>
      </c>
      <c r="LG22" s="15">
        <f t="shared" si="85"/>
        <v>252.50000000000003</v>
      </c>
      <c r="LH22" s="15">
        <v>0.25611735994736801</v>
      </c>
      <c r="LI22" s="15">
        <v>0.39096190578947398</v>
      </c>
      <c r="LJ22" s="15">
        <v>0.21909148502631601</v>
      </c>
      <c r="LK22" s="15">
        <v>0.32763543910526299</v>
      </c>
      <c r="LL22" s="15">
        <v>0.49331942113157901</v>
      </c>
      <c r="LM22" s="15">
        <v>0.46188957047368401</v>
      </c>
      <c r="LN22" s="15">
        <v>0.34596034176315799</v>
      </c>
      <c r="LO22" s="15">
        <v>0.53758207910526301</v>
      </c>
      <c r="LP22" s="15">
        <v>0.480603436894737</v>
      </c>
      <c r="LQ22" s="15">
        <v>0.25955703884210501</v>
      </c>
      <c r="LR22" s="15">
        <v>0.416839961394737</v>
      </c>
      <c r="LS22" s="15">
        <v>0.265329949263158</v>
      </c>
      <c r="LT22" s="15">
        <v>33.96</v>
      </c>
      <c r="LU22" s="15">
        <v>30.5978947368421</v>
      </c>
      <c r="LV22" s="15">
        <v>4.5322105263157901</v>
      </c>
      <c r="LW22" s="15">
        <v>39.353421052631603</v>
      </c>
      <c r="LX22" s="15">
        <v>38.7507894736842</v>
      </c>
      <c r="LY22" s="15">
        <v>34.518947368421003</v>
      </c>
      <c r="LZ22" s="15">
        <v>34.598421052631601</v>
      </c>
      <c r="MA22" s="15">
        <v>0.13233415000000001</v>
      </c>
      <c r="MB22" s="15">
        <v>0.103997831578947</v>
      </c>
      <c r="MC22" s="15">
        <v>59.030526315789501</v>
      </c>
      <c r="MD22" s="15">
        <v>54.433947368421002</v>
      </c>
      <c r="ME22" s="15">
        <v>60.3</v>
      </c>
      <c r="MF22" s="15">
        <f t="shared" si="86"/>
        <v>1.2694736842104959</v>
      </c>
      <c r="MG22" s="15">
        <f t="shared" si="87"/>
        <v>5.8660526315789951</v>
      </c>
      <c r="MH22" s="15">
        <v>1885.2987105263201</v>
      </c>
      <c r="MI22" s="15">
        <v>1780.9477368421101</v>
      </c>
      <c r="MJ22" s="15">
        <v>0.21679521849736799</v>
      </c>
      <c r="MK22" s="15">
        <v>0.200439722728947</v>
      </c>
      <c r="ML22" s="15">
        <v>0.16289379495263201</v>
      </c>
      <c r="MM22" s="15">
        <v>0.16969458201578899</v>
      </c>
      <c r="MN22" s="15">
        <v>0.126408320981579</v>
      </c>
      <c r="MO22" s="15">
        <v>0.114437499376316</v>
      </c>
      <c r="MP22" s="15">
        <v>7.1029150594736801E-2</v>
      </c>
      <c r="MQ22" s="15">
        <v>8.2830034131578897E-2</v>
      </c>
      <c r="MR22" s="15">
        <v>5.5889477584210499E-2</v>
      </c>
      <c r="MS22" s="15">
        <v>3.1966144500000002E-2</v>
      </c>
      <c r="MT22" s="15">
        <v>0.33901434080263199</v>
      </c>
      <c r="MU22" s="15">
        <v>0.38360145401578899</v>
      </c>
      <c r="MV22" s="15">
        <v>0.34869749956578999</v>
      </c>
      <c r="MW22" s="15">
        <v>0.315135471626316</v>
      </c>
      <c r="MX22" s="15">
        <v>0.13194820589473699</v>
      </c>
      <c r="MY22" s="15">
        <v>0.19862775585263201</v>
      </c>
      <c r="MZ22" s="15">
        <v>0.55407894087894705</v>
      </c>
      <c r="NA22" s="15">
        <v>0.50563805206842105</v>
      </c>
      <c r="NB22" s="15">
        <v>0.44173173997105297</v>
      </c>
      <c r="NC22" s="15">
        <v>-0.22046958466052599</v>
      </c>
      <c r="ND22" s="15">
        <v>0.47064135566315801</v>
      </c>
      <c r="NE22" s="15">
        <v>-0.27891631825789498</v>
      </c>
      <c r="NF22" s="15">
        <v>0.29514167016842102</v>
      </c>
      <c r="NG22" s="15">
        <v>0.13039362855526301</v>
      </c>
      <c r="NH22" s="15">
        <v>0.25623650103947399</v>
      </c>
      <c r="NI22" s="15">
        <v>0.117859515110526</v>
      </c>
      <c r="NJ22" s="15">
        <v>-0.13241375205263201</v>
      </c>
      <c r="NK22" s="15">
        <v>-0.15225836313157901</v>
      </c>
      <c r="NL22" s="15">
        <v>0.92630757226842098</v>
      </c>
      <c r="NM22" s="15">
        <v>0.62468070991052604</v>
      </c>
      <c r="NN22" s="15">
        <v>0.25864684468421101</v>
      </c>
      <c r="NO22" s="15">
        <v>0.40783889294736803</v>
      </c>
      <c r="NP22" s="15">
        <v>0.233305065105263</v>
      </c>
      <c r="NQ22" s="15">
        <v>0.327499671921053</v>
      </c>
      <c r="NR22" s="15">
        <v>0.47836563968421097</v>
      </c>
      <c r="NS22" s="15">
        <v>0.45005289892105299</v>
      </c>
      <c r="NT22" s="15">
        <v>0.33862457544736801</v>
      </c>
      <c r="NU22" s="15">
        <v>0.52128657257894795</v>
      </c>
      <c r="NV22" s="15">
        <v>0.46736000360526297</v>
      </c>
      <c r="NW22" s="15">
        <v>0.26000606426315798</v>
      </c>
      <c r="NX22" s="15">
        <v>0.40828126650000002</v>
      </c>
      <c r="NY22" s="15">
        <v>0.25122283323684202</v>
      </c>
      <c r="NZ22" s="15">
        <v>30.8610526315789</v>
      </c>
      <c r="OA22" s="15">
        <v>28.433421052631601</v>
      </c>
      <c r="OB22" s="15">
        <v>13.682105263157901</v>
      </c>
      <c r="OC22" s="15">
        <v>44.004210526315802</v>
      </c>
      <c r="OD22" s="15">
        <v>43.707105263157899</v>
      </c>
      <c r="OE22" s="15">
        <v>31.69</v>
      </c>
      <c r="OF22" s="15">
        <v>31.2702631578947</v>
      </c>
      <c r="OG22" s="15">
        <v>0.34442030000000001</v>
      </c>
      <c r="OH22" s="15">
        <v>0.31749589210526302</v>
      </c>
      <c r="OI22" s="15">
        <v>59.438684210526297</v>
      </c>
      <c r="OJ22" s="15">
        <v>52.6521052631579</v>
      </c>
      <c r="OK22" s="15">
        <v>60</v>
      </c>
      <c r="OL22" s="15">
        <f t="shared" si="88"/>
        <v>0.56131578947370286</v>
      </c>
      <c r="OM22" s="15">
        <f t="shared" si="89"/>
        <v>7.3478947368421004</v>
      </c>
      <c r="ON22" s="15">
        <v>1894.5588421052601</v>
      </c>
      <c r="OO22" s="15">
        <v>1740.49365789474</v>
      </c>
      <c r="OP22" s="15">
        <v>0.212329607084211</v>
      </c>
      <c r="OQ22" s="15">
        <v>0.18483412452105299</v>
      </c>
      <c r="OR22" s="15">
        <v>0.15968544644473701</v>
      </c>
      <c r="OS22" s="15">
        <v>0.15709727147105301</v>
      </c>
      <c r="OT22" s="15">
        <v>0.121453254642105</v>
      </c>
      <c r="OU22" s="15">
        <v>7.7353817168421005E-2</v>
      </c>
      <c r="OV22" s="15">
        <v>6.7402900947368394E-2</v>
      </c>
      <c r="OW22" s="15">
        <v>4.87475182473684E-2</v>
      </c>
      <c r="OX22" s="15">
        <v>5.4499554963157899E-2</v>
      </c>
      <c r="OY22" s="15">
        <v>2.8808915507894699E-2</v>
      </c>
      <c r="OZ22" s="15">
        <v>0.34949751721315803</v>
      </c>
      <c r="PA22" s="15">
        <v>0.34191508643947399</v>
      </c>
      <c r="PB22" s="15">
        <v>0.33429614360263199</v>
      </c>
      <c r="PC22" s="15">
        <v>0.29563716969736897</v>
      </c>
      <c r="PD22" s="15">
        <v>0.14820187540789501</v>
      </c>
      <c r="PE22" s="15">
        <v>0.16801023051052599</v>
      </c>
      <c r="PF22" s="15">
        <v>0.53958541338684196</v>
      </c>
      <c r="PG22" s="15">
        <v>0.46087579827368402</v>
      </c>
      <c r="PH22" s="15">
        <v>0.45074169291842098</v>
      </c>
      <c r="PI22" s="15">
        <v>0.183761037534211</v>
      </c>
      <c r="PJ22" s="15">
        <v>0.47816373707105198</v>
      </c>
      <c r="PK22" s="15">
        <v>0.189000338571053</v>
      </c>
      <c r="PL22" s="15">
        <v>0.29289646582631601</v>
      </c>
      <c r="PM22" s="15">
        <v>0.118568531042105</v>
      </c>
      <c r="PN22" s="15">
        <v>0.25502956924210501</v>
      </c>
      <c r="PO22" s="15">
        <v>0.10565135224736801</v>
      </c>
      <c r="PP22" s="15">
        <v>-0.12590780942105301</v>
      </c>
      <c r="PQ22" s="15">
        <v>-9.20376708763158E-2</v>
      </c>
      <c r="PR22" s="15">
        <v>0.98919211101842097</v>
      </c>
      <c r="PS22" s="15">
        <v>0.74466820738157902</v>
      </c>
      <c r="PT22" s="15">
        <v>0.25650917810000001</v>
      </c>
      <c r="PU22" s="15">
        <v>0.39862545202499999</v>
      </c>
      <c r="PV22" s="15">
        <v>0.2324246156</v>
      </c>
      <c r="PW22" s="15">
        <v>0.33171393032500002</v>
      </c>
      <c r="PX22" s="15">
        <v>0.48099383745000002</v>
      </c>
      <c r="PY22" s="15">
        <v>0.43895438240000001</v>
      </c>
      <c r="PZ22" s="15">
        <v>0.34332672282499999</v>
      </c>
      <c r="QA22" s="15">
        <v>0.53761462972499996</v>
      </c>
      <c r="QB22" s="15">
        <v>0.486119531075</v>
      </c>
      <c r="QC22" s="15">
        <v>0.266235065725</v>
      </c>
      <c r="QD22" s="15">
        <v>0.41051935745000001</v>
      </c>
      <c r="QE22" s="15">
        <v>0.255172386375</v>
      </c>
      <c r="QF22" s="15">
        <v>26.718</v>
      </c>
      <c r="QG22" s="15">
        <v>23.68525</v>
      </c>
      <c r="QH22" s="15">
        <v>20.80875</v>
      </c>
      <c r="QI22" s="15">
        <v>33.789250000000003</v>
      </c>
      <c r="QJ22" s="15">
        <v>34.444499999999998</v>
      </c>
      <c r="QK22" s="15">
        <v>25.897500000000001</v>
      </c>
      <c r="QL22" s="15">
        <v>25.6995</v>
      </c>
      <c r="QM22" s="15">
        <v>0.21491478750000001</v>
      </c>
      <c r="QN22" s="15">
        <v>0.217751525</v>
      </c>
      <c r="QO22" s="15">
        <v>58.704749999999997</v>
      </c>
      <c r="QP22" s="15">
        <v>51.649500000000003</v>
      </c>
      <c r="QQ22" s="15">
        <v>60.1</v>
      </c>
      <c r="QR22" s="15">
        <f t="shared" si="90"/>
        <v>1.3952500000000043</v>
      </c>
      <c r="QS22" s="15">
        <f t="shared" si="91"/>
        <v>8.4504999999999981</v>
      </c>
      <c r="QT22" s="15">
        <v>1877.8848</v>
      </c>
      <c r="QU22" s="15">
        <v>1717.7603999999999</v>
      </c>
      <c r="QV22" s="15">
        <v>0.22044219037250001</v>
      </c>
      <c r="QW22" s="15">
        <v>0.18068485596</v>
      </c>
      <c r="QX22" s="15">
        <v>0.17215450271749999</v>
      </c>
      <c r="QY22" s="15">
        <v>0.13957890958999999</v>
      </c>
      <c r="QZ22" s="15">
        <v>0.134057372615</v>
      </c>
      <c r="RA22" s="15">
        <v>9.0209756744999994E-2</v>
      </c>
      <c r="RB22" s="15">
        <v>8.4408764132499994E-2</v>
      </c>
      <c r="RC22" s="15">
        <v>4.8041927262499999E-2</v>
      </c>
      <c r="RD22" s="15">
        <v>5.0219714287500002E-2</v>
      </c>
      <c r="RE22" s="15">
        <v>4.2529973637500003E-2</v>
      </c>
      <c r="RF22" s="15">
        <v>0.35619242804250001</v>
      </c>
      <c r="RG22" s="15">
        <v>0.34561493301250001</v>
      </c>
      <c r="RH22" s="15">
        <v>0.33757788252749998</v>
      </c>
      <c r="RI22" s="15">
        <v>0.30106028223499998</v>
      </c>
      <c r="RJ22" s="15">
        <v>0.14730199586000001</v>
      </c>
      <c r="RK22" s="15">
        <v>0.176623940615</v>
      </c>
      <c r="RL22" s="15">
        <v>0.56641474894249999</v>
      </c>
      <c r="RM22" s="15">
        <v>0.45071153153499999</v>
      </c>
      <c r="RN22" s="15">
        <v>0.37414399453000002</v>
      </c>
      <c r="RO22" s="15">
        <v>0.76009732731250002</v>
      </c>
      <c r="RP22" s="15">
        <v>0.40326143983500001</v>
      </c>
      <c r="RQ22" s="15">
        <v>0.78068322483249997</v>
      </c>
      <c r="RR22" s="15">
        <v>0.26254700589500002</v>
      </c>
      <c r="RS22" s="15">
        <v>0.1470634502225</v>
      </c>
      <c r="RT22" s="15">
        <v>0.22608233059249999</v>
      </c>
      <c r="RU22" s="15">
        <v>0.133664412575</v>
      </c>
      <c r="RV22" s="15">
        <v>-0.15541705794999999</v>
      </c>
      <c r="RW22" s="15">
        <v>-9.0211880735E-2</v>
      </c>
      <c r="RX22" s="15">
        <v>0.70567243076249997</v>
      </c>
      <c r="RY22" s="15">
        <v>1.0064916958550001</v>
      </c>
      <c r="RZ22" s="15">
        <v>0.24370423290909099</v>
      </c>
      <c r="SA22" s="15">
        <v>0.36665492129545502</v>
      </c>
      <c r="SB22" s="15">
        <v>0.21844740056818199</v>
      </c>
      <c r="SC22" s="15">
        <v>0.305157493772727</v>
      </c>
      <c r="SD22" s="15">
        <v>0.44619719250000001</v>
      </c>
      <c r="SE22" s="15">
        <v>0.39672247756818202</v>
      </c>
      <c r="SF22" s="15">
        <v>0.31447900813636398</v>
      </c>
      <c r="SG22" s="15">
        <v>0.52442309965909095</v>
      </c>
      <c r="SH22" s="15">
        <v>0.45641526736363602</v>
      </c>
      <c r="SI22" s="15">
        <v>0.24892879913636401</v>
      </c>
      <c r="SJ22" s="15">
        <v>0.37106831709090898</v>
      </c>
      <c r="SK22" s="15">
        <v>0.23412111915909101</v>
      </c>
      <c r="SL22" s="15">
        <v>32.880000000000003</v>
      </c>
      <c r="SM22" s="15">
        <v>33.089090909090899</v>
      </c>
      <c r="SN22" s="15">
        <v>10.9972727272727</v>
      </c>
      <c r="SO22" s="15">
        <v>39.132727272727301</v>
      </c>
      <c r="SP22" s="15">
        <v>40.286818181818198</v>
      </c>
      <c r="SQ22" s="15">
        <v>34.447727272727299</v>
      </c>
      <c r="SR22" s="15">
        <v>34.374090909090903</v>
      </c>
      <c r="SS22" s="15">
        <v>0.128262407272727</v>
      </c>
      <c r="ST22" s="15">
        <v>0.14828464545454501</v>
      </c>
      <c r="SU22" s="15">
        <v>57.316590909090898</v>
      </c>
      <c r="SV22" s="15">
        <v>50.380454545454498</v>
      </c>
      <c r="SW22" s="15">
        <v>63.6</v>
      </c>
      <c r="SX22" s="15">
        <f t="shared" si="92"/>
        <v>6.2834090909091032</v>
      </c>
      <c r="SY22" s="15">
        <f t="shared" si="93"/>
        <v>13.219545454545504</v>
      </c>
      <c r="SZ22" s="15">
        <v>1846.39113636364</v>
      </c>
      <c r="TA22" s="15">
        <v>1688.9380909090901</v>
      </c>
      <c r="TB22" s="15">
        <v>0.25007378485681803</v>
      </c>
      <c r="TC22" s="15">
        <v>0.185498520831818</v>
      </c>
      <c r="TD22" s="15">
        <v>0.184128206129545</v>
      </c>
      <c r="TE22" s="15">
        <v>0.130316731552273</v>
      </c>
      <c r="TF22" s="15">
        <v>0.171239216629545</v>
      </c>
      <c r="TG22" s="15">
        <v>9.54117822727273E-2</v>
      </c>
      <c r="TH22" s="15">
        <v>0.103333172302273</v>
      </c>
      <c r="TI22" s="15">
        <v>3.8788542606818202E-2</v>
      </c>
      <c r="TJ22" s="15">
        <v>6.9158601527272698E-2</v>
      </c>
      <c r="TK22" s="15">
        <v>5.6850143931818198E-2</v>
      </c>
      <c r="TL22" s="15">
        <v>0.38265188645454601</v>
      </c>
      <c r="TM22" s="15">
        <v>0.34070211007045498</v>
      </c>
      <c r="TN22" s="15">
        <v>0.356174322240909</v>
      </c>
      <c r="TO22" s="15">
        <v>0.29097097615454498</v>
      </c>
      <c r="TP22" s="15">
        <v>0.14667144571136401</v>
      </c>
      <c r="TQ22" s="15">
        <v>0.16615252807727299</v>
      </c>
      <c r="TR22" s="15">
        <v>0.66793833126818203</v>
      </c>
      <c r="TS22" s="15">
        <v>0.46667994021590897</v>
      </c>
      <c r="TT22" s="15">
        <v>0.403608683531818</v>
      </c>
      <c r="TU22" s="15">
        <v>-0.246245927645455</v>
      </c>
      <c r="TV22" s="15">
        <v>0.44151106299318199</v>
      </c>
      <c r="TW22" s="15">
        <v>-0.27888054932045497</v>
      </c>
      <c r="TX22" s="15">
        <v>0.32142026196136397</v>
      </c>
      <c r="TY22" s="15">
        <v>0.1235026582</v>
      </c>
      <c r="TZ22" s="15">
        <v>0.27510277126363603</v>
      </c>
      <c r="UA22" s="15">
        <v>0.117917388502273</v>
      </c>
      <c r="UB22" s="15">
        <v>-0.186953746477273</v>
      </c>
      <c r="UC22" s="15">
        <v>-7.2600932559090905E-2</v>
      </c>
      <c r="UD22" s="15">
        <v>0.81532991172727298</v>
      </c>
      <c r="UE22" s="15">
        <v>1.098339937275</v>
      </c>
      <c r="UF22" s="15">
        <v>0.22296709903921599</v>
      </c>
      <c r="UG22" s="15">
        <v>0.31394072235294102</v>
      </c>
      <c r="UH22" s="15">
        <v>0.20202881117647101</v>
      </c>
      <c r="UI22" s="15">
        <v>0.26861529219607799</v>
      </c>
      <c r="UJ22" s="15">
        <v>0.48126448960784302</v>
      </c>
      <c r="UK22" s="15">
        <v>0.41244043443137202</v>
      </c>
      <c r="UL22" s="15">
        <v>0.26378436262745097</v>
      </c>
      <c r="UM22" s="15">
        <v>0.47352596911764699</v>
      </c>
      <c r="UN22" s="15">
        <v>0.40888720686274499</v>
      </c>
      <c r="UO22" s="15">
        <v>0.21131618943137301</v>
      </c>
      <c r="UP22" s="15">
        <v>0.30212908209803901</v>
      </c>
      <c r="UQ22" s="15">
        <v>0.19837960303921601</v>
      </c>
      <c r="UR22" s="15">
        <v>31.16</v>
      </c>
      <c r="US22" s="15">
        <v>27.499607843137301</v>
      </c>
      <c r="UT22" s="15">
        <v>12.231568627451001</v>
      </c>
      <c r="UU22" s="15">
        <v>40.192549019607803</v>
      </c>
      <c r="UV22" s="15">
        <v>39.611372549019599</v>
      </c>
      <c r="UW22" s="15">
        <v>31.096274509803902</v>
      </c>
      <c r="UX22" s="15">
        <v>30.4390196078432</v>
      </c>
      <c r="UY22" s="15">
        <v>0.25124839019607798</v>
      </c>
      <c r="UZ22" s="15">
        <v>0.23088929215686299</v>
      </c>
      <c r="VA22" s="15">
        <v>60.892156862745097</v>
      </c>
      <c r="VB22" s="15">
        <v>60.006666666666703</v>
      </c>
      <c r="VC22" s="15">
        <v>73.099999999999994</v>
      </c>
      <c r="VD22" s="15">
        <f t="shared" si="94"/>
        <v>12.207843137254898</v>
      </c>
      <c r="VE22" s="15">
        <f t="shared" si="95"/>
        <v>13.093333333333291</v>
      </c>
      <c r="VF22" s="15">
        <f t="shared" si="96"/>
        <v>12.650588235294094</v>
      </c>
      <c r="VG22" s="15">
        <v>1927.56284313725</v>
      </c>
      <c r="VH22" s="15">
        <v>1907.4521764705901</v>
      </c>
      <c r="VI22" s="15">
        <v>0.28421540909019599</v>
      </c>
      <c r="VJ22" s="15">
        <v>0.28274073740588201</v>
      </c>
      <c r="VK22" s="15">
        <v>0.215666095764706</v>
      </c>
      <c r="VL22" s="15">
        <v>0.211832115184314</v>
      </c>
      <c r="VM22" s="15">
        <v>0.22086093189411801</v>
      </c>
      <c r="VN22" s="15">
        <v>0.209296017194118</v>
      </c>
      <c r="VO22" s="15">
        <f t="shared" si="97"/>
        <v>0.21507847454411799</v>
      </c>
      <c r="VP22" s="15">
        <v>0.150231126172549</v>
      </c>
      <c r="VQ22" s="15">
        <v>0.135793797754902</v>
      </c>
      <c r="VR22" s="15">
        <v>7.3094560372548995E-2</v>
      </c>
      <c r="VS22" s="15">
        <v>7.5828692462745095E-2</v>
      </c>
      <c r="VT22" s="15">
        <v>0.40928594993137202</v>
      </c>
      <c r="VU22" s="15">
        <v>0.40852043470588201</v>
      </c>
      <c r="VV22" s="15">
        <v>0.38271846232156898</v>
      </c>
      <c r="VW22" s="15">
        <v>0.36583975408431402</v>
      </c>
      <c r="VX22" s="15">
        <v>0.14155559756078401</v>
      </c>
      <c r="VY22" s="15">
        <v>0.14250047697843099</v>
      </c>
      <c r="VZ22" s="15">
        <v>0.79611844846078395</v>
      </c>
      <c r="WA22" s="15">
        <v>0.80082192595098101</v>
      </c>
      <c r="WB22" s="15">
        <v>0.32957575568823499</v>
      </c>
      <c r="WC22" s="15">
        <v>0.34115083636078403</v>
      </c>
      <c r="WD22" s="15">
        <v>0.374480696143137</v>
      </c>
      <c r="WE22" s="15">
        <v>0.37785708058235301</v>
      </c>
      <c r="WF22" s="15">
        <v>0.305599746354902</v>
      </c>
      <c r="WG22" s="15">
        <v>0.29790392507058799</v>
      </c>
      <c r="WH22" s="15">
        <v>0.25554127338431398</v>
      </c>
      <c r="WI22" s="15">
        <v>0.25243200700392199</v>
      </c>
      <c r="WJ22" s="15">
        <v>-0.26090273668627501</v>
      </c>
      <c r="WK22" s="15">
        <v>-0.23726809354902001</v>
      </c>
      <c r="WL22" s="15">
        <v>0.61248917179999995</v>
      </c>
      <c r="WM22" s="15">
        <v>0.97053824818039203</v>
      </c>
      <c r="WN22" s="15">
        <v>0.17902291835714301</v>
      </c>
      <c r="WO22" s="15">
        <v>0.244092671785714</v>
      </c>
      <c r="WP22" s="15">
        <v>0.158932164428571</v>
      </c>
      <c r="WQ22" s="15">
        <v>0.20959864010714299</v>
      </c>
      <c r="WR22" s="15">
        <v>0.398058403785714</v>
      </c>
      <c r="WS22" s="15">
        <v>0.345097497232143</v>
      </c>
      <c r="WT22" s="15">
        <v>0.20846701421428601</v>
      </c>
      <c r="WU22" s="15">
        <v>0.409806885803571</v>
      </c>
      <c r="WV22" s="15">
        <v>0.350184362535714</v>
      </c>
      <c r="WW22" s="15">
        <v>0.17958849369642901</v>
      </c>
      <c r="WX22" s="15">
        <v>0.24515817357142899</v>
      </c>
      <c r="WY22" s="15">
        <v>0.16346755832142901</v>
      </c>
      <c r="WZ22" s="15">
        <v>30.738928571428598</v>
      </c>
      <c r="XA22" s="15">
        <v>30.312678571428499</v>
      </c>
      <c r="XB22" s="15">
        <v>14.972678571428601</v>
      </c>
      <c r="XC22" s="15">
        <v>36.683928571428602</v>
      </c>
      <c r="XD22" s="15">
        <v>36.4957142857143</v>
      </c>
      <c r="XE22" s="15">
        <v>31.571785714285699</v>
      </c>
      <c r="XF22" s="15">
        <v>31.41</v>
      </c>
      <c r="XG22" s="15">
        <v>0.13961000714285701</v>
      </c>
      <c r="XH22" s="15">
        <v>0.126848919464286</v>
      </c>
      <c r="XI22" s="15">
        <v>67.728928571428597</v>
      </c>
      <c r="XJ22" s="15">
        <v>62.683928571428602</v>
      </c>
      <c r="XK22" s="15">
        <v>84.6</v>
      </c>
      <c r="XL22" s="15">
        <f t="shared" si="98"/>
        <v>16.871071428571398</v>
      </c>
      <c r="XM22" s="15">
        <f t="shared" si="99"/>
        <v>21.916071428571392</v>
      </c>
      <c r="XN22" s="15">
        <v>2082.7622678571402</v>
      </c>
      <c r="XO22" s="15">
        <v>1968.2240892857101</v>
      </c>
      <c r="XP22" s="15">
        <v>0.325378083892857</v>
      </c>
      <c r="XQ22" s="15">
        <v>0.30806899394999998</v>
      </c>
      <c r="XR22" s="15">
        <v>0.25366556406607099</v>
      </c>
      <c r="XS22" s="15">
        <v>0.24500467199821399</v>
      </c>
      <c r="XT22" s="15">
        <v>0.25133576811250002</v>
      </c>
      <c r="XU22" s="15">
        <v>0.23705400334107099</v>
      </c>
      <c r="XV22" s="15">
        <v>0.17656943437857101</v>
      </c>
      <c r="XW22" s="15">
        <v>0.17160683865000001</v>
      </c>
      <c r="XX22" s="15">
        <v>7.8251311939285695E-2</v>
      </c>
      <c r="XY22" s="15">
        <v>6.8737465042857104E-2</v>
      </c>
      <c r="XZ22" s="15">
        <v>0.42958284255000001</v>
      </c>
      <c r="YA22" s="15">
        <v>0.42744199218214302</v>
      </c>
      <c r="YB22" s="15">
        <v>0.39042605831071397</v>
      </c>
      <c r="YC22" s="15">
        <v>0.377036986221429</v>
      </c>
      <c r="YD22" s="15">
        <v>0.121115124232143</v>
      </c>
      <c r="YE22" s="15">
        <v>0.138349279867857</v>
      </c>
      <c r="YF22" s="15">
        <v>0.9670556186</v>
      </c>
      <c r="YG22" s="15">
        <v>0.90644780246964296</v>
      </c>
      <c r="YH22" s="15">
        <v>0.31076701023571401</v>
      </c>
      <c r="YI22" s="15">
        <v>0.24631865479464299</v>
      </c>
      <c r="YJ22" s="15">
        <v>0.359907871639286</v>
      </c>
      <c r="YK22" s="15">
        <v>0.279788599616071</v>
      </c>
      <c r="YL22" s="15">
        <v>0.29356145065892902</v>
      </c>
      <c r="YM22" s="15">
        <v>0.24211590146964301</v>
      </c>
      <c r="YN22" s="15">
        <v>0.239016967025</v>
      </c>
      <c r="YO22" s="15">
        <v>0.20136197963571401</v>
      </c>
      <c r="YP22" s="15">
        <v>-0.29974899501785701</v>
      </c>
      <c r="YQ22" s="15">
        <v>-0.29073157387499998</v>
      </c>
      <c r="YR22" s="15">
        <v>0.57682636907321505</v>
      </c>
      <c r="YS22" s="15">
        <v>0.62284700528928605</v>
      </c>
      <c r="YT22" s="15">
        <v>0.13753784055357099</v>
      </c>
      <c r="YU22" s="15">
        <v>0.180511710732143</v>
      </c>
      <c r="YV22" s="15">
        <v>0.118443954928571</v>
      </c>
      <c r="YW22" s="15">
        <v>0.15866240612499999</v>
      </c>
      <c r="YX22" s="15">
        <v>0.28789800999999998</v>
      </c>
      <c r="YY22" s="15">
        <v>0.25999208028571402</v>
      </c>
      <c r="YZ22" s="15">
        <v>0.15807381858928601</v>
      </c>
      <c r="ZA22" s="15">
        <v>0.318606102625</v>
      </c>
      <c r="ZB22" s="15">
        <v>0.27347890567857103</v>
      </c>
      <c r="ZC22" s="15">
        <v>0.13767182128571401</v>
      </c>
      <c r="ZD22" s="15">
        <v>0.186274334357143</v>
      </c>
      <c r="ZE22" s="15">
        <v>0.122816083821429</v>
      </c>
      <c r="ZF22" s="15">
        <v>36.0064285714286</v>
      </c>
      <c r="ZG22" s="15">
        <v>31.95</v>
      </c>
      <c r="ZH22" s="15">
        <v>16.296250000000001</v>
      </c>
      <c r="ZI22" s="15">
        <v>44.023571428571401</v>
      </c>
      <c r="ZJ22" s="15">
        <v>45.136785714285701</v>
      </c>
      <c r="ZK22" s="15">
        <v>36.78</v>
      </c>
      <c r="ZL22" s="15">
        <v>36.708928571428601</v>
      </c>
      <c r="ZM22" s="15">
        <v>0.19991827142857099</v>
      </c>
      <c r="ZN22" s="15">
        <v>0.21372262857142901</v>
      </c>
      <c r="ZO22" s="15">
        <v>81.888214285714298</v>
      </c>
      <c r="ZP22" s="15">
        <v>75.803571428571402</v>
      </c>
      <c r="ZQ22" s="15">
        <v>103.6</v>
      </c>
      <c r="ZR22" s="15">
        <f t="shared" si="100"/>
        <v>21.711785714285696</v>
      </c>
      <c r="ZS22" s="15">
        <f t="shared" si="101"/>
        <v>27.796428571428592</v>
      </c>
      <c r="ZT22" s="15">
        <v>2404.1373571428599</v>
      </c>
      <c r="ZU22" s="15">
        <v>2266.0404642857102</v>
      </c>
      <c r="ZV22" s="15">
        <v>0.33660364549285698</v>
      </c>
      <c r="ZW22" s="15">
        <v>0.282329235685714</v>
      </c>
      <c r="ZX22" s="15">
        <v>0.26737380909285702</v>
      </c>
      <c r="ZY22" s="15">
        <v>0.240319542923214</v>
      </c>
      <c r="ZZ22" s="15">
        <v>0.26205198383035699</v>
      </c>
      <c r="AAA22" s="15">
        <v>0.22206300531607101</v>
      </c>
      <c r="AAB22" s="15">
        <v>0.18980377571607099</v>
      </c>
      <c r="AAC22" s="15">
        <v>0.178577618666071</v>
      </c>
      <c r="AAD22" s="15">
        <v>7.6082697064285706E-2</v>
      </c>
      <c r="AAE22" s="15">
        <v>4.6151560282142901E-2</v>
      </c>
      <c r="AAF22" s="15">
        <v>0.443469502896429</v>
      </c>
      <c r="AAG22" s="15">
        <v>0.40968778163035702</v>
      </c>
      <c r="AAH22" s="15">
        <v>0.39637668633392897</v>
      </c>
      <c r="AAI22" s="15">
        <v>0.34576866121071398</v>
      </c>
      <c r="AAJ22" s="15">
        <v>0.125808543310714</v>
      </c>
      <c r="AAK22" s="15">
        <v>0.145739770580357</v>
      </c>
      <c r="AAL22" s="15">
        <v>1.0163629173625</v>
      </c>
      <c r="AAM22" s="15">
        <v>0.81896323694464301</v>
      </c>
      <c r="AAN22" s="15">
        <v>0.28922329565535698</v>
      </c>
      <c r="AAO22" s="15">
        <v>9.6390297964285707E-2</v>
      </c>
      <c r="AAP22" s="15">
        <v>0.33865769402857099</v>
      </c>
      <c r="AAQ22" s="15">
        <v>9.8042732735714302E-2</v>
      </c>
      <c r="AAR22" s="15">
        <v>0.27934990381964298</v>
      </c>
      <c r="AAS22" s="15">
        <v>3.58788459696429E-2</v>
      </c>
      <c r="AAT22" s="15">
        <v>0.22535404810357099</v>
      </c>
      <c r="AAU22" s="15">
        <v>4.6818471191071402E-2</v>
      </c>
      <c r="AAV22" s="15">
        <v>-0.31866944562499999</v>
      </c>
      <c r="AAW22" s="15">
        <v>-0.300119172285714</v>
      </c>
      <c r="AAX22" s="15">
        <v>0.52341295605000004</v>
      </c>
      <c r="AAY22" s="15">
        <v>0.54392842661607099</v>
      </c>
      <c r="AAZ22" s="15">
        <v>0.110767149676923</v>
      </c>
      <c r="ABA22" s="15">
        <v>0.140711784153846</v>
      </c>
      <c r="ABB22" s="15">
        <v>9.8127518707692304E-2</v>
      </c>
      <c r="ABC22" s="15">
        <v>0.121211948307692</v>
      </c>
      <c r="ABD22" s="15">
        <v>0.241051035415385</v>
      </c>
      <c r="ABE22" s="15">
        <v>0.20663793709230799</v>
      </c>
      <c r="ABF22" s="15">
        <v>0.13746093029230799</v>
      </c>
      <c r="ABG22" s="15">
        <v>0.268628105061538</v>
      </c>
      <c r="ABH22" s="15">
        <v>0.21799187229230799</v>
      </c>
      <c r="ABI22" s="15">
        <v>0.108714766353846</v>
      </c>
      <c r="ABJ22" s="15">
        <v>0.147285851476923</v>
      </c>
      <c r="ABK22" s="15">
        <v>9.4628627338461502E-2</v>
      </c>
      <c r="ABL22" s="15">
        <v>34.351076923076903</v>
      </c>
      <c r="ABM22" s="15">
        <v>32.821538461538402</v>
      </c>
      <c r="ABN22" s="15">
        <v>12.9203076923077</v>
      </c>
      <c r="ABO22" s="15">
        <v>38.353846153846099</v>
      </c>
      <c r="ABP22" s="15">
        <v>38.144923076923099</v>
      </c>
      <c r="ABQ22" s="15">
        <v>34.625230769230797</v>
      </c>
      <c r="ABR22" s="15">
        <v>34.479999999999997</v>
      </c>
      <c r="ABS22" s="15">
        <v>0.102172028</v>
      </c>
      <c r="ABT22" s="15">
        <v>9.1856882461538503E-2</v>
      </c>
      <c r="ABU22" s="15">
        <v>97.796923076923093</v>
      </c>
      <c r="ABV22" s="15">
        <v>91.184615384615398</v>
      </c>
      <c r="ABW22" s="15">
        <v>122.5</v>
      </c>
      <c r="ABX22" s="15">
        <f t="shared" si="102"/>
        <v>24.703076923076907</v>
      </c>
      <c r="ABY22" s="15">
        <f t="shared" si="103"/>
        <v>31.315384615384602</v>
      </c>
      <c r="ABZ22" s="15">
        <f t="shared" si="104"/>
        <v>28.009230769230754</v>
      </c>
      <c r="ACA22" s="15">
        <v>2765.22318461538</v>
      </c>
      <c r="ACB22" s="15">
        <v>2615.25483076923</v>
      </c>
      <c r="ACC22" s="15">
        <v>0.32220219649538501</v>
      </c>
      <c r="ACD22" s="15">
        <v>0.32304078299846201</v>
      </c>
      <c r="ACE22" s="15">
        <v>0.22643119378307699</v>
      </c>
      <c r="ACF22" s="15">
        <v>0.25895971485538499</v>
      </c>
      <c r="ACG22" s="15">
        <v>0.29106821763076901</v>
      </c>
      <c r="ACH22" s="15">
        <v>0.254917962263077</v>
      </c>
      <c r="ACI22" s="15">
        <f t="shared" si="105"/>
        <v>0.27299308994692301</v>
      </c>
      <c r="ACJ22" s="15">
        <v>0.193631120815385</v>
      </c>
      <c r="ACK22" s="15">
        <v>0.18792957441692301</v>
      </c>
      <c r="ACL22" s="15">
        <v>0.10342635887076899</v>
      </c>
      <c r="ACM22" s="15">
        <v>7.1195680787692298E-2</v>
      </c>
      <c r="ACN22" s="15">
        <v>0.47843651398461501</v>
      </c>
      <c r="ACO22" s="15">
        <v>0.41402577010153802</v>
      </c>
      <c r="ACP22" s="15">
        <v>0.42308925155999999</v>
      </c>
      <c r="ACQ22" s="15">
        <v>0.362749311652308</v>
      </c>
      <c r="ACR22" s="15">
        <v>0.18497129974461499</v>
      </c>
      <c r="ACS22" s="15">
        <v>0.106101804176923</v>
      </c>
      <c r="ACT22" s="15">
        <v>0.954860028776923</v>
      </c>
      <c r="ACU22" s="15">
        <v>0.99340495800461603</v>
      </c>
      <c r="ACV22" s="15">
        <v>0.35120065559846197</v>
      </c>
      <c r="ACW22" s="15">
        <v>0.164537732090769</v>
      </c>
      <c r="ACX22" s="15">
        <v>0.410183310216923</v>
      </c>
      <c r="ACY22" s="15">
        <v>0.18079536085692299</v>
      </c>
      <c r="ACZ22" s="15">
        <v>0.37957257029076902</v>
      </c>
      <c r="ADA22" s="15">
        <v>0.18684059755076901</v>
      </c>
      <c r="ADB22" s="15">
        <v>0.31741810536769199</v>
      </c>
      <c r="ADC22" s="15">
        <v>0.15961353220153801</v>
      </c>
      <c r="ADD22" s="15">
        <v>-0.324010749323077</v>
      </c>
      <c r="ADE22" s="15">
        <v>-0.31280448440000003</v>
      </c>
      <c r="ADF22" s="15">
        <v>0.72421380328153895</v>
      </c>
      <c r="ADG22" s="15">
        <v>8.0520301756153891</v>
      </c>
      <c r="ADH22" s="15">
        <v>8.6337209303571402E-2</v>
      </c>
      <c r="ADI22" s="15">
        <v>0.105411474910714</v>
      </c>
      <c r="ADJ22" s="15">
        <v>7.3507354071428596E-2</v>
      </c>
      <c r="ADK22" s="15">
        <v>0.102860714285714</v>
      </c>
      <c r="ADL22" s="15">
        <v>0.1774981685</v>
      </c>
      <c r="ADM22" s="15">
        <v>0.16193472433928599</v>
      </c>
      <c r="ADN22" s="15">
        <v>0.112712568125</v>
      </c>
      <c r="ADO22" s="15">
        <v>0.21022962641071399</v>
      </c>
      <c r="ADP22" s="15">
        <v>0.18912037030357101</v>
      </c>
      <c r="ADQ22" s="15">
        <v>8.8556592785714303E-2</v>
      </c>
      <c r="ADR22" s="15">
        <v>0.122284878910714</v>
      </c>
      <c r="ADS22" s="15">
        <v>7.8494023625000006E-2</v>
      </c>
      <c r="ADT22" s="25">
        <v>-9999</v>
      </c>
      <c r="ADU22" s="25">
        <v>-9999</v>
      </c>
      <c r="ADV22" s="25">
        <v>-9999</v>
      </c>
      <c r="ADW22" s="25">
        <v>-9999</v>
      </c>
      <c r="ADX22" s="25">
        <v>-9999</v>
      </c>
      <c r="ADY22" s="25">
        <v>-9999</v>
      </c>
      <c r="ADZ22" s="25">
        <v>-9999</v>
      </c>
      <c r="AEA22" s="25">
        <v>-9999</v>
      </c>
      <c r="AEB22" s="25">
        <v>-9999</v>
      </c>
      <c r="AEC22" s="25">
        <v>-9999</v>
      </c>
      <c r="AED22" s="25">
        <v>-9999</v>
      </c>
      <c r="AEE22" s="25">
        <v>-9999</v>
      </c>
      <c r="AEF22" s="25">
        <v>-9999</v>
      </c>
      <c r="AEG22" s="25">
        <v>-9999</v>
      </c>
      <c r="AEH22" s="25">
        <v>-9999</v>
      </c>
      <c r="AEI22" s="25">
        <v>-9999</v>
      </c>
      <c r="AEJ22" s="15">
        <v>0.30115268758928598</v>
      </c>
      <c r="AEK22" s="15">
        <v>0.244184118696429</v>
      </c>
      <c r="AEL22" s="15">
        <v>0.25308262575000001</v>
      </c>
      <c r="AEM22" s="15">
        <v>0.220463058357143</v>
      </c>
      <c r="AEN22" s="15">
        <v>0.26379671387499998</v>
      </c>
      <c r="AEO22" s="15">
        <v>0.23306102630357101</v>
      </c>
      <c r="AEP22" s="15">
        <v>0.21470361294642901</v>
      </c>
      <c r="AEQ22" s="15">
        <v>0.20871787471428599</v>
      </c>
      <c r="AER22" s="15">
        <v>5.2184784303571402E-2</v>
      </c>
      <c r="AES22" s="15">
        <v>2.92663237857143E-2</v>
      </c>
      <c r="AET22" s="15">
        <v>0.455766112160714</v>
      </c>
      <c r="AEU22" s="15">
        <v>0.39205590257142903</v>
      </c>
      <c r="AEV22" s="15">
        <v>0.40654681266071402</v>
      </c>
      <c r="AEW22" s="15">
        <v>0.32345595589285697</v>
      </c>
      <c r="AEX22" s="15">
        <v>0.17939816512500001</v>
      </c>
      <c r="AEY22" s="15">
        <v>0.16699926725</v>
      </c>
      <c r="AEZ22" s="15">
        <v>0.86611974830357197</v>
      </c>
      <c r="AFA22" s="15">
        <v>0.73034741860714303</v>
      </c>
      <c r="AFB22" s="15">
        <v>0.18959680442857099</v>
      </c>
      <c r="AFC22" s="15">
        <v>7.5964462678571404E-2</v>
      </c>
      <c r="AFD22" s="15">
        <v>0.22636117</v>
      </c>
      <c r="AFE22" s="15">
        <v>7.7865854178571406E-2</v>
      </c>
      <c r="AFF22" s="15">
        <v>0.20500383066071401</v>
      </c>
      <c r="AFG22" s="15">
        <v>9.4617056732142907E-2</v>
      </c>
      <c r="AFH22" s="15">
        <v>0.16681182658928601</v>
      </c>
      <c r="AFI22" s="15">
        <v>8.1336275124999996E-2</v>
      </c>
      <c r="AFJ22" s="15">
        <v>-0.35303878971428598</v>
      </c>
      <c r="AFK22" s="15">
        <v>-0.34108664041071401</v>
      </c>
      <c r="AFL22" s="15">
        <v>0.323264469767857</v>
      </c>
      <c r="AFM22" s="15">
        <v>0.47740501851785699</v>
      </c>
      <c r="AFN22" s="15">
        <v>8.7609455249999996E-2</v>
      </c>
      <c r="AFO22" s="15">
        <v>0.107032437910714</v>
      </c>
      <c r="AFP22" s="15">
        <v>7.2686346446428601E-2</v>
      </c>
      <c r="AFQ22" s="15">
        <v>9.6480075482142894E-2</v>
      </c>
      <c r="AFR22" s="15">
        <v>0.17044304246428599</v>
      </c>
      <c r="AFS22" s="15">
        <v>0.16275070789285701</v>
      </c>
      <c r="AFT22" s="15">
        <v>9.8777476642857104E-2</v>
      </c>
      <c r="AFU22" s="15">
        <v>0.20260183783928601</v>
      </c>
      <c r="AFV22" s="15">
        <v>0.17461378132142899</v>
      </c>
      <c r="AFW22" s="15">
        <v>8.0535858732142807E-2</v>
      </c>
      <c r="AFX22" s="15">
        <v>0.10547031696428601</v>
      </c>
      <c r="AFY22" s="15">
        <v>7.0975289875E-2</v>
      </c>
      <c r="AFZ22" s="15">
        <v>32.729999999999997</v>
      </c>
      <c r="AGA22" s="15">
        <v>29.463750000000001</v>
      </c>
      <c r="AGB22" s="15">
        <v>30.516071428571401</v>
      </c>
      <c r="AGC22" s="15">
        <v>38.6175</v>
      </c>
      <c r="AGD22" s="15">
        <v>36.773035714285697</v>
      </c>
      <c r="AGE22" s="15">
        <v>32.319642857142803</v>
      </c>
      <c r="AGF22" s="15">
        <v>32.4</v>
      </c>
      <c r="AGG22" s="15">
        <v>0.17245475178571401</v>
      </c>
      <c r="AGH22" s="15">
        <v>0.109289270892857</v>
      </c>
      <c r="AGI22" s="15">
        <v>109.69464285714299</v>
      </c>
      <c r="AGJ22" s="15">
        <v>109.732142857143</v>
      </c>
      <c r="AGK22" s="15">
        <v>145.1</v>
      </c>
      <c r="AGL22" s="15">
        <f t="shared" si="106"/>
        <v>35.405357142857</v>
      </c>
      <c r="AGM22" s="15">
        <f t="shared" si="107"/>
        <v>35.367857142856991</v>
      </c>
      <c r="AGN22" s="15">
        <f t="shared" si="108"/>
        <v>35.386607142856995</v>
      </c>
      <c r="AGO22" s="15">
        <v>3035.3191607142799</v>
      </c>
      <c r="AGP22" s="15">
        <v>3036.19823214286</v>
      </c>
      <c r="AGQ22" s="15">
        <v>0.34319443181249998</v>
      </c>
      <c r="AGR22" s="15">
        <v>0.2609051972875</v>
      </c>
      <c r="AGS22" s="15">
        <v>0.27729042793035702</v>
      </c>
      <c r="AGT22" s="15">
        <v>0.25210411366250002</v>
      </c>
      <c r="AGU22" s="15">
        <v>0.31404221768214302</v>
      </c>
      <c r="AGV22" s="15">
        <v>0.21277699797499999</v>
      </c>
      <c r="AGW22" s="15">
        <f t="shared" si="109"/>
        <v>0.26340960782857148</v>
      </c>
      <c r="AGX22" s="15">
        <v>0.24682401277857099</v>
      </c>
      <c r="AGY22" s="15">
        <v>0.203022063641071</v>
      </c>
      <c r="AGZ22" s="15">
        <v>7.3076723446428599E-2</v>
      </c>
      <c r="AHA22" s="15">
        <v>1.2596540914285701E-2</v>
      </c>
      <c r="AHB22" s="15">
        <v>0.48010559626428601</v>
      </c>
      <c r="AHC22" s="15">
        <v>0.38671334437857202</v>
      </c>
      <c r="AHD22" s="15">
        <v>0.42988518175892898</v>
      </c>
      <c r="AHE22" s="15">
        <v>0.30484391874285699</v>
      </c>
      <c r="AHF22" s="15">
        <v>0.16432097966250001</v>
      </c>
      <c r="AHG22" s="15">
        <v>0.14267444667500001</v>
      </c>
      <c r="AHH22" s="15">
        <v>1.0518638404946401</v>
      </c>
      <c r="AHI22" s="15">
        <v>0.77232725332321495</v>
      </c>
      <c r="AHJ22" s="15">
        <v>0.22416964501607101</v>
      </c>
      <c r="AHK22" s="15">
        <v>0.43012109399285597</v>
      </c>
      <c r="AHL22" s="15">
        <v>0.27273178288571398</v>
      </c>
      <c r="AHM22" s="15">
        <v>0.55792723598750005</v>
      </c>
      <c r="AHN22" s="15">
        <v>0.25567577276607201</v>
      </c>
      <c r="AHO22" s="15">
        <v>-0.75104194530892898</v>
      </c>
      <c r="AHP22" s="15">
        <v>0.205615145510714</v>
      </c>
      <c r="AHQ22" s="15">
        <v>-0.57397190204107196</v>
      </c>
      <c r="AHR22" s="15">
        <v>-0.39548180066071398</v>
      </c>
      <c r="AHS22" s="15">
        <v>-0.33223811769642803</v>
      </c>
      <c r="AHT22" s="15">
        <v>0.413313176730357</v>
      </c>
      <c r="AHU22" s="15">
        <v>0.310852260044643</v>
      </c>
      <c r="AHV22" s="15">
        <v>8.2210683289473702E-2</v>
      </c>
      <c r="AHW22" s="15">
        <v>0.10498690759210499</v>
      </c>
      <c r="AHX22" s="15">
        <v>7.5011830328947399E-2</v>
      </c>
      <c r="AHY22" s="15">
        <v>9.4731691723684203E-2</v>
      </c>
      <c r="AHZ22" s="15">
        <v>0.19643029659210501</v>
      </c>
      <c r="AIA22" s="15">
        <v>0.15377663750000001</v>
      </c>
      <c r="AIB22" s="15">
        <v>9.5136516539473706E-2</v>
      </c>
      <c r="AIC22" s="15">
        <v>0.18800966394736801</v>
      </c>
      <c r="AID22" s="15">
        <v>0.16151533026315801</v>
      </c>
      <c r="AIE22" s="15">
        <v>7.5348684210526304E-2</v>
      </c>
      <c r="AIF22" s="15">
        <v>0.10227034067105301</v>
      </c>
      <c r="AIG22" s="15">
        <v>6.5592366315789505E-2</v>
      </c>
      <c r="AIH22" s="15">
        <v>36.001052631578901</v>
      </c>
      <c r="AII22" s="15">
        <v>33.3878947368421</v>
      </c>
      <c r="AIJ22" s="15">
        <v>22.982236842105301</v>
      </c>
      <c r="AIK22" s="15">
        <v>44.184078947368398</v>
      </c>
      <c r="AIL22" s="15">
        <v>42.186578947368403</v>
      </c>
      <c r="AIM22" s="15">
        <v>36.198157894736802</v>
      </c>
      <c r="AIN22" s="15">
        <v>36.119999999999898</v>
      </c>
      <c r="AIO22" s="15">
        <v>0.220717036842105</v>
      </c>
      <c r="AIP22" s="15">
        <v>0.15245279605263201</v>
      </c>
      <c r="AIQ22" s="15">
        <v>118.209210526316</v>
      </c>
      <c r="AIR22" s="15">
        <v>117.76447368421</v>
      </c>
      <c r="AIS22" s="15">
        <v>157</v>
      </c>
      <c r="AIT22" s="15">
        <f t="shared" si="110"/>
        <v>38.790789473684001</v>
      </c>
      <c r="AIU22" s="15">
        <f t="shared" si="111"/>
        <v>39.235526315789997</v>
      </c>
      <c r="AIV22" s="15">
        <v>3228.5608026315799</v>
      </c>
      <c r="AIW22" s="15">
        <v>3218.61360526316</v>
      </c>
      <c r="AIX22" s="15">
        <v>0.32691741015394699</v>
      </c>
      <c r="AIY22" s="15">
        <v>0.33524111702894699</v>
      </c>
      <c r="AIZ22" s="15">
        <v>0.25843092178684202</v>
      </c>
      <c r="AJA22" s="15">
        <v>0.23407943198026299</v>
      </c>
      <c r="AJB22" s="15">
        <v>0.29424254085921098</v>
      </c>
      <c r="AJC22" s="15">
        <v>0.289109436555263</v>
      </c>
      <c r="AJD22" s="15">
        <v>0.224464569722368</v>
      </c>
      <c r="AJE22" s="15">
        <v>0.18487650744078901</v>
      </c>
      <c r="AJF22" s="15">
        <v>7.4980883360526301E-2</v>
      </c>
      <c r="AJG22" s="15">
        <v>0.111319540189474</v>
      </c>
      <c r="AJH22" s="15">
        <v>0.48194407892763202</v>
      </c>
      <c r="AJI22" s="15">
        <v>0.43403796631184199</v>
      </c>
      <c r="AJJ22" s="15">
        <v>0.42679277982368402</v>
      </c>
      <c r="AJK22" s="15">
        <v>0.39629682592894699</v>
      </c>
      <c r="AJL22" s="15">
        <v>0.18457425856578899</v>
      </c>
      <c r="AJM22" s="15">
        <v>0.117168952853947</v>
      </c>
      <c r="AJN22" s="15">
        <v>0.97706385306184196</v>
      </c>
      <c r="AJO22" s="15">
        <v>1.07819015378289</v>
      </c>
      <c r="AJP22" s="15">
        <v>0.24477405814342101</v>
      </c>
      <c r="AJQ22" s="15">
        <v>0.15422694184605301</v>
      </c>
      <c r="AJR22" s="15">
        <v>0.29327707005394699</v>
      </c>
      <c r="AJS22" s="15">
        <v>0.143799367984211</v>
      </c>
      <c r="AJT22" s="15">
        <v>0.272293585988158</v>
      </c>
      <c r="AJU22" s="15">
        <v>0.16254518741447399</v>
      </c>
      <c r="AJV22" s="15">
        <v>0.221992701525</v>
      </c>
      <c r="AJW22" s="15">
        <v>0.15650344345657899</v>
      </c>
      <c r="AJX22" s="15">
        <v>-0.36619055528947397</v>
      </c>
      <c r="AJY22" s="15">
        <v>-0.30731837476315799</v>
      </c>
      <c r="AJZ22" s="15">
        <v>0.45584273175526302</v>
      </c>
      <c r="AKA22" s="15">
        <v>1.30971138520132</v>
      </c>
      <c r="AZI22" s="6"/>
      <c r="AZJ22" s="7"/>
      <c r="AZK22" s="6"/>
      <c r="AZL22" s="6"/>
      <c r="AZM22" s="6"/>
      <c r="AZN22" s="6"/>
    </row>
    <row r="23" spans="1:963 1361:1366" x14ac:dyDescent="0.25">
      <c r="A23" s="15">
        <v>22</v>
      </c>
      <c r="B23" s="15">
        <v>6</v>
      </c>
      <c r="C23" s="15" t="s">
        <v>9</v>
      </c>
      <c r="D23" s="15">
        <v>70</v>
      </c>
      <c r="E23" s="15">
        <v>5</v>
      </c>
      <c r="F23" s="15">
        <v>2</v>
      </c>
      <c r="G23" s="25">
        <v>-9999</v>
      </c>
      <c r="H23" s="25">
        <v>-9999</v>
      </c>
      <c r="I23" s="25">
        <v>-9999</v>
      </c>
      <c r="J23" s="25">
        <v>-9999</v>
      </c>
      <c r="K23" s="25">
        <v>-9999</v>
      </c>
      <c r="L23" s="25">
        <v>-9999</v>
      </c>
      <c r="M23" s="16">
        <v>0</v>
      </c>
      <c r="N23" s="16">
        <v>0</v>
      </c>
      <c r="O23" s="15">
        <f t="shared" si="34"/>
        <v>0</v>
      </c>
      <c r="P23" s="15">
        <v>0</v>
      </c>
      <c r="Q23" s="15">
        <v>55.84</v>
      </c>
      <c r="R23" s="15">
        <v>22.72</v>
      </c>
      <c r="S23" s="15">
        <v>21.439999999999998</v>
      </c>
      <c r="T23" s="15">
        <v>47.839999999999996</v>
      </c>
      <c r="U23" s="15">
        <v>22.72</v>
      </c>
      <c r="V23" s="15">
        <v>29.439999999999998</v>
      </c>
      <c r="W23" s="15">
        <v>51.839999999999996</v>
      </c>
      <c r="X23" s="15">
        <v>26.72</v>
      </c>
      <c r="Y23" s="15">
        <v>21.439999999999998</v>
      </c>
      <c r="Z23" s="15">
        <v>57.839999999999989</v>
      </c>
      <c r="AA23" s="15">
        <v>12.720000000000013</v>
      </c>
      <c r="AB23" s="15">
        <v>29.439999999999998</v>
      </c>
      <c r="AC23" s="15" t="s">
        <v>62</v>
      </c>
      <c r="AD23" s="15">
        <v>8.8000000000000007</v>
      </c>
      <c r="AE23" s="15">
        <v>7.2</v>
      </c>
      <c r="AF23" s="15">
        <v>1.3</v>
      </c>
      <c r="AG23" s="15" t="s">
        <v>41</v>
      </c>
      <c r="AH23" s="15">
        <v>2</v>
      </c>
      <c r="AI23" s="15">
        <v>0.7</v>
      </c>
      <c r="AJ23" s="15">
        <v>2.8</v>
      </c>
      <c r="AK23" s="15">
        <v>5</v>
      </c>
      <c r="AL23" s="15">
        <v>274</v>
      </c>
      <c r="AM23" s="15">
        <v>84</v>
      </c>
      <c r="AN23" s="15">
        <v>0.52</v>
      </c>
      <c r="AO23" s="15">
        <v>9.3000000000000007</v>
      </c>
      <c r="AP23" s="15">
        <v>5.9</v>
      </c>
      <c r="AQ23" s="15">
        <v>1.0900000000000001</v>
      </c>
      <c r="AR23" s="15">
        <v>5430</v>
      </c>
      <c r="AS23" s="15">
        <v>186</v>
      </c>
      <c r="AT23" s="15">
        <v>461</v>
      </c>
      <c r="AU23" s="25">
        <v>-9999</v>
      </c>
      <c r="AV23" s="15">
        <v>31.4</v>
      </c>
      <c r="AW23" s="15">
        <v>0</v>
      </c>
      <c r="AX23" s="15">
        <v>2</v>
      </c>
      <c r="AY23" s="15">
        <v>86</v>
      </c>
      <c r="AZ23" s="15">
        <v>5</v>
      </c>
      <c r="BA23" s="15">
        <v>6</v>
      </c>
      <c r="BB23" s="15">
        <v>52</v>
      </c>
      <c r="BC23" s="20">
        <v>0.25979216626698642</v>
      </c>
      <c r="BD23" s="20">
        <v>0</v>
      </c>
      <c r="BE23" s="20">
        <v>1.4976038338658147E-2</v>
      </c>
      <c r="BF23" s="20">
        <v>0.77124710152233089</v>
      </c>
      <c r="BG23" s="20">
        <v>1.3375056780901429</v>
      </c>
      <c r="BH23" s="20">
        <v>1.169267827570633</v>
      </c>
      <c r="BI23" s="25">
        <v>-9999</v>
      </c>
      <c r="BJ23" s="25">
        <v>-9999</v>
      </c>
      <c r="BK23" s="25">
        <v>-9999</v>
      </c>
      <c r="BL23" s="25">
        <v>-9999</v>
      </c>
      <c r="BM23" s="25">
        <v>-9999</v>
      </c>
      <c r="BN23" s="20">
        <f t="shared" si="0"/>
        <v>1.0391686650679457</v>
      </c>
      <c r="BO23" s="20">
        <f t="shared" si="1"/>
        <v>1.0990728184225782</v>
      </c>
      <c r="BP23" s="20">
        <f t="shared" si="2"/>
        <v>4.1840612245119022</v>
      </c>
      <c r="BQ23" s="20">
        <f t="shared" si="3"/>
        <v>9.5340839368724737</v>
      </c>
      <c r="BR23" s="20">
        <f t="shared" si="4"/>
        <v>14.211155247155006</v>
      </c>
      <c r="BS23" s="20">
        <f t="shared" si="5"/>
        <v>3.0849884060893236</v>
      </c>
      <c r="BT23" s="20">
        <f t="shared" si="6"/>
        <v>5.3500227123605715</v>
      </c>
      <c r="BU23" s="20">
        <f t="shared" si="7"/>
        <v>4.6770713102825319</v>
      </c>
      <c r="BV23" s="20">
        <f t="shared" si="35"/>
        <v>13.112082428732426</v>
      </c>
      <c r="BW23" s="25">
        <v>-9999</v>
      </c>
      <c r="BX23" s="25">
        <v>-9999</v>
      </c>
      <c r="BY23" s="25">
        <v>-9999</v>
      </c>
      <c r="BZ23" s="25">
        <v>-9999</v>
      </c>
      <c r="CA23" s="25">
        <v>-9999</v>
      </c>
      <c r="CB23" s="25">
        <v>-9999</v>
      </c>
      <c r="CC23" s="25">
        <v>-9999</v>
      </c>
      <c r="CD23" s="20">
        <f t="shared" si="8"/>
        <v>19.664935826035588</v>
      </c>
      <c r="CE23" s="20">
        <f t="shared" si="9"/>
        <v>27.190027872235216</v>
      </c>
      <c r="CF23" s="20">
        <f t="shared" si="10"/>
        <v>34.899367646792385</v>
      </c>
      <c r="CG23" s="20">
        <f t="shared" si="36"/>
        <v>55.704355202790396</v>
      </c>
      <c r="CH23" s="15">
        <f t="shared" si="11"/>
        <v>7.7093397745571659</v>
      </c>
      <c r="CI23" s="15">
        <f t="shared" si="12"/>
        <v>8.58</v>
      </c>
      <c r="CJ23" s="15">
        <f t="shared" si="13"/>
        <v>12.224987555998009</v>
      </c>
      <c r="CK23" s="15">
        <f t="shared" ref="CK23:CL23" si="173">SUM(CH23:CJ23)</f>
        <v>28.514327330555176</v>
      </c>
      <c r="CL23" s="15">
        <f t="shared" si="173"/>
        <v>49.319314886553187</v>
      </c>
      <c r="CM23" s="15">
        <v>0.91500000000000004</v>
      </c>
      <c r="CN23" s="15">
        <v>0.432</v>
      </c>
      <c r="CO23" s="15">
        <v>0</v>
      </c>
      <c r="CP23" s="15">
        <v>3.5000000000000003E-2</v>
      </c>
      <c r="CQ23" s="15">
        <v>-0.14500000000000002</v>
      </c>
      <c r="CR23" s="15">
        <v>0.43999999999999995</v>
      </c>
      <c r="CS23" s="25">
        <v>-9999</v>
      </c>
      <c r="CT23" s="25">
        <v>-9999</v>
      </c>
      <c r="CU23" s="25">
        <v>-9999</v>
      </c>
      <c r="CV23" s="25">
        <v>-9999</v>
      </c>
      <c r="CW23" s="25">
        <v>-9999</v>
      </c>
      <c r="CX23" s="20">
        <f t="shared" si="141"/>
        <v>5.3879999999999999</v>
      </c>
      <c r="CY23" s="20">
        <f t="shared" si="142"/>
        <v>5.3879999999999999</v>
      </c>
      <c r="CZ23" s="20">
        <f t="shared" si="143"/>
        <v>5.5279999999999996</v>
      </c>
      <c r="DA23" s="20">
        <f t="shared" si="144"/>
        <v>4.9479999999999995</v>
      </c>
      <c r="DB23" s="20">
        <f t="shared" si="145"/>
        <v>6.7079999999999993</v>
      </c>
      <c r="DC23" s="15">
        <f t="shared" si="146"/>
        <v>0.14000000000000001</v>
      </c>
      <c r="DD23" s="15">
        <f t="shared" si="147"/>
        <v>-0.58000000000000007</v>
      </c>
      <c r="DE23" s="15">
        <f t="shared" si="148"/>
        <v>1.7599999999999998</v>
      </c>
      <c r="DF23" s="15">
        <f t="shared" si="149"/>
        <v>1.3199999999999998</v>
      </c>
      <c r="DG23" s="16">
        <v>2.7433050293925545</v>
      </c>
      <c r="DH23" s="16">
        <v>2.1729289271163421</v>
      </c>
      <c r="DI23" s="16">
        <v>1.8812730115499068</v>
      </c>
      <c r="DJ23" s="16">
        <v>1.9273349436392915</v>
      </c>
      <c r="DK23" s="16">
        <v>2.145</v>
      </c>
      <c r="DL23" s="16">
        <v>3.0562468889995023</v>
      </c>
      <c r="DM23" s="25">
        <v>-9999</v>
      </c>
      <c r="DN23" s="20">
        <f t="shared" si="41"/>
        <v>19.664935826035588</v>
      </c>
      <c r="DO23" s="20">
        <f t="shared" si="42"/>
        <v>27.190027872235216</v>
      </c>
      <c r="DP23" s="20">
        <f t="shared" ref="DP23:DR23" si="174">(DO23+(DJ23*4))</f>
        <v>34.899367646792385</v>
      </c>
      <c r="DQ23" s="20">
        <f t="shared" si="174"/>
        <v>43.479367646792383</v>
      </c>
      <c r="DR23" s="20">
        <f t="shared" si="174"/>
        <v>55.704355202790396</v>
      </c>
      <c r="DS23" s="15">
        <f t="shared" si="44"/>
        <v>7.7093397745571659</v>
      </c>
      <c r="DT23" s="15">
        <f t="shared" si="45"/>
        <v>8.58</v>
      </c>
      <c r="DU23" s="15">
        <f t="shared" si="46"/>
        <v>12.224987555998009</v>
      </c>
      <c r="DV23" s="15">
        <f t="shared" si="47"/>
        <v>28.514327330555176</v>
      </c>
      <c r="DW23" s="25">
        <v>-9999</v>
      </c>
      <c r="DX23" s="25">
        <v>-9999</v>
      </c>
      <c r="DY23" s="25">
        <v>-9999</v>
      </c>
      <c r="DZ23" s="25">
        <v>-9999</v>
      </c>
      <c r="EA23" s="25">
        <v>-9999</v>
      </c>
      <c r="EB23" s="25">
        <v>-9999</v>
      </c>
      <c r="EC23" s="25">
        <v>-9999</v>
      </c>
      <c r="ED23" s="25">
        <v>-9999</v>
      </c>
      <c r="EE23" s="25">
        <v>-9999</v>
      </c>
      <c r="EF23" s="25">
        <v>-9999</v>
      </c>
      <c r="EG23" s="25">
        <v>-9999</v>
      </c>
      <c r="EH23" s="25">
        <v>-9999</v>
      </c>
      <c r="EI23" s="25">
        <v>-9999</v>
      </c>
      <c r="EJ23" s="25">
        <v>-9999</v>
      </c>
      <c r="EK23" s="25">
        <v>-9999</v>
      </c>
      <c r="EL23" s="25">
        <v>-9999</v>
      </c>
      <c r="EM23" s="25">
        <v>-9999</v>
      </c>
      <c r="EN23" s="25">
        <v>-9999</v>
      </c>
      <c r="EO23" s="25">
        <v>-9999</v>
      </c>
      <c r="EP23" s="25">
        <v>-9999</v>
      </c>
      <c r="EQ23" s="25">
        <v>-9999</v>
      </c>
      <c r="ER23" s="21">
        <v>-9999</v>
      </c>
      <c r="ES23" s="32">
        <v>-9999</v>
      </c>
      <c r="ET23" s="21">
        <v>-9999</v>
      </c>
      <c r="EU23" s="33">
        <v>-9999</v>
      </c>
      <c r="EV23" s="21">
        <v>-9999</v>
      </c>
      <c r="EW23" s="21">
        <v>-9999</v>
      </c>
      <c r="EX23" s="21">
        <v>-9999</v>
      </c>
      <c r="EY23" s="21">
        <v>-9999</v>
      </c>
      <c r="EZ23" s="21">
        <v>-9999</v>
      </c>
      <c r="FA23" s="21">
        <v>-9999</v>
      </c>
      <c r="FB23" s="21">
        <v>-9999</v>
      </c>
      <c r="FC23" s="21">
        <v>-9999</v>
      </c>
      <c r="FD23" s="21">
        <v>-9999</v>
      </c>
      <c r="FE23" s="21">
        <v>-9999</v>
      </c>
      <c r="FF23" s="21">
        <v>-9999</v>
      </c>
      <c r="FG23" s="21">
        <v>-9999</v>
      </c>
      <c r="FH23" s="21">
        <v>-9999</v>
      </c>
      <c r="FI23" s="21">
        <v>-9999</v>
      </c>
      <c r="FJ23" s="21">
        <v>-9999</v>
      </c>
      <c r="FK23" s="21">
        <v>-9999</v>
      </c>
      <c r="FL23" s="32">
        <v>-9999</v>
      </c>
      <c r="FM23" s="32">
        <v>-9999</v>
      </c>
      <c r="FN23" s="32">
        <v>-9999</v>
      </c>
      <c r="FO23" s="32">
        <v>-9999</v>
      </c>
      <c r="FP23" s="32">
        <v>-9999</v>
      </c>
      <c r="FQ23" s="32">
        <v>-9999</v>
      </c>
      <c r="FR23" s="32">
        <v>-9999</v>
      </c>
      <c r="FS23" s="32">
        <v>-9999</v>
      </c>
      <c r="FT23" s="32">
        <v>-9999</v>
      </c>
      <c r="FU23" s="32">
        <v>-9999</v>
      </c>
      <c r="FV23" s="32">
        <v>-9999</v>
      </c>
      <c r="FW23" s="32">
        <v>-9999</v>
      </c>
      <c r="FX23" s="21">
        <v>-9999</v>
      </c>
      <c r="FY23" s="21">
        <v>-9999</v>
      </c>
      <c r="FZ23" s="21">
        <v>-9999</v>
      </c>
      <c r="GA23" s="21">
        <v>-9999</v>
      </c>
      <c r="GB23" s="21">
        <v>-9999</v>
      </c>
      <c r="GC23" s="21">
        <v>-9999</v>
      </c>
      <c r="GD23" s="21">
        <v>-9999</v>
      </c>
      <c r="GE23" s="21">
        <v>-9999</v>
      </c>
      <c r="GF23" s="21">
        <v>-9999</v>
      </c>
      <c r="GG23" s="21">
        <v>-9999</v>
      </c>
      <c r="GH23" s="21">
        <v>-9999</v>
      </c>
      <c r="GI23" s="21">
        <v>-9999</v>
      </c>
      <c r="GJ23" s="21">
        <v>-9999</v>
      </c>
      <c r="GK23" s="21">
        <v>-9999</v>
      </c>
      <c r="GL23" s="21">
        <v>-9999</v>
      </c>
      <c r="GM23" s="21">
        <v>-9999</v>
      </c>
      <c r="GN23" s="25">
        <v>-9999</v>
      </c>
      <c r="GO23" s="25">
        <v>-9999</v>
      </c>
      <c r="GP23" s="25">
        <v>-9999</v>
      </c>
      <c r="GQ23" s="25">
        <v>-9999</v>
      </c>
      <c r="GR23" s="25">
        <v>-9999</v>
      </c>
      <c r="GS23" s="25">
        <v>-9999</v>
      </c>
      <c r="GT23" s="25">
        <v>-9999</v>
      </c>
      <c r="GU23" s="25">
        <v>-9999</v>
      </c>
      <c r="GV23" s="25">
        <v>-9999</v>
      </c>
      <c r="GW23" s="25">
        <v>-9999</v>
      </c>
      <c r="GX23" s="25">
        <v>-9999</v>
      </c>
      <c r="GY23" s="25">
        <v>-9999</v>
      </c>
      <c r="GZ23" s="25">
        <v>-9999</v>
      </c>
      <c r="HA23" s="25">
        <v>-9999</v>
      </c>
      <c r="HB23" s="21">
        <v>-9999</v>
      </c>
      <c r="HC23" s="21">
        <v>-9999</v>
      </c>
      <c r="HD23" s="21">
        <v>-9999</v>
      </c>
      <c r="HE23" s="21">
        <v>-9999</v>
      </c>
      <c r="HF23" s="21">
        <v>-9999</v>
      </c>
      <c r="HG23" s="15">
        <v>40.9</v>
      </c>
      <c r="HH23" s="15">
        <f t="shared" si="48"/>
        <v>247.49999999999997</v>
      </c>
      <c r="HI23" s="15">
        <v>1.8592813184059098</v>
      </c>
      <c r="HJ23" s="24">
        <f t="shared" si="49"/>
        <v>2.0313004726744386</v>
      </c>
      <c r="HK23" s="15">
        <f t="shared" si="50"/>
        <v>5.0274686698692346</v>
      </c>
      <c r="HL23" s="27">
        <v>0.36759953820496344</v>
      </c>
      <c r="HM23" s="17">
        <v>148</v>
      </c>
      <c r="HN23" s="17">
        <v>70.069999999999993</v>
      </c>
      <c r="HO23" s="16">
        <f t="shared" si="51"/>
        <v>77.930000000000007</v>
      </c>
      <c r="HP23" s="18">
        <v>15</v>
      </c>
      <c r="HQ23" s="18">
        <v>139.1</v>
      </c>
      <c r="HR23" s="18">
        <v>31.63</v>
      </c>
      <c r="HS23" s="22">
        <f t="shared" si="52"/>
        <v>107.47</v>
      </c>
      <c r="HT23" s="21">
        <v>62</v>
      </c>
      <c r="HU23" s="18">
        <v>142.80000000000001</v>
      </c>
      <c r="HV23" s="18">
        <v>31</v>
      </c>
      <c r="HW23" s="18">
        <f t="shared" si="53"/>
        <v>111.80000000000001</v>
      </c>
      <c r="HX23" s="18">
        <v>91.1</v>
      </c>
      <c r="HY23" s="18">
        <v>31</v>
      </c>
      <c r="HZ23" s="18">
        <f t="shared" si="54"/>
        <v>60.099999999999994</v>
      </c>
      <c r="IA23" s="18">
        <v>86</v>
      </c>
      <c r="IB23" s="18">
        <v>31.5</v>
      </c>
      <c r="IC23" s="18">
        <f t="shared" si="55"/>
        <v>54.5</v>
      </c>
      <c r="ID23" s="18">
        <v>39.799999999999997</v>
      </c>
      <c r="IE23" s="22">
        <v>6.65</v>
      </c>
      <c r="IF23" s="28">
        <v>91.3</v>
      </c>
      <c r="IG23" s="22">
        <v>70.069999999999993</v>
      </c>
      <c r="IH23" s="22">
        <f t="shared" si="151"/>
        <v>33.15</v>
      </c>
      <c r="II23" s="22">
        <f t="shared" si="152"/>
        <v>21.230000000000004</v>
      </c>
      <c r="IJ23" s="16">
        <f t="shared" si="153"/>
        <v>208.1372549019608</v>
      </c>
      <c r="IK23" s="16">
        <f t="shared" si="154"/>
        <v>185.83683473389357</v>
      </c>
      <c r="IL23" s="25">
        <f t="shared" si="22"/>
        <v>764.01960784313735</v>
      </c>
      <c r="IM23" s="16">
        <f t="shared" si="23"/>
        <v>1053.6274509803923</v>
      </c>
      <c r="IN23" s="16">
        <f t="shared" si="24"/>
        <v>589.21568627450984</v>
      </c>
      <c r="IO23" s="16">
        <f t="shared" si="60"/>
        <v>534.31372549019613</v>
      </c>
      <c r="IP23" s="25">
        <f t="shared" si="25"/>
        <v>1096.0784313725489</v>
      </c>
      <c r="IQ23" s="16">
        <f t="shared" si="61"/>
        <v>2941.1764705882356</v>
      </c>
      <c r="IR23" s="16">
        <f t="shared" si="62"/>
        <v>325</v>
      </c>
      <c r="IS23" s="27">
        <v>0.36695606309151668</v>
      </c>
      <c r="IT23" s="24">
        <v>1.6533919238100263</v>
      </c>
      <c r="IU23" s="24">
        <v>1.6533919238100263</v>
      </c>
      <c r="IV23" s="15">
        <v>1.81</v>
      </c>
      <c r="IW23" s="24">
        <f t="shared" si="63"/>
        <v>1.812563579855772</v>
      </c>
      <c r="IX23" s="15">
        <f t="shared" si="26"/>
        <v>13.828754901960787</v>
      </c>
      <c r="IY23" s="27">
        <v>0.36713508546935186</v>
      </c>
      <c r="IZ23" s="26">
        <v>0.38462859706485514</v>
      </c>
      <c r="JA23" s="15">
        <v>0.44</v>
      </c>
      <c r="JB23" s="24">
        <f t="shared" si="64"/>
        <v>0.46462942152170211</v>
      </c>
      <c r="JC23" s="15">
        <f t="shared" si="27"/>
        <v>4.6359607843137258</v>
      </c>
      <c r="JD23" s="27">
        <v>0.36680969496636795</v>
      </c>
      <c r="JE23" s="24">
        <v>0.85452472489195386</v>
      </c>
      <c r="JF23" s="15">
        <v>0.91</v>
      </c>
      <c r="JG23" s="24">
        <f t="shared" si="65"/>
        <v>0.96384706772521189</v>
      </c>
      <c r="JH23" s="15">
        <f t="shared" si="28"/>
        <v>5.3618627450980396</v>
      </c>
      <c r="JI23" s="27">
        <v>0.36697741734207556</v>
      </c>
      <c r="JJ23" s="24">
        <v>1.8855941736852078</v>
      </c>
      <c r="JK23" s="15">
        <v>2.1800000000000002</v>
      </c>
      <c r="JL23" s="24">
        <f t="shared" si="66"/>
        <v>2.0592552501231647</v>
      </c>
      <c r="JM23" s="15">
        <f t="shared" si="29"/>
        <v>7.085</v>
      </c>
      <c r="JN23" s="27">
        <v>0.36733815245806606</v>
      </c>
      <c r="JO23" s="16">
        <f t="shared" si="67"/>
        <v>30.911578431372554</v>
      </c>
      <c r="JP23" s="16">
        <f t="shared" si="68"/>
        <v>27.599623599439777</v>
      </c>
      <c r="JQ23" s="22">
        <v>6.5</v>
      </c>
      <c r="JR23" s="22">
        <f t="shared" si="69"/>
        <v>21.645</v>
      </c>
      <c r="JS23" s="22">
        <v>361.1</v>
      </c>
      <c r="JT23" s="26">
        <f t="shared" si="70"/>
        <v>0.36110000000000003</v>
      </c>
      <c r="JU23" s="27">
        <v>7.1599999999999997E-2</v>
      </c>
      <c r="JV23" s="26">
        <f t="shared" si="71"/>
        <v>0.28950000000000004</v>
      </c>
      <c r="JW23" s="15">
        <f t="shared" si="72"/>
        <v>1283.2846401128343</v>
      </c>
      <c r="JX23" s="25">
        <v>-9999</v>
      </c>
      <c r="JY23" s="25">
        <v>-9999</v>
      </c>
      <c r="JZ23" s="15">
        <f t="shared" si="155"/>
        <v>-9999.0678000000007</v>
      </c>
      <c r="KA23" s="15">
        <f>JY23-0.067</f>
        <v>-9999.0669999999991</v>
      </c>
      <c r="KB23" s="15">
        <f t="shared" si="156"/>
        <v>-34539.094300518133</v>
      </c>
      <c r="KC23" s="15">
        <v>0.47699999999999998</v>
      </c>
      <c r="KD23" s="25">
        <v>-9999</v>
      </c>
      <c r="KE23" s="15">
        <f t="shared" si="30"/>
        <v>612.12677333382192</v>
      </c>
      <c r="KF23" s="15">
        <f t="shared" si="73"/>
        <v>685.5819861338806</v>
      </c>
      <c r="KG23" s="28">
        <v>2</v>
      </c>
      <c r="KH23" s="22">
        <f t="shared" si="74"/>
        <v>19</v>
      </c>
      <c r="KI23" s="22">
        <f t="shared" si="75"/>
        <v>126.73</v>
      </c>
      <c r="KJ23" s="20">
        <v>133.61327700000001</v>
      </c>
      <c r="KK23" s="16">
        <v>1.49</v>
      </c>
      <c r="KL23" s="16">
        <f t="shared" si="76"/>
        <v>0.98</v>
      </c>
      <c r="KM23" s="15">
        <f t="shared" si="121"/>
        <v>703.73390986136133</v>
      </c>
      <c r="KN23" s="18">
        <v>0.8</v>
      </c>
      <c r="KO23" s="18">
        <f t="shared" si="77"/>
        <v>0.53</v>
      </c>
      <c r="KP23" s="15">
        <f t="shared" si="78"/>
        <v>0.54081632653061229</v>
      </c>
      <c r="KQ23" s="15">
        <f t="shared" si="79"/>
        <v>380.59078798624648</v>
      </c>
      <c r="KR23" s="15">
        <f t="shared" si="80"/>
        <v>426.26168254459611</v>
      </c>
      <c r="KS23" s="20">
        <f t="shared" si="31"/>
        <v>525.11071705639813</v>
      </c>
      <c r="KT23" s="20">
        <f t="shared" si="81"/>
        <v>588.12400310316593</v>
      </c>
      <c r="KU23" s="30">
        <v>5.42</v>
      </c>
      <c r="KV23" s="30">
        <v>0.99</v>
      </c>
      <c r="KW23" s="30">
        <v>77.3</v>
      </c>
      <c r="KX23" s="30">
        <v>23.4</v>
      </c>
      <c r="KY23" s="30">
        <v>6.4</v>
      </c>
      <c r="KZ23" s="18">
        <v>0.58320000000000005</v>
      </c>
      <c r="LA23" s="18">
        <f t="shared" si="82"/>
        <v>0.51619999999999999</v>
      </c>
      <c r="LB23" s="15">
        <f t="shared" si="32"/>
        <v>0.52673469387755101</v>
      </c>
      <c r="LC23" s="15">
        <f t="shared" si="33"/>
        <v>370.68106558207626</v>
      </c>
      <c r="LD23" s="15">
        <f t="shared" si="83"/>
        <v>415.16279345192544</v>
      </c>
      <c r="LE23" s="15">
        <f t="shared" si="84"/>
        <v>506.29608957551886</v>
      </c>
      <c r="LF23" s="15">
        <v>40.9</v>
      </c>
      <c r="LG23" s="15">
        <f t="shared" si="85"/>
        <v>247.49999999999997</v>
      </c>
      <c r="LH23" s="15">
        <v>0.25940084774359001</v>
      </c>
      <c r="LI23" s="15">
        <v>0.39512510338461498</v>
      </c>
      <c r="LJ23" s="15">
        <v>0.22288918041025599</v>
      </c>
      <c r="LK23" s="15">
        <v>0.331404970461538</v>
      </c>
      <c r="LL23" s="15">
        <v>0.49744098317948698</v>
      </c>
      <c r="LM23" s="15">
        <v>0.47055005169230801</v>
      </c>
      <c r="LN23" s="15">
        <v>0.35385129241025598</v>
      </c>
      <c r="LO23" s="15">
        <v>0.54143658635897396</v>
      </c>
      <c r="LP23" s="15">
        <v>0.48243343823076901</v>
      </c>
      <c r="LQ23" s="15">
        <v>0.26710698287179502</v>
      </c>
      <c r="LR23" s="15">
        <v>0.42476891738461497</v>
      </c>
      <c r="LS23" s="15">
        <v>0.27196928282051303</v>
      </c>
      <c r="LT23" s="15">
        <v>33.96</v>
      </c>
      <c r="LU23" s="15">
        <v>30.7725641025641</v>
      </c>
      <c r="LV23" s="15">
        <v>5.4291025641025596</v>
      </c>
      <c r="LW23" s="15">
        <v>38.382564102564103</v>
      </c>
      <c r="LX23" s="15">
        <v>38.587435897435903</v>
      </c>
      <c r="LY23" s="15">
        <v>34.479999999999997</v>
      </c>
      <c r="LZ23" s="15">
        <v>34.56</v>
      </c>
      <c r="MA23" s="15">
        <v>0.10678370974359</v>
      </c>
      <c r="MB23" s="15">
        <v>0.10086237769230801</v>
      </c>
      <c r="MC23" s="15">
        <v>58.575128205128202</v>
      </c>
      <c r="MD23" s="15">
        <v>56.119743589743599</v>
      </c>
      <c r="ME23" s="15">
        <v>60.3</v>
      </c>
      <c r="MF23" s="15">
        <f t="shared" si="86"/>
        <v>1.7248717948717953</v>
      </c>
      <c r="MG23" s="15">
        <f t="shared" si="87"/>
        <v>4.1802564102563977</v>
      </c>
      <c r="MH23" s="15">
        <v>1874.96328205128</v>
      </c>
      <c r="MI23" s="15">
        <v>1819.2172051282</v>
      </c>
      <c r="MJ23" s="15">
        <v>0.20940467201282101</v>
      </c>
      <c r="MK23" s="15">
        <v>0.19894287228461499</v>
      </c>
      <c r="ML23" s="15">
        <v>0.15382327986153799</v>
      </c>
      <c r="MM23" s="15">
        <v>0.17324068045641</v>
      </c>
      <c r="MN23" s="15">
        <v>0.120641859907692</v>
      </c>
      <c r="MO23" s="15">
        <v>0.113359268184615</v>
      </c>
      <c r="MP23" s="15">
        <v>6.3648805184615395E-2</v>
      </c>
      <c r="MQ23" s="15">
        <v>8.6898738261538405E-2</v>
      </c>
      <c r="MR23" s="15">
        <v>5.7453867876923102E-2</v>
      </c>
      <c r="MS23" s="15">
        <v>2.6808114371794901E-2</v>
      </c>
      <c r="MT23" s="15">
        <v>0.33115954945641002</v>
      </c>
      <c r="MU23" s="15">
        <v>0.37977946620512798</v>
      </c>
      <c r="MV23" s="15">
        <v>0.33921215822564099</v>
      </c>
      <c r="MW23" s="15">
        <v>0.31312148062564099</v>
      </c>
      <c r="MX23" s="15">
        <v>0.13088866257179499</v>
      </c>
      <c r="MY23" s="15">
        <v>0.19587928922820499</v>
      </c>
      <c r="MZ23" s="15">
        <v>0.53046258476666697</v>
      </c>
      <c r="NA23" s="15">
        <v>0.50159104643589703</v>
      </c>
      <c r="NB23" s="15">
        <v>0.476433862328205</v>
      </c>
      <c r="NC23" s="15">
        <v>5.3192534671794897E-2</v>
      </c>
      <c r="ND23" s="15">
        <v>0.50412479382051301</v>
      </c>
      <c r="NE23" s="15">
        <v>4.8011900276923099E-2</v>
      </c>
      <c r="NF23" s="15">
        <v>0.31127722247179501</v>
      </c>
      <c r="NG23" s="15">
        <v>0.10426690353846201</v>
      </c>
      <c r="NH23" s="15">
        <v>0.27234575809487199</v>
      </c>
      <c r="NI23" s="15">
        <v>9.3158808784615396E-2</v>
      </c>
      <c r="NJ23" s="15">
        <v>-0.119369397102564</v>
      </c>
      <c r="NK23" s="15">
        <v>-0.159257814589744</v>
      </c>
      <c r="NL23" s="15">
        <v>1.0739166978000001</v>
      </c>
      <c r="NM23" s="15">
        <v>0.44638828358205102</v>
      </c>
      <c r="NN23" s="15">
        <v>0.25781455002702702</v>
      </c>
      <c r="NO23" s="15">
        <v>0.40085538240540503</v>
      </c>
      <c r="NP23" s="15">
        <v>0.230827905540541</v>
      </c>
      <c r="NQ23" s="15">
        <v>0.322292309891892</v>
      </c>
      <c r="NR23" s="15">
        <v>0.46178515445946</v>
      </c>
      <c r="NS23" s="15">
        <v>0.43155618194594603</v>
      </c>
      <c r="NT23" s="15">
        <v>0.345737733702703</v>
      </c>
      <c r="NU23" s="15">
        <v>0.52129827108108096</v>
      </c>
      <c r="NV23" s="15">
        <v>0.465806715864865</v>
      </c>
      <c r="NW23" s="15">
        <v>0.26726817783783802</v>
      </c>
      <c r="NX23" s="15">
        <v>0.41623253037837799</v>
      </c>
      <c r="NY23" s="15">
        <v>0.25777329562162199</v>
      </c>
      <c r="NZ23" s="15">
        <v>30.88</v>
      </c>
      <c r="OA23" s="15">
        <v>28.468108108108101</v>
      </c>
      <c r="OB23" s="15">
        <v>13.849729729729701</v>
      </c>
      <c r="OC23" s="15">
        <v>42.997027027027002</v>
      </c>
      <c r="OD23" s="15">
        <v>44.219189189189201</v>
      </c>
      <c r="OE23" s="15">
        <v>31.712162162162201</v>
      </c>
      <c r="OF23" s="15">
        <v>31.3097297297297</v>
      </c>
      <c r="OG23" s="15">
        <v>0.314113505405405</v>
      </c>
      <c r="OH23" s="15">
        <v>0.33016838378378399</v>
      </c>
      <c r="OI23" s="15">
        <v>58.079729729729699</v>
      </c>
      <c r="OJ23" s="15">
        <v>56.3456756756757</v>
      </c>
      <c r="OK23" s="15">
        <v>60</v>
      </c>
      <c r="OL23" s="15">
        <f t="shared" si="88"/>
        <v>1.9202702702703007</v>
      </c>
      <c r="OM23" s="15">
        <f t="shared" si="89"/>
        <v>3.6543243243242998</v>
      </c>
      <c r="ON23" s="15">
        <v>1863.71016216216</v>
      </c>
      <c r="OO23" s="15">
        <v>1824.347</v>
      </c>
      <c r="OP23" s="15">
        <v>0.202376898921622</v>
      </c>
      <c r="OQ23" s="15">
        <v>0.17557913586756799</v>
      </c>
      <c r="OR23" s="15">
        <v>0.14796596943243201</v>
      </c>
      <c r="OS23" s="15">
        <v>0.14440060424864901</v>
      </c>
      <c r="OT23" s="15">
        <v>0.111994170632432</v>
      </c>
      <c r="OU23" s="15">
        <v>6.8416257910810796E-2</v>
      </c>
      <c r="OV23" s="15">
        <v>5.6251380202702699E-2</v>
      </c>
      <c r="OW23" s="15">
        <v>3.6361412329729698E-2</v>
      </c>
      <c r="OX23" s="15">
        <v>5.61084557135135E-2</v>
      </c>
      <c r="OY23" s="15">
        <v>3.21910409081081E-2</v>
      </c>
      <c r="OZ23" s="15">
        <v>0.33824832219189199</v>
      </c>
      <c r="PA23" s="15">
        <v>0.33096785011891899</v>
      </c>
      <c r="PB23" s="15">
        <v>0.32207842933783798</v>
      </c>
      <c r="PC23" s="15">
        <v>0.28099027083783801</v>
      </c>
      <c r="PD23" s="15">
        <v>0.145871799018919</v>
      </c>
      <c r="PE23" s="15">
        <v>0.165398397778378</v>
      </c>
      <c r="PF23" s="15">
        <v>0.50803006317027</v>
      </c>
      <c r="PG23" s="15">
        <v>0.43229729205405398</v>
      </c>
      <c r="PH23" s="15">
        <v>0.50509537985945996</v>
      </c>
      <c r="PI23" s="15">
        <v>0.73017539792432395</v>
      </c>
      <c r="PJ23" s="15">
        <v>0.53070888888918899</v>
      </c>
      <c r="PK23" s="15">
        <v>0.75381544174054105</v>
      </c>
      <c r="PL23" s="15">
        <v>0.31336637042432403</v>
      </c>
      <c r="PM23" s="15">
        <v>0.10393104255135099</v>
      </c>
      <c r="PN23" s="15">
        <v>0.27539188843513501</v>
      </c>
      <c r="PO23" s="15">
        <v>9.7651324564864903E-2</v>
      </c>
      <c r="PP23" s="15">
        <v>-0.10614926005405401</v>
      </c>
      <c r="PQ23" s="15">
        <v>-6.9108568127026995E-2</v>
      </c>
      <c r="PR23" s="15">
        <v>1.2287022037567601</v>
      </c>
      <c r="PS23" s="15">
        <v>1.4023796576945899</v>
      </c>
      <c r="PT23" s="15">
        <v>0.25879216143589701</v>
      </c>
      <c r="PU23" s="15">
        <v>0.39889638261538501</v>
      </c>
      <c r="PV23" s="15">
        <v>0.23048165287179501</v>
      </c>
      <c r="PW23" s="15">
        <v>0.33053450697435899</v>
      </c>
      <c r="PX23" s="15">
        <v>0.497781523282051</v>
      </c>
      <c r="PY23" s="15">
        <v>0.44145145820512799</v>
      </c>
      <c r="PZ23" s="15">
        <v>0.35311645892307703</v>
      </c>
      <c r="QA23" s="15">
        <v>0.54041985482051302</v>
      </c>
      <c r="QB23" s="15">
        <v>0.49234292699999999</v>
      </c>
      <c r="QC23" s="15">
        <v>0.27584281738461502</v>
      </c>
      <c r="QD23" s="15">
        <v>0.42576076220512798</v>
      </c>
      <c r="QE23" s="15">
        <v>0.26480230192307702</v>
      </c>
      <c r="QF23" s="15">
        <v>26.72</v>
      </c>
      <c r="QG23" s="15">
        <v>23.685384615384599</v>
      </c>
      <c r="QH23" s="15">
        <v>21.436666666666699</v>
      </c>
      <c r="QI23" s="15">
        <v>35.146666666666697</v>
      </c>
      <c r="QJ23" s="15">
        <v>35.110256410256397</v>
      </c>
      <c r="QK23" s="15">
        <v>25.921282051281999</v>
      </c>
      <c r="QL23" s="15">
        <v>25.721282051282099</v>
      </c>
      <c r="QM23" s="15">
        <v>0.25229938461538498</v>
      </c>
      <c r="QN23" s="15">
        <v>0.234234571794872</v>
      </c>
      <c r="QO23" s="15">
        <v>57.944102564102501</v>
      </c>
      <c r="QP23" s="15">
        <v>52.512564102564099</v>
      </c>
      <c r="QQ23" s="15">
        <v>60.1</v>
      </c>
      <c r="QR23" s="15">
        <f t="shared" si="90"/>
        <v>2.1558974358975007</v>
      </c>
      <c r="QS23" s="15">
        <f t="shared" si="91"/>
        <v>7.5874358974359026</v>
      </c>
      <c r="QT23" s="15">
        <v>1860.6173076923101</v>
      </c>
      <c r="QU23" s="15">
        <v>1737.357</v>
      </c>
      <c r="QV23" s="15">
        <v>0.209511762530769</v>
      </c>
      <c r="QW23" s="15">
        <v>0.199603605289744</v>
      </c>
      <c r="QX23" s="15">
        <v>0.16474662611538499</v>
      </c>
      <c r="QY23" s="15">
        <v>0.14324034191538501</v>
      </c>
      <c r="QZ23" s="15">
        <v>0.118600962117949</v>
      </c>
      <c r="RA23" s="15">
        <v>0.108071352517949</v>
      </c>
      <c r="RB23" s="15">
        <v>7.2611871864102603E-2</v>
      </c>
      <c r="RC23" s="15">
        <v>5.0201878625641003E-2</v>
      </c>
      <c r="RD23" s="15">
        <v>4.6399418946153799E-2</v>
      </c>
      <c r="RE23" s="15">
        <v>5.8237726256410299E-2</v>
      </c>
      <c r="RF23" s="15">
        <v>0.342188869505128</v>
      </c>
      <c r="RG23" s="15">
        <v>0.36471536437179503</v>
      </c>
      <c r="RH23" s="15">
        <v>0.32399050404615398</v>
      </c>
      <c r="RI23" s="15">
        <v>0.313514619766667</v>
      </c>
      <c r="RJ23" s="15">
        <v>0.14294430683846199</v>
      </c>
      <c r="RK23" s="15">
        <v>0.178395930346154</v>
      </c>
      <c r="RL23" s="15">
        <v>0.53103285925384602</v>
      </c>
      <c r="RM23" s="15">
        <v>0.50578119841538505</v>
      </c>
      <c r="RN23" s="15">
        <v>0.38962809313589702</v>
      </c>
      <c r="RO23" s="15">
        <v>0.36408108508974402</v>
      </c>
      <c r="RP23" s="15">
        <v>0.41533641713846098</v>
      </c>
      <c r="RQ23" s="15">
        <v>0.365951490989744</v>
      </c>
      <c r="RR23" s="15">
        <v>0.25179128645641002</v>
      </c>
      <c r="RS23" s="15">
        <v>0.267864328769231</v>
      </c>
      <c r="RT23" s="15">
        <v>0.21804406654615399</v>
      </c>
      <c r="RU23" s="15">
        <v>0.23971014494871801</v>
      </c>
      <c r="RV23" s="15">
        <v>-0.13499607946153799</v>
      </c>
      <c r="RW23" s="15">
        <v>-9.4495403897435895E-2</v>
      </c>
      <c r="RX23" s="15">
        <v>0.77085666398205099</v>
      </c>
      <c r="RY23" s="15">
        <v>1.97327886166154</v>
      </c>
      <c r="RZ23" s="15">
        <v>0.24729652053488399</v>
      </c>
      <c r="SA23" s="15">
        <v>0.36834324862790702</v>
      </c>
      <c r="SB23" s="15">
        <v>0.22092301767441899</v>
      </c>
      <c r="SC23" s="15">
        <v>0.30816495948837203</v>
      </c>
      <c r="SD23" s="15">
        <v>0.46417789937209297</v>
      </c>
      <c r="SE23" s="15">
        <v>0.412405136744186</v>
      </c>
      <c r="SF23" s="15">
        <v>0.32581879651162798</v>
      </c>
      <c r="SG23" s="15">
        <v>0.52385639286046504</v>
      </c>
      <c r="SH23" s="15">
        <v>0.46278329127906997</v>
      </c>
      <c r="SI23" s="15">
        <v>0.25888882490697701</v>
      </c>
      <c r="SJ23" s="15">
        <v>0.387028190465116</v>
      </c>
      <c r="SK23" s="15">
        <v>0.24417891279069801</v>
      </c>
      <c r="SL23" s="15">
        <v>32.92</v>
      </c>
      <c r="SM23" s="15">
        <v>33.145348837209298</v>
      </c>
      <c r="SN23" s="15">
        <v>10.559302325581401</v>
      </c>
      <c r="SO23" s="15">
        <v>39.4539534883721</v>
      </c>
      <c r="SP23" s="15">
        <v>39.483488372092999</v>
      </c>
      <c r="SQ23" s="15">
        <v>34.496744186046499</v>
      </c>
      <c r="SR23" s="15">
        <v>34.429534883720898</v>
      </c>
      <c r="SS23" s="15">
        <v>0.135815891162791</v>
      </c>
      <c r="ST23" s="15">
        <v>0.12671055674418599</v>
      </c>
      <c r="SU23" s="15">
        <v>53.982790697674403</v>
      </c>
      <c r="SV23" s="15">
        <v>50.662325581395301</v>
      </c>
      <c r="SW23" s="15">
        <v>63.6</v>
      </c>
      <c r="SX23" s="15">
        <f t="shared" si="92"/>
        <v>9.6172093023255982</v>
      </c>
      <c r="SY23" s="15">
        <f t="shared" si="93"/>
        <v>12.937674418604701</v>
      </c>
      <c r="SZ23" s="15">
        <v>1770.7007906976701</v>
      </c>
      <c r="TA23" s="15">
        <v>1695.3275813953501</v>
      </c>
      <c r="TB23" s="15">
        <v>0.23283721755348799</v>
      </c>
      <c r="TC23" s="15">
        <v>0.19961562589534901</v>
      </c>
      <c r="TD23" s="15">
        <v>0.17366931555814</v>
      </c>
      <c r="TE23" s="15">
        <v>0.14417363496976701</v>
      </c>
      <c r="TF23" s="15">
        <v>0.15005597555116301</v>
      </c>
      <c r="TG23" s="15">
        <v>0.11285509323953501</v>
      </c>
      <c r="TH23" s="15">
        <v>8.9198280560465096E-2</v>
      </c>
      <c r="TI23" s="15">
        <v>5.6048200862790699E-2</v>
      </c>
      <c r="TJ23" s="15">
        <v>6.1720045372093003E-2</v>
      </c>
      <c r="TK23" s="15">
        <v>5.72729759604651E-2</v>
      </c>
      <c r="TL23" s="15">
        <v>0.363911499151163</v>
      </c>
      <c r="TM23" s="15">
        <v>0.35268039715813898</v>
      </c>
      <c r="TN23" s="15">
        <v>0.33826224934418597</v>
      </c>
      <c r="TO23" s="15">
        <v>0.30236823349534903</v>
      </c>
      <c r="TP23" s="15">
        <v>0.14326091999767401</v>
      </c>
      <c r="TQ23" s="15">
        <v>0.164951183762791</v>
      </c>
      <c r="TR23" s="15">
        <v>0.60876696465813995</v>
      </c>
      <c r="TS23" s="15">
        <v>0.50588014676511595</v>
      </c>
      <c r="TT23" s="15">
        <v>0.41322795563720899</v>
      </c>
      <c r="TU23" s="15">
        <v>0.50167334785814</v>
      </c>
      <c r="TV23" s="15">
        <v>0.44682954432093003</v>
      </c>
      <c r="TW23" s="15">
        <v>0.52395691281395396</v>
      </c>
      <c r="TX23" s="15">
        <v>0.30604974991860501</v>
      </c>
      <c r="TY23" s="15">
        <v>0.27762956213953499</v>
      </c>
      <c r="TZ23" s="15">
        <v>0.26369705936744198</v>
      </c>
      <c r="UA23" s="15">
        <v>0.24714584503255799</v>
      </c>
      <c r="UB23" s="15">
        <v>-0.16330202651162801</v>
      </c>
      <c r="UC23" s="15">
        <v>-0.105057404953488</v>
      </c>
      <c r="UD23" s="15">
        <v>0.83252564915813998</v>
      </c>
      <c r="UE23" s="15">
        <v>2.7999379707674401</v>
      </c>
      <c r="UF23" s="15">
        <v>0.22414261430434801</v>
      </c>
      <c r="UG23" s="15">
        <v>0.31061780286956497</v>
      </c>
      <c r="UH23" s="15">
        <v>0.20027937315217401</v>
      </c>
      <c r="UI23" s="15">
        <v>0.26678364215217398</v>
      </c>
      <c r="UJ23" s="15">
        <v>0.50419291393478305</v>
      </c>
      <c r="UK23" s="15">
        <v>0.42534427510869599</v>
      </c>
      <c r="UL23" s="15">
        <v>0.27166344291304401</v>
      </c>
      <c r="UM23" s="15">
        <v>0.47860438684782602</v>
      </c>
      <c r="UN23" s="15">
        <v>0.41745257886956499</v>
      </c>
      <c r="UO23" s="15">
        <v>0.220592918043478</v>
      </c>
      <c r="UP23" s="15">
        <v>0.31548913313043497</v>
      </c>
      <c r="UQ23" s="15">
        <v>0.20831667565217399</v>
      </c>
      <c r="UR23" s="15">
        <v>31.167173913043499</v>
      </c>
      <c r="US23" s="15">
        <v>27.415434782608699</v>
      </c>
      <c r="UT23" s="15">
        <v>12.2847826086957</v>
      </c>
      <c r="UU23" s="15">
        <v>40.671521739130398</v>
      </c>
      <c r="UV23" s="15">
        <v>38.471521739130402</v>
      </c>
      <c r="UW23" s="15">
        <v>31.148695652173899</v>
      </c>
      <c r="UX23" s="15">
        <v>30.490434782608698</v>
      </c>
      <c r="UY23" s="15">
        <v>0.263186032608696</v>
      </c>
      <c r="UZ23" s="15">
        <v>0.20032882391304399</v>
      </c>
      <c r="VA23" s="15">
        <v>57.647173913043503</v>
      </c>
      <c r="VB23" s="15">
        <v>59.934130434782602</v>
      </c>
      <c r="VC23" s="15">
        <v>73.099999999999994</v>
      </c>
      <c r="VD23" s="15">
        <f t="shared" si="94"/>
        <v>15.452826086956492</v>
      </c>
      <c r="VE23" s="15">
        <f t="shared" si="95"/>
        <v>13.165869565217392</v>
      </c>
      <c r="VF23" s="15">
        <f t="shared" si="96"/>
        <v>14.309347826086942</v>
      </c>
      <c r="VG23" s="15">
        <v>1853.88445652174</v>
      </c>
      <c r="VH23" s="15">
        <v>1905.7908260869599</v>
      </c>
      <c r="VI23" s="15">
        <v>0.275646950332609</v>
      </c>
      <c r="VJ23" s="15">
        <v>0.30473521653912999</v>
      </c>
      <c r="VK23" s="15">
        <v>0.211632245404348</v>
      </c>
      <c r="VL23" s="15">
        <v>0.228529610269565</v>
      </c>
      <c r="VM23" s="15">
        <v>0.205442052708696</v>
      </c>
      <c r="VN23" s="15">
        <v>0.23453122675434801</v>
      </c>
      <c r="VO23" s="15">
        <f t="shared" si="97"/>
        <v>0.21998663973152199</v>
      </c>
      <c r="VP23" s="15">
        <v>0.13935310831956499</v>
      </c>
      <c r="VQ23" s="15">
        <v>0.15544771045</v>
      </c>
      <c r="VR23" s="15">
        <v>6.8063549328260906E-2</v>
      </c>
      <c r="VS23" s="15">
        <v>8.2442101039130397E-2</v>
      </c>
      <c r="VT23" s="15">
        <v>0.39333581778260901</v>
      </c>
      <c r="VU23" s="15">
        <v>0.428312041047826</v>
      </c>
      <c r="VV23" s="15">
        <v>0.368830712484783</v>
      </c>
      <c r="VW23" s="15">
        <v>0.38138140656304298</v>
      </c>
      <c r="VX23" s="15">
        <v>0.13193720546087001</v>
      </c>
      <c r="VY23" s="15">
        <v>0.14245593714999999</v>
      </c>
      <c r="VZ23" s="15">
        <v>0.76368777248043496</v>
      </c>
      <c r="WA23" s="15">
        <v>0.89086356913043496</v>
      </c>
      <c r="WB23" s="15">
        <v>0.33142993904130402</v>
      </c>
      <c r="WC23" s="15">
        <v>0.31203103391739101</v>
      </c>
      <c r="WD23" s="15">
        <v>0.37336086242391298</v>
      </c>
      <c r="WE23" s="15">
        <v>0.35227230445869601</v>
      </c>
      <c r="WF23" s="15">
        <v>0.29340355211304397</v>
      </c>
      <c r="WG23" s="15">
        <v>0.29428629712173898</v>
      </c>
      <c r="WH23" s="15">
        <v>0.245851546256522</v>
      </c>
      <c r="WI23" s="15">
        <v>0.246787719821739</v>
      </c>
      <c r="WJ23" s="15">
        <v>-0.24414681799999999</v>
      </c>
      <c r="WK23" s="15">
        <v>-0.26798460932608698</v>
      </c>
      <c r="WL23" s="15">
        <v>0.61216996168043503</v>
      </c>
      <c r="WM23" s="15">
        <v>0.75147900984565197</v>
      </c>
      <c r="WN23" s="15">
        <v>0.18042266758181799</v>
      </c>
      <c r="WO23" s="15">
        <v>0.24077285114545499</v>
      </c>
      <c r="WP23" s="15">
        <v>0.159769526181818</v>
      </c>
      <c r="WQ23" s="15">
        <v>0.21047020054545401</v>
      </c>
      <c r="WR23" s="15">
        <v>0.41872321661818201</v>
      </c>
      <c r="WS23" s="15">
        <v>0.36054240258181802</v>
      </c>
      <c r="WT23" s="15">
        <v>0.21312503412727299</v>
      </c>
      <c r="WU23" s="15">
        <v>0.42137733527272703</v>
      </c>
      <c r="WV23" s="15">
        <v>0.35872331687272702</v>
      </c>
      <c r="WW23" s="15">
        <v>0.18582111436363599</v>
      </c>
      <c r="WX23" s="15">
        <v>0.25239934410909098</v>
      </c>
      <c r="WY23" s="15">
        <v>0.16951466858181799</v>
      </c>
      <c r="WZ23" s="15">
        <v>30.743636363636401</v>
      </c>
      <c r="XA23" s="15">
        <v>30.384181818181801</v>
      </c>
      <c r="XB23" s="15">
        <v>14.8285454545455</v>
      </c>
      <c r="XC23" s="15">
        <v>36.2990909090909</v>
      </c>
      <c r="XD23" s="15">
        <v>35.173636363636398</v>
      </c>
      <c r="XE23" s="15">
        <v>31.620727272727201</v>
      </c>
      <c r="XF23" s="15">
        <v>31.48</v>
      </c>
      <c r="XG23" s="15">
        <v>0.12757883309090901</v>
      </c>
      <c r="XH23" s="15">
        <v>9.2349641818181796E-2</v>
      </c>
      <c r="XI23" s="15">
        <v>63.264363636363598</v>
      </c>
      <c r="XJ23" s="15">
        <v>61.615818181818199</v>
      </c>
      <c r="XK23" s="15">
        <v>84.6</v>
      </c>
      <c r="XL23" s="15">
        <f t="shared" si="98"/>
        <v>21.335636363636397</v>
      </c>
      <c r="XM23" s="15">
        <f t="shared" si="99"/>
        <v>22.984181818181796</v>
      </c>
      <c r="XN23" s="15">
        <v>1981.4069999999999</v>
      </c>
      <c r="XO23" s="15">
        <v>1943.9840181818199</v>
      </c>
      <c r="XP23" s="15">
        <v>0.32788725294363602</v>
      </c>
      <c r="XQ23" s="15">
        <v>0.328342732441818</v>
      </c>
      <c r="XR23" s="15">
        <v>0.254640844625454</v>
      </c>
      <c r="XS23" s="15">
        <v>0.26197763652909101</v>
      </c>
      <c r="XT23" s="15">
        <v>0.250833942269091</v>
      </c>
      <c r="XU23" s="15">
        <v>0.26741066559454602</v>
      </c>
      <c r="XV23" s="15">
        <v>0.174326378229091</v>
      </c>
      <c r="XW23" s="15">
        <v>0.19848737101272701</v>
      </c>
      <c r="XX23" s="15">
        <v>8.0082050661818199E-2</v>
      </c>
      <c r="XY23" s="15">
        <v>7.3038174040000001E-2</v>
      </c>
      <c r="XZ23" s="15">
        <v>0.42595946476727298</v>
      </c>
      <c r="YA23" s="15">
        <v>0.44531381905818201</v>
      </c>
      <c r="YB23" s="15">
        <v>0.38760187822363601</v>
      </c>
      <c r="YC23" s="15">
        <v>0.39519834137818199</v>
      </c>
      <c r="YD23" s="15">
        <v>0.113874360847273</v>
      </c>
      <c r="YE23" s="15">
        <v>0.137046532050909</v>
      </c>
      <c r="YF23" s="15">
        <v>0.98081252982363698</v>
      </c>
      <c r="YG23" s="15">
        <v>0.99080763080909096</v>
      </c>
      <c r="YH23" s="15">
        <v>0.318824872109091</v>
      </c>
      <c r="YI23" s="15">
        <v>0.25681750842909101</v>
      </c>
      <c r="YJ23" s="15">
        <v>0.36835872187636398</v>
      </c>
      <c r="YK23" s="15">
        <v>0.30002202979999998</v>
      </c>
      <c r="YL23" s="15">
        <v>0.29824693106363598</v>
      </c>
      <c r="YM23" s="15">
        <v>0.25799942232363599</v>
      </c>
      <c r="YN23" s="15">
        <v>0.24286723522909101</v>
      </c>
      <c r="YO23" s="15">
        <v>0.21058972624363601</v>
      </c>
      <c r="YP23" s="15">
        <v>-0.29621154736363597</v>
      </c>
      <c r="YQ23" s="15">
        <v>-0.330049898418182</v>
      </c>
      <c r="YR23" s="15">
        <v>0.60197876835999997</v>
      </c>
      <c r="YS23" s="15">
        <v>0.51604781149636403</v>
      </c>
      <c r="YT23" s="15">
        <v>0.13833960183636401</v>
      </c>
      <c r="YU23" s="15">
        <v>0.174002962454545</v>
      </c>
      <c r="YV23" s="15">
        <v>0.119781229909091</v>
      </c>
      <c r="YW23" s="15">
        <v>0.15573466967272701</v>
      </c>
      <c r="YX23" s="15">
        <v>0.302243328818182</v>
      </c>
      <c r="YY23" s="15">
        <v>0.267819909745455</v>
      </c>
      <c r="YZ23" s="15">
        <v>0.15787326278181801</v>
      </c>
      <c r="ZA23" s="15">
        <v>0.33271668139999999</v>
      </c>
      <c r="ZB23" s="15">
        <v>0.28054767741818198</v>
      </c>
      <c r="ZC23" s="15">
        <v>0.13976882227272699</v>
      </c>
      <c r="ZD23" s="15">
        <v>0.18511022041818201</v>
      </c>
      <c r="ZE23" s="15">
        <v>0.124530137854545</v>
      </c>
      <c r="ZF23" s="15">
        <v>36.04</v>
      </c>
      <c r="ZG23" s="15">
        <v>31.998727272727301</v>
      </c>
      <c r="ZH23" s="15">
        <v>15.6078181818182</v>
      </c>
      <c r="ZI23" s="15">
        <v>44.266909090909103</v>
      </c>
      <c r="ZJ23" s="15">
        <v>43.676181818181803</v>
      </c>
      <c r="ZK23" s="15">
        <v>36.799999999999997</v>
      </c>
      <c r="ZL23" s="15">
        <v>36.728363636363703</v>
      </c>
      <c r="ZM23" s="15">
        <v>0.20674837636363599</v>
      </c>
      <c r="ZN23" s="15">
        <v>0.17558405472727301</v>
      </c>
      <c r="ZO23" s="15">
        <v>77.2798181818182</v>
      </c>
      <c r="ZP23" s="15">
        <v>74.596545454545407</v>
      </c>
      <c r="ZQ23" s="15">
        <v>103.6</v>
      </c>
      <c r="ZR23" s="15">
        <f t="shared" si="100"/>
        <v>26.320181818181794</v>
      </c>
      <c r="ZS23" s="15">
        <f t="shared" si="101"/>
        <v>29.003454545454588</v>
      </c>
      <c r="ZT23" s="15">
        <v>2299.5856181818199</v>
      </c>
      <c r="ZU23" s="15">
        <v>2238.6399636363599</v>
      </c>
      <c r="ZV23" s="15">
        <v>0.35580799641999999</v>
      </c>
      <c r="ZW23" s="15">
        <v>0.31159557112181802</v>
      </c>
      <c r="ZX23" s="15">
        <v>0.27976060978909101</v>
      </c>
      <c r="ZY23" s="15">
        <v>0.26263463757272698</v>
      </c>
      <c r="ZZ23" s="15">
        <v>0.28473276030363598</v>
      </c>
      <c r="AAA23" s="15">
        <v>0.26125229479636403</v>
      </c>
      <c r="AAB23" s="15">
        <v>0.20514970006181801</v>
      </c>
      <c r="AAC23" s="15">
        <v>0.21057607484545501</v>
      </c>
      <c r="AAD23" s="15">
        <v>8.4665713534545398E-2</v>
      </c>
      <c r="AAE23" s="15">
        <v>5.4586039181818202E-2</v>
      </c>
      <c r="AAF23" s="15">
        <v>0.45476194607090897</v>
      </c>
      <c r="AAG23" s="15">
        <v>0.42427687529636399</v>
      </c>
      <c r="AAH23" s="15">
        <v>0.40783235613818197</v>
      </c>
      <c r="AAI23" s="15">
        <v>0.36412428421818199</v>
      </c>
      <c r="AAJ23" s="15">
        <v>0.118085019418182</v>
      </c>
      <c r="AAK23" s="15">
        <v>0.130724849132727</v>
      </c>
      <c r="AAL23" s="15">
        <v>1.1116218170400001</v>
      </c>
      <c r="AAM23" s="15">
        <v>0.94197614677090902</v>
      </c>
      <c r="AAN23" s="15">
        <v>0.29358385580545499</v>
      </c>
      <c r="AAO23" s="15">
        <v>0.116148626234545</v>
      </c>
      <c r="AAP23" s="15">
        <v>0.34690961068363602</v>
      </c>
      <c r="AAQ23" s="15">
        <v>0.12632918541454499</v>
      </c>
      <c r="AAR23" s="15">
        <v>0.29333398395090898</v>
      </c>
      <c r="AAS23" s="15">
        <v>0.128699767349091</v>
      </c>
      <c r="AAT23" s="15">
        <v>0.23528153326545501</v>
      </c>
      <c r="AAU23" s="15">
        <v>0.112296368421818</v>
      </c>
      <c r="AAV23" s="15">
        <v>-0.33991759887272699</v>
      </c>
      <c r="AAW23" s="15">
        <v>-0.34585087209090898</v>
      </c>
      <c r="AAX23" s="15">
        <v>0.55404536842727303</v>
      </c>
      <c r="AAY23" s="15">
        <v>0.47168874628000002</v>
      </c>
      <c r="AAZ23" s="15">
        <v>0.11154275707936499</v>
      </c>
      <c r="ABA23" s="15">
        <v>0.13306011974603199</v>
      </c>
      <c r="ABB23" s="15">
        <v>9.6765173333333301E-2</v>
      </c>
      <c r="ABC23" s="15">
        <v>0.117454433126984</v>
      </c>
      <c r="ABD23" s="15">
        <v>0.25341350711111099</v>
      </c>
      <c r="ABE23" s="15">
        <v>0.218928945253968</v>
      </c>
      <c r="ABF23" s="15">
        <v>0.13418296622222201</v>
      </c>
      <c r="ABG23" s="15">
        <v>0.28256935741269801</v>
      </c>
      <c r="ABH23" s="15">
        <v>0.22524943917460299</v>
      </c>
      <c r="ABI23" s="15">
        <v>0.109601816253968</v>
      </c>
      <c r="ABJ23" s="15">
        <v>0.14216681888888899</v>
      </c>
      <c r="ABK23" s="15">
        <v>9.4580997539682604E-2</v>
      </c>
      <c r="ABL23" s="15">
        <v>34.381904761904799</v>
      </c>
      <c r="ABM23" s="15">
        <v>32.723492063492102</v>
      </c>
      <c r="ABN23" s="15">
        <v>14.0226984126984</v>
      </c>
      <c r="ABO23" s="15">
        <v>37.305238095238103</v>
      </c>
      <c r="ABP23" s="15">
        <v>36.308571428571398</v>
      </c>
      <c r="ABQ23" s="15">
        <v>34.666984126984097</v>
      </c>
      <c r="ABR23" s="15">
        <v>34.520000000000003</v>
      </c>
      <c r="ABS23" s="15">
        <v>7.2590122222222206E-2</v>
      </c>
      <c r="ABT23" s="15">
        <v>4.5569718095238097E-2</v>
      </c>
      <c r="ABU23" s="15">
        <v>91.301587301587304</v>
      </c>
      <c r="ABV23" s="15">
        <v>88.065079365079399</v>
      </c>
      <c r="ABW23" s="15">
        <v>122.5</v>
      </c>
      <c r="ABX23" s="15">
        <f t="shared" si="102"/>
        <v>31.198412698412696</v>
      </c>
      <c r="ABY23" s="15">
        <f t="shared" si="103"/>
        <v>34.434920634920601</v>
      </c>
      <c r="ABZ23" s="15">
        <f t="shared" si="104"/>
        <v>32.816666666666649</v>
      </c>
      <c r="ACA23" s="15">
        <v>2617.7458571428601</v>
      </c>
      <c r="ACB23" s="15">
        <v>2544.22231746032</v>
      </c>
      <c r="ACC23" s="15">
        <v>0.35571339326825402</v>
      </c>
      <c r="ACD23" s="15">
        <v>0.35825856402857198</v>
      </c>
      <c r="ACE23" s="15">
        <v>0.25333065445396802</v>
      </c>
      <c r="ACF23" s="15">
        <v>0.29953707440952398</v>
      </c>
      <c r="ACG23" s="15">
        <v>0.33051903744761901</v>
      </c>
      <c r="ACH23" s="15">
        <v>0.30316338792539699</v>
      </c>
      <c r="ACI23" s="15">
        <f t="shared" si="105"/>
        <v>0.316841212686508</v>
      </c>
      <c r="ACJ23" s="15">
        <v>0.22632024422698399</v>
      </c>
      <c r="ACK23" s="15">
        <v>0.24192519246349201</v>
      </c>
      <c r="ACL23" s="15">
        <v>0.112638850830159</v>
      </c>
      <c r="ACM23" s="15">
        <v>6.7289423774603202E-2</v>
      </c>
      <c r="ACN23" s="15">
        <v>0.49823799741428598</v>
      </c>
      <c r="ACO23" s="15">
        <v>0.43950534952063502</v>
      </c>
      <c r="ACP23" s="15">
        <v>0.44081898782539702</v>
      </c>
      <c r="ACQ23" s="15">
        <v>0.38032615395714298</v>
      </c>
      <c r="ACR23" s="15">
        <v>0.17325832226825399</v>
      </c>
      <c r="ACS23" s="15">
        <v>9.6842446053968301E-2</v>
      </c>
      <c r="ACT23" s="15">
        <v>1.10896405146349</v>
      </c>
      <c r="ACU23" s="15">
        <v>1.15893645384444</v>
      </c>
      <c r="ACV23" s="15">
        <v>0.34066670983174602</v>
      </c>
      <c r="ACW23" s="15">
        <v>0.153332177669841</v>
      </c>
      <c r="ACX23" s="15">
        <v>0.40632172437460301</v>
      </c>
      <c r="ACY23" s="15">
        <v>0.173921054520635</v>
      </c>
      <c r="ACZ23" s="15">
        <v>0.38395357740793601</v>
      </c>
      <c r="ADA23" s="15">
        <v>0.16742263763015899</v>
      </c>
      <c r="ADB23" s="15">
        <v>0.31563432921111101</v>
      </c>
      <c r="ADC23" s="15">
        <v>0.14120076077777799</v>
      </c>
      <c r="ADD23" s="15">
        <v>-0.36846745495238098</v>
      </c>
      <c r="ADE23" s="15">
        <v>-0.38757503290476197</v>
      </c>
      <c r="ADF23" s="15">
        <v>0.70238359762857105</v>
      </c>
      <c r="ADG23" s="15">
        <v>0.46730873102063503</v>
      </c>
      <c r="ADH23" s="15">
        <v>8.7615773559999999E-2</v>
      </c>
      <c r="ADI23" s="15">
        <v>9.6720081200000002E-2</v>
      </c>
      <c r="ADJ23" s="15">
        <v>7.2517839000000001E-2</v>
      </c>
      <c r="ADK23" s="15">
        <v>0.101698</v>
      </c>
      <c r="ADL23" s="15">
        <v>0.19857230772000001</v>
      </c>
      <c r="ADM23" s="15">
        <v>0.17340143223999999</v>
      </c>
      <c r="ADN23" s="15">
        <v>0.11136724968</v>
      </c>
      <c r="ADO23" s="15">
        <v>0.22842837816</v>
      </c>
      <c r="ADP23" s="15">
        <v>0.19859053498000001</v>
      </c>
      <c r="ADQ23" s="15">
        <v>9.1069908840000005E-2</v>
      </c>
      <c r="ADR23" s="15">
        <v>0.11816696926</v>
      </c>
      <c r="ADS23" s="15">
        <v>8.0854838740000004E-2</v>
      </c>
      <c r="ADT23" s="25">
        <v>-9999</v>
      </c>
      <c r="ADU23" s="25">
        <v>-9999</v>
      </c>
      <c r="ADV23" s="25">
        <v>-9999</v>
      </c>
      <c r="ADW23" s="25">
        <v>-9999</v>
      </c>
      <c r="ADX23" s="25">
        <v>-9999</v>
      </c>
      <c r="ADY23" s="25">
        <v>-9999</v>
      </c>
      <c r="ADZ23" s="25">
        <v>-9999</v>
      </c>
      <c r="AEA23" s="25">
        <v>-9999</v>
      </c>
      <c r="AEB23" s="25">
        <v>-9999</v>
      </c>
      <c r="AEC23" s="25">
        <v>-9999</v>
      </c>
      <c r="AED23" s="25">
        <v>-9999</v>
      </c>
      <c r="AEE23" s="25">
        <v>-9999</v>
      </c>
      <c r="AEF23" s="25">
        <v>-9999</v>
      </c>
      <c r="AEG23" s="25">
        <v>-9999</v>
      </c>
      <c r="AEH23" s="25">
        <v>-9999</v>
      </c>
      <c r="AEI23" s="25">
        <v>-9999</v>
      </c>
      <c r="AEJ23" s="15">
        <v>0.34316878070000001</v>
      </c>
      <c r="AEK23" s="15">
        <v>0.30752240485999999</v>
      </c>
      <c r="AEL23" s="15">
        <v>0.28132101244000002</v>
      </c>
      <c r="AEM23" s="15">
        <v>0.25728746073999997</v>
      </c>
      <c r="AEN23" s="15">
        <v>0.31700071215999998</v>
      </c>
      <c r="AEO23" s="15">
        <v>0.32971175955999998</v>
      </c>
      <c r="AEP23" s="15">
        <v>0.25395676097999997</v>
      </c>
      <c r="AEQ23" s="15">
        <v>0.28061645812000002</v>
      </c>
      <c r="AER23" s="15">
        <v>6.8849916359999999E-2</v>
      </c>
      <c r="AES23" s="15">
        <v>5.7161813399999997E-2</v>
      </c>
      <c r="AET23" s="15">
        <v>0.47605272271999999</v>
      </c>
      <c r="AEU23" s="15">
        <v>0.45049289603999998</v>
      </c>
      <c r="AEV23" s="15">
        <v>0.42863468290000001</v>
      </c>
      <c r="AEW23" s="15">
        <v>0.37266182724000002</v>
      </c>
      <c r="AEX23" s="15">
        <v>0.15904192998</v>
      </c>
      <c r="AEY23" s="15">
        <v>0.168202712</v>
      </c>
      <c r="AEZ23" s="15">
        <v>1.0547582519000001</v>
      </c>
      <c r="AFA23" s="15">
        <v>0.95257289826000002</v>
      </c>
      <c r="AFB23" s="15">
        <v>0.21008850384</v>
      </c>
      <c r="AFC23" s="15">
        <v>-9.0386039400000007E-3</v>
      </c>
      <c r="AFD23" s="15">
        <v>0.25772612228000003</v>
      </c>
      <c r="AFE23" s="15">
        <v>-3.9897972080000003E-2</v>
      </c>
      <c r="AFF23" s="15">
        <v>0.24250454337999999</v>
      </c>
      <c r="AFG23" s="15">
        <v>8.0242835380000002E-2</v>
      </c>
      <c r="AFH23" s="15">
        <v>0.19362439326</v>
      </c>
      <c r="AFI23" s="15">
        <v>8.6330641819999998E-2</v>
      </c>
      <c r="AFJ23" s="15">
        <v>-0.40459166369999999</v>
      </c>
      <c r="AFK23" s="15">
        <v>-0.43569274446</v>
      </c>
      <c r="AFL23" s="15">
        <v>0.37431557494000001</v>
      </c>
      <c r="AFM23" s="15">
        <v>0.37768072400000002</v>
      </c>
      <c r="AFN23" s="15">
        <v>8.6625143791666706E-2</v>
      </c>
      <c r="AFO23" s="15">
        <v>9.3951681041666693E-2</v>
      </c>
      <c r="AFP23" s="15">
        <v>7.0094979562500007E-2</v>
      </c>
      <c r="AFQ23" s="15">
        <v>9.2686903333333306E-2</v>
      </c>
      <c r="AFR23" s="15">
        <v>0.20635187956250001</v>
      </c>
      <c r="AFS23" s="15">
        <v>0.17427190339583301</v>
      </c>
      <c r="AFT23" s="15">
        <v>9.7178073541666604E-2</v>
      </c>
      <c r="AFU23" s="15">
        <v>0.22294194345833299</v>
      </c>
      <c r="AFV23" s="15">
        <v>0.18667083466666701</v>
      </c>
      <c r="AFW23" s="15">
        <v>8.1711652520833303E-2</v>
      </c>
      <c r="AFX23" s="15">
        <v>9.8768217666666699E-2</v>
      </c>
      <c r="AFY23" s="15">
        <v>7.3191532104166707E-2</v>
      </c>
      <c r="AFZ23" s="15">
        <v>32.770000000000003</v>
      </c>
      <c r="AGA23" s="15">
        <v>29.198541666666699</v>
      </c>
      <c r="AGB23" s="15">
        <v>23.215416666666702</v>
      </c>
      <c r="AGC23" s="15">
        <v>35.536250000000003</v>
      </c>
      <c r="AGD23" s="15">
        <v>34.445</v>
      </c>
      <c r="AGE23" s="15">
        <v>32.340000000000003</v>
      </c>
      <c r="AGF23" s="15">
        <v>32.409999999999997</v>
      </c>
      <c r="AGG23" s="15">
        <v>8.7479198750000001E-2</v>
      </c>
      <c r="AGH23" s="15">
        <v>5.15675000208334E-2</v>
      </c>
      <c r="AGI23" s="15">
        <v>98.185416666666598</v>
      </c>
      <c r="AGJ23" s="15">
        <v>96.847916666666706</v>
      </c>
      <c r="AGK23" s="15">
        <v>145.1</v>
      </c>
      <c r="AGL23" s="15">
        <f t="shared" si="106"/>
        <v>46.914583333333397</v>
      </c>
      <c r="AGM23" s="15">
        <f t="shared" si="107"/>
        <v>48.252083333333289</v>
      </c>
      <c r="AGN23" s="15">
        <f t="shared" si="108"/>
        <v>47.583333333333343</v>
      </c>
      <c r="AGO23" s="15">
        <v>2774.0526875</v>
      </c>
      <c r="AGP23" s="15">
        <v>2743.91010416667</v>
      </c>
      <c r="AGQ23" s="15">
        <v>0.39209030171458298</v>
      </c>
      <c r="AGR23" s="15">
        <v>0.36286769193541701</v>
      </c>
      <c r="AGS23" s="15">
        <v>0.31505775494791699</v>
      </c>
      <c r="AGT23" s="15">
        <v>0.30195772566250001</v>
      </c>
      <c r="AGU23" s="15">
        <v>0.38541147748541699</v>
      </c>
      <c r="AGV23" s="15">
        <v>0.35723856885624999</v>
      </c>
      <c r="AGW23" s="15">
        <f t="shared" si="109"/>
        <v>0.37132502317083349</v>
      </c>
      <c r="AGX23" s="15">
        <v>0.30786985856041699</v>
      </c>
      <c r="AGY23" s="15">
        <v>0.29592525879166698</v>
      </c>
      <c r="AGZ23" s="15">
        <v>8.8126993920833299E-2</v>
      </c>
      <c r="AHA23" s="15">
        <v>7.1900066860416695E-2</v>
      </c>
      <c r="AHB23" s="15">
        <v>0.50533566088333304</v>
      </c>
      <c r="AHC23" s="15">
        <v>0.47685391910000002</v>
      </c>
      <c r="AHD23" s="15">
        <v>0.46293705500208299</v>
      </c>
      <c r="AHE23" s="15">
        <v>0.39144486978958298</v>
      </c>
      <c r="AHF23" s="15">
        <v>0.141162211947917</v>
      </c>
      <c r="AHG23" s="15">
        <v>0.13942553534791699</v>
      </c>
      <c r="AHH23" s="15">
        <v>1.29797293815833</v>
      </c>
      <c r="AHI23" s="15">
        <v>1.2299718380312501</v>
      </c>
      <c r="AHJ23" s="15">
        <v>0.22643984083333299</v>
      </c>
      <c r="AHK23" s="15">
        <v>2.0912476164583301E-2</v>
      </c>
      <c r="AHL23" s="15">
        <v>0.28722939417708299</v>
      </c>
      <c r="AHM23" s="15">
        <v>-1.6130115791666501E-3</v>
      </c>
      <c r="AHN23" s="15">
        <v>0.28332131717499998</v>
      </c>
      <c r="AHO23" s="15">
        <v>-9.4795320862499893E-2</v>
      </c>
      <c r="AHP23" s="15">
        <v>0.22212354666875</v>
      </c>
      <c r="AHQ23" s="15">
        <v>-5.4171872614583297E-2</v>
      </c>
      <c r="AHR23" s="15">
        <v>-0.47030868287499999</v>
      </c>
      <c r="AHS23" s="15">
        <v>-0.45401888964583298</v>
      </c>
      <c r="AHT23" s="15">
        <v>0.41868979093749997</v>
      </c>
      <c r="AHU23" s="15">
        <v>0.50056971990416699</v>
      </c>
      <c r="AHV23" s="15">
        <v>8.3585280735849005E-2</v>
      </c>
      <c r="AHW23" s="15">
        <v>9.5342157169811301E-2</v>
      </c>
      <c r="AHX23" s="15">
        <v>7.5417035773584898E-2</v>
      </c>
      <c r="AHY23" s="15">
        <v>9.2511913698113193E-2</v>
      </c>
      <c r="AHZ23" s="15">
        <v>0.219594132716981</v>
      </c>
      <c r="AIA23" s="15">
        <v>0.16470432849056599</v>
      </c>
      <c r="AIB23" s="15">
        <v>9.3698488528301899E-2</v>
      </c>
      <c r="AIC23" s="15">
        <v>0.20859795275471699</v>
      </c>
      <c r="AID23" s="15">
        <v>0.17301701775471701</v>
      </c>
      <c r="AIE23" s="15">
        <v>7.7479245283018902E-2</v>
      </c>
      <c r="AIF23" s="15">
        <v>9.6605881735849095E-2</v>
      </c>
      <c r="AIG23" s="15">
        <v>6.7421009283018904E-2</v>
      </c>
      <c r="AIH23" s="15">
        <v>36.04</v>
      </c>
      <c r="AII23" s="15">
        <v>33.276981132075498</v>
      </c>
      <c r="AIJ23" s="15">
        <v>21.306415094339599</v>
      </c>
      <c r="AIK23" s="15">
        <v>40.072075471698099</v>
      </c>
      <c r="AIL23" s="15">
        <v>36.7918867924528</v>
      </c>
      <c r="AIM23" s="15">
        <v>36.22</v>
      </c>
      <c r="AIN23" s="15">
        <v>36.1577358490566</v>
      </c>
      <c r="AIO23" s="15">
        <v>0.105472280566038</v>
      </c>
      <c r="AIP23" s="15">
        <v>1.7531859169811301E-2</v>
      </c>
      <c r="AIQ23" s="15">
        <v>101.230188679245</v>
      </c>
      <c r="AIR23" s="15">
        <v>105.341509433962</v>
      </c>
      <c r="AIS23" s="15">
        <v>157</v>
      </c>
      <c r="AIT23" s="15">
        <f t="shared" si="110"/>
        <v>55.769811320754997</v>
      </c>
      <c r="AIU23" s="15">
        <f t="shared" si="111"/>
        <v>51.658490566037997</v>
      </c>
      <c r="AIV23" s="15">
        <v>2843.2755283018901</v>
      </c>
      <c r="AIW23" s="15">
        <v>2936.4419811320799</v>
      </c>
      <c r="AIX23" s="15">
        <v>0.37868963369999997</v>
      </c>
      <c r="AIY23" s="15">
        <v>0.39131202503962298</v>
      </c>
      <c r="AIZ23" s="15">
        <v>0.29696954920943403</v>
      </c>
      <c r="AJA23" s="15">
        <v>0.27619915957735802</v>
      </c>
      <c r="AJB23" s="15">
        <v>0.365629494462264</v>
      </c>
      <c r="AJC23" s="15">
        <v>0.37820793195660402</v>
      </c>
      <c r="AJD23" s="15">
        <v>0.28306853048113201</v>
      </c>
      <c r="AJE23" s="15">
        <v>0.26240999798113201</v>
      </c>
      <c r="AJF23" s="15">
        <v>9.2363396784905599E-2</v>
      </c>
      <c r="AJG23" s="15">
        <v>0.130821408028302</v>
      </c>
      <c r="AJH23" s="15">
        <v>0.51027347004528301</v>
      </c>
      <c r="AJI23" s="15">
        <v>0.47308344416037701</v>
      </c>
      <c r="AJJ23" s="15">
        <v>0.456972980549056</v>
      </c>
      <c r="AJK23" s="15">
        <v>0.43250514023018899</v>
      </c>
      <c r="AJL23" s="15">
        <v>0.16348658825849099</v>
      </c>
      <c r="AJM23" s="15">
        <v>0.102060384343396</v>
      </c>
      <c r="AJN23" s="15">
        <v>1.2293922504622601</v>
      </c>
      <c r="AJO23" s="15">
        <v>1.37247042739623</v>
      </c>
      <c r="AJP23" s="15">
        <v>0.24690379722641501</v>
      </c>
      <c r="AJQ23" s="15">
        <v>0.21735248903962301</v>
      </c>
      <c r="AJR23" s="15">
        <v>0.30696252522075501</v>
      </c>
      <c r="AJS23" s="15">
        <v>0.24986850782641501</v>
      </c>
      <c r="AJT23" s="15">
        <v>0.29947425819433998</v>
      </c>
      <c r="AJU23" s="15">
        <v>0.27825289671132097</v>
      </c>
      <c r="AJV23" s="15">
        <v>0.238638577139623</v>
      </c>
      <c r="AJW23" s="15">
        <v>0.24082843369811299</v>
      </c>
      <c r="AJX23" s="15">
        <v>-0.44067113528301899</v>
      </c>
      <c r="AJY23" s="15">
        <v>-0.41188504490566002</v>
      </c>
      <c r="AJZ23" s="15">
        <v>0.47628872374528303</v>
      </c>
      <c r="AKA23" s="15">
        <v>0.98128936664528299</v>
      </c>
      <c r="AZI23" s="6"/>
      <c r="AZJ23" s="7"/>
      <c r="AZK23" s="6"/>
      <c r="AZL23" s="6"/>
      <c r="AZM23" s="6"/>
      <c r="AZN23" s="6"/>
    </row>
    <row r="24" spans="1:963 1361:1366" x14ac:dyDescent="0.25">
      <c r="A24" s="15">
        <v>23</v>
      </c>
      <c r="B24" s="15">
        <v>6</v>
      </c>
      <c r="C24" s="15" t="s">
        <v>9</v>
      </c>
      <c r="D24" s="15">
        <v>70</v>
      </c>
      <c r="E24" s="15">
        <v>5</v>
      </c>
      <c r="F24" s="15">
        <v>2</v>
      </c>
      <c r="G24" s="15" t="s">
        <v>14</v>
      </c>
      <c r="H24" s="15" t="s">
        <v>560</v>
      </c>
      <c r="I24" s="25">
        <v>-9999</v>
      </c>
      <c r="J24" s="25">
        <v>-9999</v>
      </c>
      <c r="K24" s="25">
        <v>-9999</v>
      </c>
      <c r="L24" s="25">
        <v>-9999</v>
      </c>
      <c r="M24" s="16">
        <v>0</v>
      </c>
      <c r="N24" s="16">
        <v>0</v>
      </c>
      <c r="O24" s="15">
        <f t="shared" si="34"/>
        <v>0</v>
      </c>
      <c r="P24" s="15">
        <v>0</v>
      </c>
      <c r="Q24" s="15">
        <v>53.839999999999996</v>
      </c>
      <c r="R24" s="15">
        <v>18.72</v>
      </c>
      <c r="S24" s="15">
        <v>27.439999999999998</v>
      </c>
      <c r="T24" s="15">
        <v>51.839999999999996</v>
      </c>
      <c r="U24" s="15">
        <v>16.720000000000013</v>
      </c>
      <c r="V24" s="15">
        <v>31.439999999999994</v>
      </c>
      <c r="W24" s="15">
        <v>51.839999999999996</v>
      </c>
      <c r="X24" s="15">
        <v>16.720000000000013</v>
      </c>
      <c r="Y24" s="15">
        <v>31.439999999999994</v>
      </c>
      <c r="Z24" s="15">
        <v>55.84</v>
      </c>
      <c r="AA24" s="15">
        <v>14.719999999999999</v>
      </c>
      <c r="AB24" s="15">
        <v>29.439999999999998</v>
      </c>
      <c r="AC24" s="15" t="s">
        <v>63</v>
      </c>
      <c r="AD24" s="15">
        <v>8.6999999999999993</v>
      </c>
      <c r="AE24" s="15">
        <v>7.2</v>
      </c>
      <c r="AF24" s="15">
        <v>1.1000000000000001</v>
      </c>
      <c r="AG24" s="15" t="s">
        <v>41</v>
      </c>
      <c r="AH24" s="15">
        <v>2</v>
      </c>
      <c r="AI24" s="15">
        <v>0.7</v>
      </c>
      <c r="AJ24" s="15">
        <v>2.2000000000000002</v>
      </c>
      <c r="AK24" s="15">
        <v>4</v>
      </c>
      <c r="AL24" s="15">
        <v>509</v>
      </c>
      <c r="AM24" s="15">
        <v>52</v>
      </c>
      <c r="AN24" s="15">
        <v>0.8</v>
      </c>
      <c r="AO24" s="15">
        <v>7.8</v>
      </c>
      <c r="AP24" s="15">
        <v>8.3000000000000007</v>
      </c>
      <c r="AQ24" s="15">
        <v>1.07</v>
      </c>
      <c r="AR24" s="15">
        <v>5299</v>
      </c>
      <c r="AS24" s="15">
        <v>193</v>
      </c>
      <c r="AT24" s="15">
        <v>316</v>
      </c>
      <c r="AU24" s="25">
        <v>-9999</v>
      </c>
      <c r="AV24" s="15">
        <v>30.8</v>
      </c>
      <c r="AW24" s="15">
        <v>0</v>
      </c>
      <c r="AX24" s="15">
        <v>4</v>
      </c>
      <c r="AY24" s="15">
        <v>86</v>
      </c>
      <c r="AZ24" s="15">
        <v>5</v>
      </c>
      <c r="BA24" s="15">
        <v>4</v>
      </c>
      <c r="BB24" s="15">
        <v>66</v>
      </c>
      <c r="BC24" s="20">
        <v>0.34786992689689944</v>
      </c>
      <c r="BD24" s="20">
        <v>1.5055706112616682E-2</v>
      </c>
      <c r="BE24" s="20">
        <v>-5.9856344772545887E-2</v>
      </c>
      <c r="BF24" s="20">
        <v>-1.9763822323237319E-2</v>
      </c>
      <c r="BG24" s="20">
        <v>0.239389556630592</v>
      </c>
      <c r="BH24" s="20">
        <v>0.42191973479330958</v>
      </c>
      <c r="BI24" s="25">
        <v>-9999</v>
      </c>
      <c r="BJ24" s="25">
        <v>-9999</v>
      </c>
      <c r="BK24" s="25">
        <v>-9999</v>
      </c>
      <c r="BL24" s="25">
        <v>-9999</v>
      </c>
      <c r="BM24" s="25">
        <v>-9999</v>
      </c>
      <c r="BN24" s="20">
        <f t="shared" si="0"/>
        <v>1.4517025320380645</v>
      </c>
      <c r="BO24" s="20">
        <f t="shared" si="1"/>
        <v>1.2122771529478811</v>
      </c>
      <c r="BP24" s="20">
        <f t="shared" si="2"/>
        <v>1.1332218636549318</v>
      </c>
      <c r="BQ24" s="20">
        <f t="shared" si="3"/>
        <v>2.0907800901772999</v>
      </c>
      <c r="BR24" s="20">
        <f t="shared" si="4"/>
        <v>3.7784590293505382</v>
      </c>
      <c r="BS24" s="20">
        <f t="shared" si="5"/>
        <v>-7.9055289292949277E-2</v>
      </c>
      <c r="BT24" s="20">
        <f t="shared" si="6"/>
        <v>0.95755822652236799</v>
      </c>
      <c r="BU24" s="20">
        <f t="shared" si="7"/>
        <v>1.6876789391732383</v>
      </c>
      <c r="BV24" s="20">
        <f t="shared" si="35"/>
        <v>2.5661818764026569</v>
      </c>
      <c r="BW24" s="25">
        <v>-9999</v>
      </c>
      <c r="BX24" s="25">
        <v>-9999</v>
      </c>
      <c r="BY24" s="25">
        <v>-9999</v>
      </c>
      <c r="BZ24" s="25">
        <v>-9999</v>
      </c>
      <c r="CA24" s="25">
        <v>-9999</v>
      </c>
      <c r="CB24" s="25">
        <v>-9999</v>
      </c>
      <c r="CC24" s="25">
        <v>-9999</v>
      </c>
      <c r="CD24" s="20">
        <f t="shared" si="8"/>
        <v>19.72992243859688</v>
      </c>
      <c r="CE24" s="20">
        <f t="shared" si="9"/>
        <v>27.000114650527962</v>
      </c>
      <c r="CF24" s="20">
        <f t="shared" si="10"/>
        <v>34.004630455846574</v>
      </c>
      <c r="CG24" s="20">
        <f t="shared" si="36"/>
        <v>56.395638620386784</v>
      </c>
      <c r="CH24" s="15">
        <f t="shared" si="11"/>
        <v>7.0045158053186141</v>
      </c>
      <c r="CI24" s="15">
        <f t="shared" si="12"/>
        <v>12.680812459049443</v>
      </c>
      <c r="CJ24" s="15">
        <f t="shared" si="13"/>
        <v>9.7101957054907651</v>
      </c>
      <c r="CK24" s="15">
        <f t="shared" ref="CK24:CL24" si="175">SUM(CH24:CJ24)</f>
        <v>29.395523969858822</v>
      </c>
      <c r="CL24" s="15">
        <f t="shared" si="175"/>
        <v>51.786532134399032</v>
      </c>
      <c r="CM24" s="15">
        <v>1.23</v>
      </c>
      <c r="CN24" s="15">
        <v>0.47599999999999998</v>
      </c>
      <c r="CO24" s="15">
        <v>0.03</v>
      </c>
      <c r="CP24" s="15">
        <v>1.4999999999999999E-2</v>
      </c>
      <c r="CQ24" s="15">
        <v>0.43499999999999994</v>
      </c>
      <c r="CR24" s="15">
        <v>0</v>
      </c>
      <c r="CS24" s="25">
        <v>-9999</v>
      </c>
      <c r="CT24" s="25">
        <v>-9999</v>
      </c>
      <c r="CU24" s="25">
        <v>-9999</v>
      </c>
      <c r="CV24" s="25">
        <v>-9999</v>
      </c>
      <c r="CW24" s="25">
        <v>-9999</v>
      </c>
      <c r="CX24" s="20">
        <f t="shared" si="141"/>
        <v>6.8239999999999998</v>
      </c>
      <c r="CY24" s="20">
        <f t="shared" si="142"/>
        <v>6.944</v>
      </c>
      <c r="CZ24" s="20">
        <f t="shared" si="143"/>
        <v>7.0039999999999996</v>
      </c>
      <c r="DA24" s="20">
        <f t="shared" si="144"/>
        <v>8.7439999999999998</v>
      </c>
      <c r="DB24" s="20">
        <f t="shared" si="145"/>
        <v>8.7439999999999998</v>
      </c>
      <c r="DC24" s="15">
        <f t="shared" si="146"/>
        <v>0.06</v>
      </c>
      <c r="DD24" s="15">
        <f t="shared" si="147"/>
        <v>1.7399999999999998</v>
      </c>
      <c r="DE24" s="15">
        <f t="shared" si="148"/>
        <v>0</v>
      </c>
      <c r="DF24" s="15">
        <f t="shared" si="149"/>
        <v>1.7999999999999998</v>
      </c>
      <c r="DG24" s="16">
        <v>2.533045182690858</v>
      </c>
      <c r="DH24" s="16">
        <v>2.3994354269583624</v>
      </c>
      <c r="DI24" s="16">
        <v>1.8175480529827708</v>
      </c>
      <c r="DJ24" s="16">
        <v>1.7511289513296535</v>
      </c>
      <c r="DK24" s="16">
        <v>3.1702031147623608</v>
      </c>
      <c r="DL24" s="16">
        <v>2.4275489263726913</v>
      </c>
      <c r="DM24" s="25">
        <v>-9999</v>
      </c>
      <c r="DN24" s="20">
        <f t="shared" si="41"/>
        <v>19.72992243859688</v>
      </c>
      <c r="DO24" s="20">
        <f t="shared" si="42"/>
        <v>27.000114650527962</v>
      </c>
      <c r="DP24" s="20">
        <f t="shared" ref="DP24:DR24" si="176">(DO24+(DJ24*4))</f>
        <v>34.004630455846574</v>
      </c>
      <c r="DQ24" s="20">
        <f t="shared" si="176"/>
        <v>46.685442914896015</v>
      </c>
      <c r="DR24" s="20">
        <f t="shared" si="176"/>
        <v>56.395638620386777</v>
      </c>
      <c r="DS24" s="15">
        <f t="shared" si="44"/>
        <v>7.0045158053186141</v>
      </c>
      <c r="DT24" s="15">
        <f t="shared" si="45"/>
        <v>12.680812459049443</v>
      </c>
      <c r="DU24" s="15">
        <f t="shared" si="46"/>
        <v>9.7101957054907651</v>
      </c>
      <c r="DV24" s="15">
        <f t="shared" si="47"/>
        <v>29.395523969858822</v>
      </c>
      <c r="DW24" s="25">
        <v>-9999</v>
      </c>
      <c r="DX24" s="25">
        <v>-9999</v>
      </c>
      <c r="DY24" s="25">
        <v>-9999</v>
      </c>
      <c r="DZ24" s="25">
        <v>-9999</v>
      </c>
      <c r="EA24" s="25">
        <v>-9999</v>
      </c>
      <c r="EB24" s="25">
        <v>-9999</v>
      </c>
      <c r="EC24" s="25">
        <v>-9999</v>
      </c>
      <c r="ED24" s="25">
        <v>-9999</v>
      </c>
      <c r="EE24" s="25">
        <v>-9999</v>
      </c>
      <c r="EF24" s="25">
        <v>-9999</v>
      </c>
      <c r="EG24" s="25">
        <v>-9999</v>
      </c>
      <c r="EH24" s="25">
        <v>-9999</v>
      </c>
      <c r="EI24" s="25">
        <v>-9999</v>
      </c>
      <c r="EJ24" s="25">
        <v>-9999</v>
      </c>
      <c r="EK24" s="25">
        <v>-9999</v>
      </c>
      <c r="EL24" s="25">
        <v>-9999</v>
      </c>
      <c r="EM24" s="25">
        <v>-9999</v>
      </c>
      <c r="EN24" s="25">
        <v>-9999</v>
      </c>
      <c r="EO24" s="25">
        <v>-9999</v>
      </c>
      <c r="EP24" s="25">
        <v>-9999</v>
      </c>
      <c r="EQ24" s="15">
        <v>6.2</v>
      </c>
      <c r="ER24" s="18">
        <v>6</v>
      </c>
      <c r="ES24" s="17">
        <v>5.8</v>
      </c>
      <c r="ET24" s="18">
        <v>5.6</v>
      </c>
      <c r="EU24" s="29">
        <v>3</v>
      </c>
      <c r="EV24" s="22">
        <v>4.5999999999999996</v>
      </c>
      <c r="EW24" s="22">
        <v>3.1</v>
      </c>
      <c r="EX24" s="18">
        <v>4.5</v>
      </c>
      <c r="EY24" s="18">
        <v>7.2</v>
      </c>
      <c r="EZ24" s="23">
        <v>4.0999999999999996</v>
      </c>
      <c r="FA24" s="18">
        <v>10.8</v>
      </c>
      <c r="FB24" s="22">
        <v>5.3</v>
      </c>
      <c r="FC24" s="21">
        <v>-9999</v>
      </c>
      <c r="FD24" s="18">
        <v>10.6</v>
      </c>
      <c r="FE24" s="21">
        <v>-9999</v>
      </c>
      <c r="FF24" s="18">
        <v>10.6</v>
      </c>
      <c r="FG24" s="18">
        <v>12.3</v>
      </c>
      <c r="FH24" s="18">
        <v>14.6</v>
      </c>
      <c r="FI24" s="18">
        <v>11.2</v>
      </c>
      <c r="FJ24" s="18">
        <v>14.8</v>
      </c>
      <c r="FK24" s="18">
        <v>18</v>
      </c>
      <c r="FL24" s="17">
        <v>31.3</v>
      </c>
      <c r="FM24" s="17">
        <v>32.5</v>
      </c>
      <c r="FN24" s="17">
        <v>27.1</v>
      </c>
      <c r="FO24" s="17">
        <v>27.5</v>
      </c>
      <c r="FP24" s="17">
        <v>25.3</v>
      </c>
      <c r="FQ24" s="17">
        <v>25.6</v>
      </c>
      <c r="FR24" s="17">
        <v>20.8</v>
      </c>
      <c r="FS24" s="17">
        <v>22.2</v>
      </c>
      <c r="FT24" s="17">
        <v>19.2</v>
      </c>
      <c r="FU24" s="17">
        <v>18.399999999999999</v>
      </c>
      <c r="FV24" s="17">
        <v>22</v>
      </c>
      <c r="FW24" s="17">
        <v>20.5</v>
      </c>
      <c r="FX24" s="22">
        <v>25.5</v>
      </c>
      <c r="FY24" s="22">
        <v>24.5</v>
      </c>
      <c r="FZ24" s="22">
        <v>34.5</v>
      </c>
      <c r="GA24" s="22">
        <v>35</v>
      </c>
      <c r="GB24" s="22">
        <v>43.5</v>
      </c>
      <c r="GC24" s="22">
        <v>35.5</v>
      </c>
      <c r="GD24" s="22">
        <v>50</v>
      </c>
      <c r="GE24" s="22">
        <v>44</v>
      </c>
      <c r="GF24" s="22">
        <v>56.5</v>
      </c>
      <c r="GG24" s="22">
        <v>50.5</v>
      </c>
      <c r="GH24" s="22">
        <v>63</v>
      </c>
      <c r="GI24" s="22">
        <v>49</v>
      </c>
      <c r="GJ24" s="22">
        <v>64</v>
      </c>
      <c r="GK24" s="22">
        <v>55.5</v>
      </c>
      <c r="GL24" s="22">
        <v>61.5</v>
      </c>
      <c r="GM24" s="22">
        <v>49</v>
      </c>
      <c r="GN24" s="16">
        <v>121.89542483660132</v>
      </c>
      <c r="GO24" s="16">
        <v>557.25725725725727</v>
      </c>
      <c r="GP24" s="16">
        <v>251.67652859960555</v>
      </c>
      <c r="GQ24" s="16">
        <v>25.922233300099702</v>
      </c>
      <c r="GR24" s="16">
        <v>6.8452380952380958</v>
      </c>
      <c r="GS24" s="16">
        <v>6.8793619142572284</v>
      </c>
      <c r="GT24" s="16">
        <v>1.5</v>
      </c>
      <c r="GU24" s="16">
        <v>0</v>
      </c>
      <c r="GV24" s="16">
        <v>8.9374379344587869</v>
      </c>
      <c r="GW24" s="16">
        <v>0.88582677165354329</v>
      </c>
      <c r="GX24" s="18">
        <v>3.0948000000000002</v>
      </c>
      <c r="GY24" s="18">
        <v>4.7548000000000004</v>
      </c>
      <c r="GZ24" s="18">
        <v>3.9649999999999999</v>
      </c>
      <c r="HA24" s="18">
        <v>3.1280000000000001</v>
      </c>
      <c r="HB24" s="18">
        <v>2.5305</v>
      </c>
      <c r="HC24" s="18">
        <v>2.1280000000000001</v>
      </c>
      <c r="HD24" s="18">
        <v>1.9875</v>
      </c>
      <c r="HE24" s="18">
        <v>1.923</v>
      </c>
      <c r="HF24" s="18">
        <v>1.9894000000000001</v>
      </c>
      <c r="HG24" s="15">
        <v>44.3</v>
      </c>
      <c r="HH24" s="15">
        <f t="shared" si="48"/>
        <v>332.49999999999994</v>
      </c>
      <c r="HI24" s="15">
        <v>1.785789697783434</v>
      </c>
      <c r="HJ24" s="24">
        <f t="shared" si="49"/>
        <v>1.9532229749251204</v>
      </c>
      <c r="HK24" s="15">
        <f t="shared" si="50"/>
        <v>6.4944663916260241</v>
      </c>
      <c r="HL24" s="27">
        <v>0.36769698488411257</v>
      </c>
      <c r="HM24" s="17">
        <v>162.5</v>
      </c>
      <c r="HN24" s="17">
        <v>70.069999999999993</v>
      </c>
      <c r="HO24" s="16">
        <f t="shared" si="51"/>
        <v>92.43</v>
      </c>
      <c r="HP24" s="18">
        <v>15</v>
      </c>
      <c r="HQ24" s="18">
        <v>163.9</v>
      </c>
      <c r="HR24" s="18">
        <v>31.63</v>
      </c>
      <c r="HS24" s="22">
        <f t="shared" si="52"/>
        <v>132.27000000000001</v>
      </c>
      <c r="HT24" s="21">
        <v>54</v>
      </c>
      <c r="HU24" s="18">
        <v>149.80000000000001</v>
      </c>
      <c r="HV24" s="18">
        <v>31</v>
      </c>
      <c r="HW24" s="18">
        <f t="shared" si="53"/>
        <v>118.80000000000001</v>
      </c>
      <c r="HX24" s="18">
        <v>92.3</v>
      </c>
      <c r="HY24" s="18">
        <v>31</v>
      </c>
      <c r="HZ24" s="18">
        <f t="shared" si="54"/>
        <v>61.3</v>
      </c>
      <c r="IA24" s="18">
        <v>93.2</v>
      </c>
      <c r="IB24" s="18">
        <v>31.5</v>
      </c>
      <c r="IC24" s="18">
        <f t="shared" si="55"/>
        <v>61.7</v>
      </c>
      <c r="ID24" s="18">
        <v>37.9</v>
      </c>
      <c r="IE24" s="22">
        <v>6.65</v>
      </c>
      <c r="IF24" s="28">
        <v>101.8</v>
      </c>
      <c r="IG24" s="22">
        <v>70.069999999999993</v>
      </c>
      <c r="IH24" s="22">
        <f t="shared" si="151"/>
        <v>31.25</v>
      </c>
      <c r="II24" s="22">
        <f t="shared" si="152"/>
        <v>31.730000000000004</v>
      </c>
      <c r="IJ24" s="16">
        <f t="shared" si="153"/>
        <v>311.07843137254906</v>
      </c>
      <c r="IK24" s="16">
        <f t="shared" si="154"/>
        <v>277.74859943977594</v>
      </c>
      <c r="IL24" s="25">
        <f t="shared" si="22"/>
        <v>906.17647058823536</v>
      </c>
      <c r="IM24" s="16">
        <f t="shared" si="23"/>
        <v>1296.7647058823529</v>
      </c>
      <c r="IN24" s="16">
        <f t="shared" si="24"/>
        <v>600.98039215686276</v>
      </c>
      <c r="IO24" s="16">
        <f t="shared" si="60"/>
        <v>604.9019607843137</v>
      </c>
      <c r="IP24" s="25">
        <f t="shared" si="25"/>
        <v>1164.7058823529412</v>
      </c>
      <c r="IQ24" s="16">
        <f t="shared" si="61"/>
        <v>3408.8235294117649</v>
      </c>
      <c r="IR24" s="16">
        <f t="shared" si="62"/>
        <v>306.37254901960785</v>
      </c>
      <c r="IS24" s="27">
        <v>0.3678190890547719</v>
      </c>
      <c r="IT24" s="24">
        <v>1.3742203992669173</v>
      </c>
      <c r="IU24" s="24">
        <v>1.3742203992669173</v>
      </c>
      <c r="IV24" s="15">
        <v>1.52</v>
      </c>
      <c r="IW24" s="24">
        <f t="shared" si="63"/>
        <v>1.5159717521811731</v>
      </c>
      <c r="IX24" s="15">
        <f t="shared" si="26"/>
        <v>13.773882352941177</v>
      </c>
      <c r="IY24" s="27">
        <v>0.3673505277214491</v>
      </c>
      <c r="IZ24" s="26">
        <v>0.37184280359919858</v>
      </c>
      <c r="JA24" s="15">
        <v>0.39</v>
      </c>
      <c r="JB24" s="24">
        <f t="shared" si="64"/>
        <v>0.45104579454378857</v>
      </c>
      <c r="JC24" s="15">
        <f t="shared" si="27"/>
        <v>5.0573823529411763</v>
      </c>
      <c r="JD24" s="27">
        <v>0.36716589634005264</v>
      </c>
      <c r="JE24" s="24">
        <v>0.78006342964533326</v>
      </c>
      <c r="JF24" s="15">
        <v>0.79</v>
      </c>
      <c r="JG24" s="24">
        <f t="shared" si="65"/>
        <v>0.8847393876552021</v>
      </c>
      <c r="JH24" s="15">
        <f t="shared" si="28"/>
        <v>4.747745098039216</v>
      </c>
      <c r="JI24" s="27">
        <v>0.36721192380495848</v>
      </c>
      <c r="JJ24" s="24">
        <v>1.6419594803099686</v>
      </c>
      <c r="JK24" s="15">
        <v>2.27</v>
      </c>
      <c r="JL24" s="24">
        <f t="shared" si="66"/>
        <v>1.8004177518813107</v>
      </c>
      <c r="JM24" s="15">
        <f t="shared" si="29"/>
        <v>6.9546568627450984</v>
      </c>
      <c r="JN24" s="27">
        <v>0.36785229602805503</v>
      </c>
      <c r="JO24" s="16">
        <f t="shared" si="67"/>
        <v>30.533666666666669</v>
      </c>
      <c r="JP24" s="16">
        <f t="shared" si="68"/>
        <v>27.262202380952381</v>
      </c>
      <c r="JQ24" s="22">
        <v>6.5</v>
      </c>
      <c r="JR24" s="22">
        <f t="shared" si="69"/>
        <v>21.645</v>
      </c>
      <c r="JS24" s="22">
        <v>394.8</v>
      </c>
      <c r="JT24" s="26">
        <f t="shared" si="70"/>
        <v>0.39479999999999998</v>
      </c>
      <c r="JU24" s="27">
        <v>7.1599999999999997E-2</v>
      </c>
      <c r="JV24" s="26">
        <f t="shared" si="71"/>
        <v>0.32319999999999999</v>
      </c>
      <c r="JW24" s="15">
        <f t="shared" si="72"/>
        <v>1432.6687242986802</v>
      </c>
      <c r="JX24" s="25">
        <v>-9999</v>
      </c>
      <c r="JY24" s="25">
        <v>-9999</v>
      </c>
      <c r="JZ24" s="15">
        <f t="shared" si="155"/>
        <v>-9999.0678000000007</v>
      </c>
      <c r="KA24" s="25">
        <v>-9999</v>
      </c>
      <c r="KB24" s="15">
        <f t="shared" si="156"/>
        <v>-30937.709777227727</v>
      </c>
      <c r="KC24" s="15">
        <v>0.47699999999999998</v>
      </c>
      <c r="KD24" s="25">
        <v>-9999</v>
      </c>
      <c r="KE24" s="15">
        <f t="shared" si="30"/>
        <v>683.38298149047046</v>
      </c>
      <c r="KF24" s="15">
        <f t="shared" si="73"/>
        <v>765.38893926932701</v>
      </c>
      <c r="KG24" s="28">
        <v>1</v>
      </c>
      <c r="KH24" s="22">
        <f t="shared" si="74"/>
        <v>19.5</v>
      </c>
      <c r="KI24" s="22">
        <f t="shared" si="75"/>
        <v>130.065</v>
      </c>
      <c r="KJ24" s="20">
        <v>127.011933</v>
      </c>
      <c r="KK24" s="16">
        <v>1.6</v>
      </c>
      <c r="KL24" s="16">
        <f t="shared" si="76"/>
        <v>1.0900000000000001</v>
      </c>
      <c r="KM24" s="15">
        <f t="shared" si="121"/>
        <v>823.40593032802326</v>
      </c>
      <c r="KN24" s="18">
        <v>0.88</v>
      </c>
      <c r="KO24" s="18">
        <f t="shared" si="77"/>
        <v>0.61</v>
      </c>
      <c r="KP24" s="15">
        <f t="shared" si="78"/>
        <v>0.55963302752293576</v>
      </c>
      <c r="KQ24" s="15">
        <f t="shared" si="79"/>
        <v>460.80515366981115</v>
      </c>
      <c r="KR24" s="15">
        <f t="shared" si="80"/>
        <v>516.10177211018856</v>
      </c>
      <c r="KS24" s="20">
        <f t="shared" si="31"/>
        <v>622.93311423147702</v>
      </c>
      <c r="KT24" s="20">
        <f t="shared" si="81"/>
        <v>697.68508793925434</v>
      </c>
      <c r="KU24" s="30">
        <v>5.5</v>
      </c>
      <c r="KV24" s="30">
        <v>0.98</v>
      </c>
      <c r="KW24" s="30">
        <v>76.599999999999994</v>
      </c>
      <c r="KX24" s="30">
        <v>22.9</v>
      </c>
      <c r="KY24" s="30">
        <v>6.5</v>
      </c>
      <c r="KZ24" s="18">
        <v>0.62109999999999999</v>
      </c>
      <c r="LA24" s="18">
        <f t="shared" si="82"/>
        <v>0.55410000000000004</v>
      </c>
      <c r="LB24" s="15">
        <f t="shared" si="32"/>
        <v>0.508348623853211</v>
      </c>
      <c r="LC24" s="15">
        <f t="shared" si="33"/>
        <v>418.5772715548236</v>
      </c>
      <c r="LD24" s="15">
        <f t="shared" si="83"/>
        <v>468.80654414140247</v>
      </c>
      <c r="LE24" s="15">
        <f t="shared" si="84"/>
        <v>571.71529773341763</v>
      </c>
      <c r="LF24" s="15">
        <v>44.3</v>
      </c>
      <c r="LG24" s="15">
        <f t="shared" si="85"/>
        <v>332.49999999999994</v>
      </c>
      <c r="LH24" s="15">
        <v>0.26438947476923103</v>
      </c>
      <c r="LI24" s="15">
        <v>0.40177574446153802</v>
      </c>
      <c r="LJ24" s="15">
        <v>0.22684463646153799</v>
      </c>
      <c r="LK24" s="15">
        <v>0.33616234433333297</v>
      </c>
      <c r="LL24" s="15">
        <v>0.51050258046153796</v>
      </c>
      <c r="LM24" s="15">
        <v>0.47095726751282102</v>
      </c>
      <c r="LN24" s="15">
        <v>0.35313447417948701</v>
      </c>
      <c r="LO24" s="15">
        <v>0.545956986076923</v>
      </c>
      <c r="LP24" s="15">
        <v>0.486564020102564</v>
      </c>
      <c r="LQ24" s="15">
        <v>0.26684766828205098</v>
      </c>
      <c r="LR24" s="15">
        <v>0.42297509007692302</v>
      </c>
      <c r="LS24" s="15">
        <v>0.27545490035897402</v>
      </c>
      <c r="LT24" s="15">
        <v>33.96</v>
      </c>
      <c r="LU24" s="15">
        <v>30.8820512820513</v>
      </c>
      <c r="LV24" s="15">
        <v>5.17838461538462</v>
      </c>
      <c r="LW24" s="15">
        <v>38.249230769230799</v>
      </c>
      <c r="LX24" s="15">
        <v>38.013076923076902</v>
      </c>
      <c r="LY24" s="15">
        <v>34.44</v>
      </c>
      <c r="LZ24" s="15">
        <v>34.527692307692298</v>
      </c>
      <c r="MA24" s="15">
        <v>0.10415297153846199</v>
      </c>
      <c r="MB24" s="15">
        <v>8.7361386153846199E-2</v>
      </c>
      <c r="MC24" s="15">
        <v>58.051794871794897</v>
      </c>
      <c r="MD24" s="15">
        <v>53.966923076923102</v>
      </c>
      <c r="ME24" s="15">
        <v>60.3</v>
      </c>
      <c r="MF24" s="15">
        <f t="shared" si="86"/>
        <v>2.2482051282051003</v>
      </c>
      <c r="MG24" s="15">
        <f t="shared" si="87"/>
        <v>6.3330769230768951</v>
      </c>
      <c r="MH24" s="15">
        <v>1863.07784615385</v>
      </c>
      <c r="MI24" s="15">
        <v>1770.3428974359001</v>
      </c>
      <c r="MJ24" s="15">
        <v>0.21433250279230801</v>
      </c>
      <c r="MK24" s="15">
        <v>0.203702584430769</v>
      </c>
      <c r="ML24" s="15">
        <v>0.15893113624615399</v>
      </c>
      <c r="MM24" s="15">
        <v>0.166495517579487</v>
      </c>
      <c r="MN24" s="15">
        <v>0.12676005522051301</v>
      </c>
      <c r="MO24" s="15">
        <v>0.117059791305128</v>
      </c>
      <c r="MP24" s="15">
        <v>6.9926293884615395E-2</v>
      </c>
      <c r="MQ24" s="15">
        <v>7.8823221102564095E-2</v>
      </c>
      <c r="MR24" s="15">
        <v>5.7364748694871799E-2</v>
      </c>
      <c r="MS24" s="15">
        <v>3.8697832361538502E-2</v>
      </c>
      <c r="MT24" s="15">
        <v>0.32915225625897399</v>
      </c>
      <c r="MU24" s="15">
        <v>0.38251618681025601</v>
      </c>
      <c r="MV24" s="15">
        <v>0.34322587379230801</v>
      </c>
      <c r="MW24" s="15">
        <v>0.31535002381794902</v>
      </c>
      <c r="MX24" s="15">
        <v>0.123585049807692</v>
      </c>
      <c r="MY24" s="15">
        <v>0.19426891180512801</v>
      </c>
      <c r="MZ24" s="15">
        <v>0.54599831115897401</v>
      </c>
      <c r="NA24" s="15">
        <v>0.51773446817692304</v>
      </c>
      <c r="NB24" s="15">
        <v>0.45353048912307697</v>
      </c>
      <c r="NC24" s="15">
        <v>0.22509077765128199</v>
      </c>
      <c r="ND24" s="15">
        <v>0.482670450589744</v>
      </c>
      <c r="NE24" s="15">
        <v>0.23677852377179501</v>
      </c>
      <c r="NF24" s="15">
        <v>0.30559016165897401</v>
      </c>
      <c r="NG24" s="15">
        <v>0.180205384253846</v>
      </c>
      <c r="NH24" s="15">
        <v>0.266255018405128</v>
      </c>
      <c r="NI24" s="15">
        <v>0.158661271876923</v>
      </c>
      <c r="NJ24" s="15">
        <v>-0.13040574412820499</v>
      </c>
      <c r="NK24" s="15">
        <v>-0.145191152435897</v>
      </c>
      <c r="NL24" s="15">
        <v>0.96861997823589696</v>
      </c>
      <c r="NM24" s="15">
        <v>0.72458464613333295</v>
      </c>
      <c r="NN24" s="15">
        <v>0.26565590169444397</v>
      </c>
      <c r="NO24" s="15">
        <v>0.415656157333333</v>
      </c>
      <c r="NP24" s="15">
        <v>0.23905235297222199</v>
      </c>
      <c r="NQ24" s="15">
        <v>0.33275989016666702</v>
      </c>
      <c r="NR24" s="15">
        <v>0.49707726891666698</v>
      </c>
      <c r="NS24" s="15">
        <v>0.45174711144444402</v>
      </c>
      <c r="NT24" s="15">
        <v>0.347593240972222</v>
      </c>
      <c r="NU24" s="15">
        <v>0.53222972830555604</v>
      </c>
      <c r="NV24" s="15">
        <v>0.47843013466666701</v>
      </c>
      <c r="NW24" s="15">
        <v>0.26849044319444398</v>
      </c>
      <c r="NX24" s="15">
        <v>0.41570813774999998</v>
      </c>
      <c r="NY24" s="15">
        <v>0.25848535102777798</v>
      </c>
      <c r="NZ24" s="15">
        <v>30.886666666666699</v>
      </c>
      <c r="OA24" s="15">
        <v>28.6383333333333</v>
      </c>
      <c r="OB24" s="15">
        <v>13.7577777777778</v>
      </c>
      <c r="OC24" s="15">
        <v>43.431388888888897</v>
      </c>
      <c r="OD24" s="15">
        <v>43.812777777777796</v>
      </c>
      <c r="OE24" s="15">
        <v>31.75</v>
      </c>
      <c r="OF24" s="15">
        <v>31.349166666666701</v>
      </c>
      <c r="OG24" s="15">
        <v>0.32579285277777797</v>
      </c>
      <c r="OH24" s="15">
        <v>0.31806925277777798</v>
      </c>
      <c r="OI24" s="15">
        <v>58.400833333333303</v>
      </c>
      <c r="OJ24" s="15">
        <v>51.448055555555598</v>
      </c>
      <c r="OK24" s="15">
        <v>60</v>
      </c>
      <c r="OL24" s="15">
        <f t="shared" si="88"/>
        <v>1.5991666666666973</v>
      </c>
      <c r="OM24" s="15">
        <f t="shared" si="89"/>
        <v>8.5519444444444019</v>
      </c>
      <c r="ON24" s="15">
        <v>1870.9965</v>
      </c>
      <c r="OO24" s="15">
        <v>1713.19663888889</v>
      </c>
      <c r="OP24" s="15">
        <v>0.20973898840833299</v>
      </c>
      <c r="OQ24" s="15">
        <v>0.196023584019444</v>
      </c>
      <c r="OR24" s="15">
        <v>0.15841029941666701</v>
      </c>
      <c r="OS24" s="15">
        <v>0.151126914302778</v>
      </c>
      <c r="OT24" s="15">
        <v>0.12277007549444401</v>
      </c>
      <c r="OU24" s="15">
        <v>8.7325899344444402E-2</v>
      </c>
      <c r="OV24" s="15">
        <v>7.0142235022222194E-2</v>
      </c>
      <c r="OW24" s="15">
        <v>4.1071792769444497E-2</v>
      </c>
      <c r="OX24" s="15">
        <v>5.3105319138888898E-2</v>
      </c>
      <c r="OY24" s="15">
        <v>4.6464581263888902E-2</v>
      </c>
      <c r="OZ24" s="15">
        <v>0.34610562274722201</v>
      </c>
      <c r="PA24" s="15">
        <v>0.34844160221944398</v>
      </c>
      <c r="PB24" s="15">
        <v>0.32926175815555597</v>
      </c>
      <c r="PC24" s="15">
        <v>0.30137558690833299</v>
      </c>
      <c r="PD24" s="15">
        <v>0.14710892983333301</v>
      </c>
      <c r="PE24" s="15">
        <v>0.16392605506666699</v>
      </c>
      <c r="PF24" s="15">
        <v>0.53124456845000001</v>
      </c>
      <c r="PG24" s="15">
        <v>0.49433151949999998</v>
      </c>
      <c r="PH24" s="15">
        <v>0.43436570475000003</v>
      </c>
      <c r="PI24" s="15">
        <v>-0.25482985408055597</v>
      </c>
      <c r="PJ24" s="15">
        <v>0.462382560727778</v>
      </c>
      <c r="PK24" s="15">
        <v>-0.28289400078888899</v>
      </c>
      <c r="PL24" s="15">
        <v>0.28901686782222202</v>
      </c>
      <c r="PM24" s="15">
        <v>0.22421461671666701</v>
      </c>
      <c r="PN24" s="15">
        <v>0.25172580978888898</v>
      </c>
      <c r="PO24" s="15">
        <v>0.19912024757222199</v>
      </c>
      <c r="PP24" s="15">
        <v>-0.13076477288888899</v>
      </c>
      <c r="PQ24" s="15">
        <v>-7.8057014916666695E-2</v>
      </c>
      <c r="PR24" s="15">
        <v>0.89372087863888905</v>
      </c>
      <c r="PS24" s="15">
        <v>2.4205460429083301</v>
      </c>
      <c r="PT24" s="15">
        <v>0.26056431956410298</v>
      </c>
      <c r="PU24" s="15">
        <v>0.40184870676923101</v>
      </c>
      <c r="PV24" s="15">
        <v>0.23549808830769201</v>
      </c>
      <c r="PW24" s="15">
        <v>0.33270570223076901</v>
      </c>
      <c r="PX24" s="15">
        <v>0.50523078930769205</v>
      </c>
      <c r="PY24" s="15">
        <v>0.44905045405128202</v>
      </c>
      <c r="PZ24" s="15">
        <v>0.35067058205128199</v>
      </c>
      <c r="QA24" s="15">
        <v>0.54984785997435903</v>
      </c>
      <c r="QB24" s="15">
        <v>0.496827580512821</v>
      </c>
      <c r="QC24" s="15">
        <v>0.27703329910256402</v>
      </c>
      <c r="QD24" s="15">
        <v>0.42007327471794897</v>
      </c>
      <c r="QE24" s="15">
        <v>0.26605545430769201</v>
      </c>
      <c r="QF24" s="15">
        <v>26.72</v>
      </c>
      <c r="QG24" s="15">
        <v>23.879743589743601</v>
      </c>
      <c r="QH24" s="15">
        <v>21.295128205128201</v>
      </c>
      <c r="QI24" s="15">
        <v>34.299999999999997</v>
      </c>
      <c r="QJ24" s="15">
        <v>35.212051282051299</v>
      </c>
      <c r="QK24" s="15">
        <v>25.9530769230769</v>
      </c>
      <c r="QL24" s="15">
        <v>25.7548717948718</v>
      </c>
      <c r="QM24" s="15">
        <v>0.22772082307692301</v>
      </c>
      <c r="QN24" s="15">
        <v>0.23604105641025599</v>
      </c>
      <c r="QO24" s="15">
        <v>56.892307692307703</v>
      </c>
      <c r="QP24" s="15">
        <v>49.805128205128199</v>
      </c>
      <c r="QQ24" s="15">
        <v>60.1</v>
      </c>
      <c r="QR24" s="15">
        <f t="shared" si="90"/>
        <v>3.2076923076922981</v>
      </c>
      <c r="QS24" s="15">
        <f t="shared" si="91"/>
        <v>10.294871794871803</v>
      </c>
      <c r="QT24" s="15">
        <v>1836.7650000000001</v>
      </c>
      <c r="QU24" s="15">
        <v>1675.9022307692301</v>
      </c>
      <c r="QV24" s="15">
        <v>0.221088831894872</v>
      </c>
      <c r="QW24" s="15">
        <v>0.203538982712821</v>
      </c>
      <c r="QX24" s="15">
        <v>0.172416393476923</v>
      </c>
      <c r="QY24" s="15">
        <v>0.148294277425641</v>
      </c>
      <c r="QZ24" s="15">
        <v>0.133743208838462</v>
      </c>
      <c r="RA24" s="15">
        <v>0.111792164894872</v>
      </c>
      <c r="RB24" s="15">
        <v>8.3709095051282101E-2</v>
      </c>
      <c r="RC24" s="15">
        <v>5.50278427589743E-2</v>
      </c>
      <c r="RD24" s="15">
        <v>5.0615920187179503E-2</v>
      </c>
      <c r="RE24" s="15">
        <v>5.7174861079487202E-2</v>
      </c>
      <c r="RF24" s="15">
        <v>0.34774266997692299</v>
      </c>
      <c r="RG24" s="15">
        <v>0.36196786175128198</v>
      </c>
      <c r="RH24" s="15">
        <v>0.32984949099743599</v>
      </c>
      <c r="RI24" s="15">
        <v>0.31719389997435898</v>
      </c>
      <c r="RJ24" s="15">
        <v>0.13724965311794901</v>
      </c>
      <c r="RK24" s="15">
        <v>0.17122659768974399</v>
      </c>
      <c r="RL24" s="15">
        <v>0.56817436922564102</v>
      </c>
      <c r="RM24" s="15">
        <v>0.51805684540512797</v>
      </c>
      <c r="RN24" s="15">
        <v>0.37974737312307699</v>
      </c>
      <c r="RO24" s="15">
        <v>0.39671426898461498</v>
      </c>
      <c r="RP24" s="15">
        <v>0.40922389012307703</v>
      </c>
      <c r="RQ24" s="15">
        <v>0.40840763814358999</v>
      </c>
      <c r="RR24" s="15">
        <v>0.26489482182820501</v>
      </c>
      <c r="RS24" s="15">
        <v>0.27685567694102597</v>
      </c>
      <c r="RT24" s="15">
        <v>0.228011629387179</v>
      </c>
      <c r="RU24" s="15">
        <v>0.24618965804871801</v>
      </c>
      <c r="RV24" s="15">
        <v>-0.15417327169230799</v>
      </c>
      <c r="RW24" s="15">
        <v>-0.10320021164359</v>
      </c>
      <c r="RX24" s="15">
        <v>0.71167679313333299</v>
      </c>
      <c r="RY24" s="15">
        <v>1.98341055990256</v>
      </c>
      <c r="RZ24" s="15">
        <v>0.24901298163636401</v>
      </c>
      <c r="SA24" s="15">
        <v>0.36983791404545502</v>
      </c>
      <c r="SB24" s="15">
        <v>0.22208329418181799</v>
      </c>
      <c r="SC24" s="15">
        <v>0.30728853675000001</v>
      </c>
      <c r="SD24" s="15">
        <v>0.47668979434090902</v>
      </c>
      <c r="SE24" s="15">
        <v>0.41031954474999999</v>
      </c>
      <c r="SF24" s="15">
        <v>0.31521678615909099</v>
      </c>
      <c r="SG24" s="15">
        <v>0.52729506484090904</v>
      </c>
      <c r="SH24" s="15">
        <v>0.45983400884090903</v>
      </c>
      <c r="SI24" s="15">
        <v>0.25151421395454499</v>
      </c>
      <c r="SJ24" s="15">
        <v>0.367222916681818</v>
      </c>
      <c r="SK24" s="15">
        <v>0.23853411415909101</v>
      </c>
      <c r="SL24" s="15">
        <v>32.953636363636399</v>
      </c>
      <c r="SM24" s="15">
        <v>33.086136363636399</v>
      </c>
      <c r="SN24" s="15">
        <v>12.765000000000001</v>
      </c>
      <c r="SO24" s="15">
        <v>40.077954545454503</v>
      </c>
      <c r="SP24" s="15">
        <v>39.487045454545502</v>
      </c>
      <c r="SQ24" s="15">
        <v>34.5445454545454</v>
      </c>
      <c r="SR24" s="15">
        <v>34.464090909090899</v>
      </c>
      <c r="SS24" s="15">
        <v>0.151765235227273</v>
      </c>
      <c r="ST24" s="15">
        <v>0.12585522204545499</v>
      </c>
      <c r="SU24" s="15">
        <v>52.921818181818203</v>
      </c>
      <c r="SV24" s="15">
        <v>54.261363636363598</v>
      </c>
      <c r="SW24" s="15">
        <v>63.6</v>
      </c>
      <c r="SX24" s="15">
        <f t="shared" si="92"/>
        <v>10.678181818181798</v>
      </c>
      <c r="SY24" s="15">
        <f t="shared" si="93"/>
        <v>9.3386363636364038</v>
      </c>
      <c r="SZ24" s="15">
        <v>1746.6193863636399</v>
      </c>
      <c r="TA24" s="15">
        <v>1777.01602272727</v>
      </c>
      <c r="TB24" s="15">
        <v>0.2516386974</v>
      </c>
      <c r="TC24" s="15">
        <v>0.21326297546818199</v>
      </c>
      <c r="TD24" s="15">
        <v>0.18656855986363599</v>
      </c>
      <c r="TE24" s="15">
        <v>0.14308686837272699</v>
      </c>
      <c r="TF24" s="15">
        <v>0.17889585772727301</v>
      </c>
      <c r="TG24" s="15">
        <v>0.123691304918182</v>
      </c>
      <c r="TH24" s="15">
        <v>0.111996593190909</v>
      </c>
      <c r="TI24" s="15">
        <v>5.1568950836363703E-2</v>
      </c>
      <c r="TJ24" s="15">
        <v>6.8296072347727305E-2</v>
      </c>
      <c r="TK24" s="15">
        <v>7.273178995E-2</v>
      </c>
      <c r="TL24" s="15">
        <v>0.37703324813181799</v>
      </c>
      <c r="TM24" s="15">
        <v>0.36155342287272701</v>
      </c>
      <c r="TN24" s="15">
        <v>0.35404243920454498</v>
      </c>
      <c r="TO24" s="15">
        <v>0.31085318702727299</v>
      </c>
      <c r="TP24" s="15">
        <v>0.13861117270909101</v>
      </c>
      <c r="TQ24" s="15">
        <v>0.16096126315000001</v>
      </c>
      <c r="TR24" s="15">
        <v>0.67346856552045398</v>
      </c>
      <c r="TS24" s="15">
        <v>0.55229048561136396</v>
      </c>
      <c r="TT24" s="15">
        <v>0.38252264581818202</v>
      </c>
      <c r="TU24" s="15">
        <v>0.58737344167954497</v>
      </c>
      <c r="TV24" s="15">
        <v>0.42143216470681799</v>
      </c>
      <c r="TW24" s="15">
        <v>0.61059145064545495</v>
      </c>
      <c r="TX24" s="15">
        <v>0.31673506023409098</v>
      </c>
      <c r="TY24" s="15">
        <v>0.34666086601818202</v>
      </c>
      <c r="TZ24" s="15">
        <v>0.27058992072272697</v>
      </c>
      <c r="UA24" s="15">
        <v>0.30729728647272703</v>
      </c>
      <c r="UB24" s="15">
        <v>-0.201009941613636</v>
      </c>
      <c r="UC24" s="15">
        <v>-9.6784516570454601E-2</v>
      </c>
      <c r="UD24" s="15">
        <v>0.74956069849318196</v>
      </c>
      <c r="UE24" s="15">
        <v>1.46144459939091</v>
      </c>
      <c r="UF24" s="15">
        <v>0.22153029695555601</v>
      </c>
      <c r="UG24" s="15">
        <v>0.30378202973333301</v>
      </c>
      <c r="UH24" s="15">
        <v>0.19747869100000001</v>
      </c>
      <c r="UI24" s="15">
        <v>0.26216887431111102</v>
      </c>
      <c r="UJ24" s="15">
        <v>0.49928708217777801</v>
      </c>
      <c r="UK24" s="15">
        <v>0.41527224435555499</v>
      </c>
      <c r="UL24" s="15">
        <v>0.26211238168888901</v>
      </c>
      <c r="UM24" s="15">
        <v>0.49112585082222199</v>
      </c>
      <c r="UN24" s="15">
        <v>0.41527323895555501</v>
      </c>
      <c r="UO24" s="15">
        <v>0.214241823355556</v>
      </c>
      <c r="UP24" s="15">
        <v>0.29549694377777802</v>
      </c>
      <c r="UQ24" s="15">
        <v>0.202463423288889</v>
      </c>
      <c r="UR24" s="15">
        <v>31.19</v>
      </c>
      <c r="US24" s="15">
        <v>27.325111111111099</v>
      </c>
      <c r="UT24" s="15">
        <v>13.295111111111099</v>
      </c>
      <c r="UU24" s="15">
        <v>40.672222222222203</v>
      </c>
      <c r="UV24" s="15">
        <v>39.603111111111097</v>
      </c>
      <c r="UW24" s="15">
        <v>31.19</v>
      </c>
      <c r="UX24" s="15">
        <v>30.541777777777799</v>
      </c>
      <c r="UY24" s="15">
        <v>0.26244131111111102</v>
      </c>
      <c r="UZ24" s="15">
        <v>0.22893724666666701</v>
      </c>
      <c r="VA24" s="15">
        <v>59.316000000000003</v>
      </c>
      <c r="VB24" s="15">
        <v>60.795333333333303</v>
      </c>
      <c r="VC24" s="15">
        <v>73.099999999999994</v>
      </c>
      <c r="VD24" s="15">
        <f t="shared" si="94"/>
        <v>13.783999999999992</v>
      </c>
      <c r="VE24" s="15">
        <f t="shared" si="95"/>
        <v>12.304666666666691</v>
      </c>
      <c r="VF24" s="15">
        <f t="shared" si="96"/>
        <v>13.044333333333341</v>
      </c>
      <c r="VG24" s="15">
        <v>1891.7694222222201</v>
      </c>
      <c r="VH24" s="15">
        <v>1925.3496666666699</v>
      </c>
      <c r="VI24" s="15">
        <v>0.30368588506444499</v>
      </c>
      <c r="VJ24" s="15">
        <v>0.30878393262888898</v>
      </c>
      <c r="VK24" s="15">
        <v>0.22586917304444401</v>
      </c>
      <c r="VL24" s="15">
        <v>0.225157356957778</v>
      </c>
      <c r="VM24" s="15">
        <v>0.248465293337778</v>
      </c>
      <c r="VN24" s="15">
        <v>0.24124793055777799</v>
      </c>
      <c r="VO24" s="15">
        <f t="shared" si="97"/>
        <v>0.244856611947778</v>
      </c>
      <c r="VP24" s="15">
        <v>0.16840537357333299</v>
      </c>
      <c r="VQ24" s="15">
        <v>0.15458634762444401</v>
      </c>
      <c r="VR24" s="15">
        <v>8.3597100242222194E-2</v>
      </c>
      <c r="VS24" s="15">
        <v>9.0199531631111093E-2</v>
      </c>
      <c r="VT24" s="15">
        <v>0.41585696986888898</v>
      </c>
      <c r="VU24" s="15">
        <v>0.43063658627111101</v>
      </c>
      <c r="VV24" s="15">
        <v>0.39227927820000003</v>
      </c>
      <c r="VW24" s="15">
        <v>0.38283826901333301</v>
      </c>
      <c r="VX24" s="15">
        <v>0.128405284608889</v>
      </c>
      <c r="VY24" s="15">
        <v>0.14074273809555601</v>
      </c>
      <c r="VZ24" s="15">
        <v>0.87460411453777798</v>
      </c>
      <c r="WA24" s="15">
        <v>0.90573071760222201</v>
      </c>
      <c r="WB24" s="15">
        <v>0.33731203678444399</v>
      </c>
      <c r="WC24" s="15">
        <v>0.35838559928222202</v>
      </c>
      <c r="WD24" s="15">
        <v>0.38808222487111099</v>
      </c>
      <c r="WE24" s="15">
        <v>0.404089123744445</v>
      </c>
      <c r="WF24" s="15">
        <v>0.331040040248889</v>
      </c>
      <c r="WG24" s="15">
        <v>0.33353431174444398</v>
      </c>
      <c r="WH24" s="15">
        <v>0.27544962215333302</v>
      </c>
      <c r="WI24" s="15">
        <v>0.280321455026667</v>
      </c>
      <c r="WJ24" s="15">
        <v>-0.28778523631111103</v>
      </c>
      <c r="WK24" s="15">
        <v>-0.26617466368888898</v>
      </c>
      <c r="WL24" s="15">
        <v>0.64244047909333302</v>
      </c>
      <c r="WM24" s="15">
        <v>0.84183497341555502</v>
      </c>
      <c r="WN24" s="15">
        <v>0.18173791694545499</v>
      </c>
      <c r="WO24" s="15">
        <v>0.23490674229090899</v>
      </c>
      <c r="WP24" s="15">
        <v>0.16133528445454501</v>
      </c>
      <c r="WQ24" s="15">
        <v>0.20801650398181801</v>
      </c>
      <c r="WR24" s="15">
        <v>0.42943655763636301</v>
      </c>
      <c r="WS24" s="15">
        <v>0.36479865494545499</v>
      </c>
      <c r="WT24" s="15">
        <v>0.20652970452727301</v>
      </c>
      <c r="WU24" s="15">
        <v>0.44379206083636402</v>
      </c>
      <c r="WV24" s="15">
        <v>0.36536423352727299</v>
      </c>
      <c r="WW24" s="15">
        <v>0.18293988267272701</v>
      </c>
      <c r="WX24" s="15">
        <v>0.23594279470909099</v>
      </c>
      <c r="WY24" s="15">
        <v>0.16645237229090901</v>
      </c>
      <c r="WZ24" s="15">
        <v>30.792545454545401</v>
      </c>
      <c r="XA24" s="15">
        <v>30.1561818181818</v>
      </c>
      <c r="XB24" s="15">
        <v>14.368909090909099</v>
      </c>
      <c r="XC24" s="15">
        <v>34.968363636363598</v>
      </c>
      <c r="XD24" s="15">
        <v>33.547454545454499</v>
      </c>
      <c r="XE24" s="15">
        <v>31.673818181818199</v>
      </c>
      <c r="XF24" s="15">
        <v>31.538</v>
      </c>
      <c r="XG24" s="15">
        <v>9.0186789454545502E-2</v>
      </c>
      <c r="XH24" s="15">
        <v>5.10048605090909E-2</v>
      </c>
      <c r="XI24" s="15">
        <v>61.287999999999997</v>
      </c>
      <c r="XJ24" s="15">
        <v>59.799454545454502</v>
      </c>
      <c r="XK24" s="15">
        <v>84.6</v>
      </c>
      <c r="XL24" s="15">
        <f t="shared" si="98"/>
        <v>23.311999999999998</v>
      </c>
      <c r="XM24" s="15">
        <f t="shared" si="99"/>
        <v>24.800545454545492</v>
      </c>
      <c r="XN24" s="15">
        <v>1936.5214181818201</v>
      </c>
      <c r="XO24" s="15">
        <v>1902.7540181818199</v>
      </c>
      <c r="XP24" s="15">
        <v>0.36411167105454501</v>
      </c>
      <c r="XQ24" s="15">
        <v>0.34430280370363597</v>
      </c>
      <c r="XR24" s="15">
        <v>0.27757557331272698</v>
      </c>
      <c r="XS24" s="15">
        <v>0.27252671166909098</v>
      </c>
      <c r="XT24" s="15">
        <v>0.30532596212000002</v>
      </c>
      <c r="XU24" s="15">
        <v>0.29025732691636402</v>
      </c>
      <c r="XV24" s="15">
        <v>0.215271788938182</v>
      </c>
      <c r="XW24" s="15">
        <v>0.215900287147273</v>
      </c>
      <c r="XX24" s="15">
        <v>9.6451678545454597E-2</v>
      </c>
      <c r="XY24" s="15">
        <v>7.9719941703636402E-2</v>
      </c>
      <c r="XZ24" s="15">
        <v>0.45399245939999999</v>
      </c>
      <c r="YA24" s="15">
        <v>0.45100347575090899</v>
      </c>
      <c r="YB24" s="15">
        <v>0.41558100836727302</v>
      </c>
      <c r="YC24" s="15">
        <v>0.40235913571090898</v>
      </c>
      <c r="YD24" s="15">
        <v>0.10759499186181801</v>
      </c>
      <c r="YE24" s="15">
        <v>0.12639358623636399</v>
      </c>
      <c r="YF24" s="15">
        <v>1.1504314003290901</v>
      </c>
      <c r="YG24" s="15">
        <v>1.0683588857309101</v>
      </c>
      <c r="YH24" s="15">
        <v>0.31512724974909101</v>
      </c>
      <c r="YI24" s="15">
        <v>0.26254013897818201</v>
      </c>
      <c r="YJ24" s="15">
        <v>0.37457663598181801</v>
      </c>
      <c r="YK24" s="15">
        <v>0.31013190347818198</v>
      </c>
      <c r="YL24" s="15">
        <v>0.32774997485636398</v>
      </c>
      <c r="YM24" s="15">
        <v>0.27305899367818198</v>
      </c>
      <c r="YN24" s="15">
        <v>0.26361988741090903</v>
      </c>
      <c r="YO24" s="15">
        <v>0.22166234016</v>
      </c>
      <c r="YP24" s="15">
        <v>-0.35387867083636398</v>
      </c>
      <c r="YQ24" s="15">
        <v>-0.35341046130909098</v>
      </c>
      <c r="YR24" s="15">
        <v>0.61068256337272697</v>
      </c>
      <c r="YS24" s="15">
        <v>0.53587576066545495</v>
      </c>
      <c r="YT24" s="15">
        <v>0.139770663236364</v>
      </c>
      <c r="YU24" s="15">
        <v>0.169861136836364</v>
      </c>
      <c r="YV24" s="15">
        <v>0.117521831072727</v>
      </c>
      <c r="YW24" s="15">
        <v>0.154071058109091</v>
      </c>
      <c r="YX24" s="15">
        <v>0.32496607872727301</v>
      </c>
      <c r="YY24" s="15">
        <v>0.27146203329090901</v>
      </c>
      <c r="YZ24" s="15">
        <v>0.15554361485454499</v>
      </c>
      <c r="ZA24" s="15">
        <v>0.35580759049090899</v>
      </c>
      <c r="ZB24" s="15">
        <v>0.29301893296363601</v>
      </c>
      <c r="ZC24" s="15">
        <v>0.14096330190909101</v>
      </c>
      <c r="ZD24" s="15">
        <v>0.17618874109090901</v>
      </c>
      <c r="ZE24" s="15">
        <v>0.124569781036364</v>
      </c>
      <c r="ZF24" s="15">
        <v>36.04</v>
      </c>
      <c r="ZG24" s="15">
        <v>31.907454545454598</v>
      </c>
      <c r="ZH24" s="15">
        <v>16.7336363636364</v>
      </c>
      <c r="ZI24" s="15">
        <v>41.748363636363599</v>
      </c>
      <c r="ZJ24" s="15">
        <v>45.168363636363601</v>
      </c>
      <c r="ZK24" s="15">
        <v>36.8094545454545</v>
      </c>
      <c r="ZL24" s="15">
        <v>36.739272727272699</v>
      </c>
      <c r="ZM24" s="15">
        <v>0.135711877818182</v>
      </c>
      <c r="ZN24" s="15">
        <v>0.21423428163636399</v>
      </c>
      <c r="ZO24" s="15">
        <v>75.543272727272694</v>
      </c>
      <c r="ZP24" s="15">
        <v>69.616545454545403</v>
      </c>
      <c r="ZQ24" s="15">
        <v>103.6</v>
      </c>
      <c r="ZR24" s="15">
        <f t="shared" si="100"/>
        <v>28.056727272727301</v>
      </c>
      <c r="ZS24" s="15">
        <f t="shared" si="101"/>
        <v>33.983454545454592</v>
      </c>
      <c r="ZT24" s="15">
        <v>2260.13952727273</v>
      </c>
      <c r="ZU24" s="15">
        <v>2125.5963818181799</v>
      </c>
      <c r="ZV24" s="15">
        <v>0.39095854108727301</v>
      </c>
      <c r="ZW24" s="15">
        <v>0.35054598340181797</v>
      </c>
      <c r="ZX24" s="15">
        <v>0.30630825666363598</v>
      </c>
      <c r="ZY24" s="15">
        <v>0.27379169874727299</v>
      </c>
      <c r="ZZ24" s="15">
        <v>0.33710785191090897</v>
      </c>
      <c r="AAA24" s="15">
        <v>0.307417075210909</v>
      </c>
      <c r="AAB24" s="15">
        <v>0.24897975578363599</v>
      </c>
      <c r="AAC24" s="15">
        <v>0.228391931652727</v>
      </c>
      <c r="AAD24" s="15">
        <v>9.6314104107272702E-2</v>
      </c>
      <c r="AAE24" s="15">
        <v>8.5840003694545502E-2</v>
      </c>
      <c r="AAF24" s="15">
        <v>0.48090490966363603</v>
      </c>
      <c r="AAG24" s="15">
        <v>0.46299196035818202</v>
      </c>
      <c r="AAH24" s="15">
        <v>0.43188966249272698</v>
      </c>
      <c r="AAI24" s="15">
        <v>0.39260291874181802</v>
      </c>
      <c r="AAJ24" s="15">
        <v>0.110812517725455</v>
      </c>
      <c r="AAK24" s="15">
        <v>0.134559221310909</v>
      </c>
      <c r="AAL24" s="15">
        <v>1.28861982255455</v>
      </c>
      <c r="AAM24" s="15">
        <v>1.1119341649763601</v>
      </c>
      <c r="AAN24" s="15">
        <v>0.28451144901272701</v>
      </c>
      <c r="AAO24" s="15">
        <v>0.20072974931818199</v>
      </c>
      <c r="AAP24" s="15">
        <v>0.34635646359818201</v>
      </c>
      <c r="AAQ24" s="15">
        <v>0.23528549927272699</v>
      </c>
      <c r="AAR24" s="15">
        <v>0.31036521617454499</v>
      </c>
      <c r="AAS24" s="15">
        <v>0.25345582737454497</v>
      </c>
      <c r="AAT24" s="15">
        <v>0.244956515292727</v>
      </c>
      <c r="AAU24" s="15">
        <v>0.21009038597999999</v>
      </c>
      <c r="AAV24" s="15">
        <v>-0.39822048421818201</v>
      </c>
      <c r="AAW24" s="15">
        <v>-0.36932138365454498</v>
      </c>
      <c r="AAX24" s="15">
        <v>0.54191308658909099</v>
      </c>
      <c r="AAY24" s="15">
        <v>0.60085225179636403</v>
      </c>
      <c r="AAZ24" s="15">
        <v>0.112712959145161</v>
      </c>
      <c r="ABA24" s="15">
        <v>0.130230341096774</v>
      </c>
      <c r="ABB24" s="15">
        <v>9.7229971596774198E-2</v>
      </c>
      <c r="ABC24" s="15">
        <v>0.116508714790323</v>
      </c>
      <c r="ABD24" s="15">
        <v>0.27519345314516103</v>
      </c>
      <c r="ABE24" s="15">
        <v>0.22225254162903199</v>
      </c>
      <c r="ABF24" s="15">
        <v>0.13354400090322599</v>
      </c>
      <c r="ABG24" s="15">
        <v>0.302001635193548</v>
      </c>
      <c r="ABH24" s="15">
        <v>0.23461945388709701</v>
      </c>
      <c r="ABI24" s="15">
        <v>0.11158914003225801</v>
      </c>
      <c r="ABJ24" s="15">
        <v>0.13712647790322599</v>
      </c>
      <c r="ABK24" s="15">
        <v>9.7051865209677401E-2</v>
      </c>
      <c r="ABL24" s="15">
        <v>34.42</v>
      </c>
      <c r="ABM24" s="15">
        <v>32.705483870967797</v>
      </c>
      <c r="ABN24" s="15">
        <v>16.318548387096801</v>
      </c>
      <c r="ABO24" s="15">
        <v>36.405645161290302</v>
      </c>
      <c r="ABP24" s="15">
        <v>37.356129032258103</v>
      </c>
      <c r="ABQ24" s="15">
        <v>34.699032258064499</v>
      </c>
      <c r="ABR24" s="15">
        <v>34.559354838709602</v>
      </c>
      <c r="ABS24" s="15">
        <v>4.7549130000000002E-2</v>
      </c>
      <c r="ABT24" s="15">
        <v>7.0400638548387101E-2</v>
      </c>
      <c r="ABU24" s="15">
        <v>91.530645161290295</v>
      </c>
      <c r="ABV24" s="15">
        <v>83.006774193548395</v>
      </c>
      <c r="ABW24" s="15">
        <v>122.5</v>
      </c>
      <c r="ABX24" s="15">
        <f t="shared" si="102"/>
        <v>30.969354838709705</v>
      </c>
      <c r="ABY24" s="15">
        <f t="shared" si="103"/>
        <v>39.493225806451605</v>
      </c>
      <c r="ABZ24" s="15">
        <f t="shared" si="104"/>
        <v>35.231290322580655</v>
      </c>
      <c r="ACA24" s="15">
        <v>2623.0551451612901</v>
      </c>
      <c r="ACB24" s="15">
        <v>2429.4711451612902</v>
      </c>
      <c r="ACC24" s="15">
        <v>0.38619020624838701</v>
      </c>
      <c r="ACD24" s="15">
        <v>0.40047190369193503</v>
      </c>
      <c r="ACE24" s="15">
        <v>0.27437187203709701</v>
      </c>
      <c r="ACF24" s="15">
        <v>0.30939035970161299</v>
      </c>
      <c r="ACG24" s="15">
        <v>0.374914113193548</v>
      </c>
      <c r="ACH24" s="15">
        <v>0.35315054058387102</v>
      </c>
      <c r="ACI24" s="15">
        <f t="shared" si="105"/>
        <v>0.36403232688870951</v>
      </c>
      <c r="ACJ24" s="15">
        <v>0.26215728807903199</v>
      </c>
      <c r="ACK24" s="15">
        <v>0.25837322944677399</v>
      </c>
      <c r="ACL24" s="15">
        <v>0.12516838108387099</v>
      </c>
      <c r="ACM24" s="15">
        <v>0.10419893900161301</v>
      </c>
      <c r="ACN24" s="15">
        <v>0.51325586396774203</v>
      </c>
      <c r="ACO24" s="15">
        <v>0.47354230976612899</v>
      </c>
      <c r="ACP24" s="15">
        <v>0.45982577675161301</v>
      </c>
      <c r="ACQ24" s="15">
        <v>0.414144295758065</v>
      </c>
      <c r="ACR24" s="15">
        <v>0.15867794930000001</v>
      </c>
      <c r="ACS24" s="15">
        <v>9.0333473196774206E-2</v>
      </c>
      <c r="ACT24" s="15">
        <v>1.2624537822387101</v>
      </c>
      <c r="ACU24" s="15">
        <v>1.3662156125628999</v>
      </c>
      <c r="ACV24" s="15">
        <v>0.332698981174193</v>
      </c>
      <c r="ACW24" s="15">
        <v>0.270965465420968</v>
      </c>
      <c r="ACX24" s="15">
        <v>0.40607472458064497</v>
      </c>
      <c r="ACY24" s="15">
        <v>0.32201954642903202</v>
      </c>
      <c r="ACZ24" s="15">
        <v>0.39753964657903201</v>
      </c>
      <c r="ADA24" s="15">
        <v>0.29819890065161297</v>
      </c>
      <c r="ADB24" s="15">
        <v>0.32310217456774198</v>
      </c>
      <c r="ADC24" s="15">
        <v>0.24217566717903199</v>
      </c>
      <c r="ADD24" s="15">
        <v>-0.41509810287096799</v>
      </c>
      <c r="ADE24" s="15">
        <v>-0.40744242993548402</v>
      </c>
      <c r="ADF24" s="15">
        <v>0.69517136016935499</v>
      </c>
      <c r="ADG24" s="15">
        <v>0.73854398541612898</v>
      </c>
      <c r="ADH24" s="15">
        <v>8.8483522836734704E-2</v>
      </c>
      <c r="ADI24" s="15">
        <v>9.5440245102040799E-2</v>
      </c>
      <c r="ADJ24" s="15">
        <v>7.20547545918368E-2</v>
      </c>
      <c r="ADK24" s="15">
        <v>0.101081632653061</v>
      </c>
      <c r="ADL24" s="15">
        <v>0.20829722663265299</v>
      </c>
      <c r="ADM24" s="15">
        <v>0.17828344475510199</v>
      </c>
      <c r="ADN24" s="15">
        <v>0.11218811851020399</v>
      </c>
      <c r="ADO24" s="15">
        <v>0.24158404906122399</v>
      </c>
      <c r="ADP24" s="15">
        <v>0.207590073040816</v>
      </c>
      <c r="ADQ24" s="15">
        <v>9.4365527408163299E-2</v>
      </c>
      <c r="ADR24" s="15">
        <v>0.11552897016326499</v>
      </c>
      <c r="ADS24" s="15">
        <v>8.1463956591836806E-2</v>
      </c>
      <c r="ADT24" s="25">
        <v>-9999</v>
      </c>
      <c r="ADU24" s="25">
        <v>-9999</v>
      </c>
      <c r="ADV24" s="25">
        <v>-9999</v>
      </c>
      <c r="ADW24" s="25">
        <v>-9999</v>
      </c>
      <c r="ADX24" s="25">
        <v>-9999</v>
      </c>
      <c r="ADY24" s="25">
        <v>-9999</v>
      </c>
      <c r="ADZ24" s="25">
        <v>-9999</v>
      </c>
      <c r="AEA24" s="25">
        <v>-9999</v>
      </c>
      <c r="AEB24" s="25">
        <v>-9999</v>
      </c>
      <c r="AEC24" s="25">
        <v>-9999</v>
      </c>
      <c r="AED24" s="25">
        <v>-9999</v>
      </c>
      <c r="AEE24" s="25">
        <v>-9999</v>
      </c>
      <c r="AEF24" s="25">
        <v>-9999</v>
      </c>
      <c r="AEG24" s="25">
        <v>-9999</v>
      </c>
      <c r="AEH24" s="25">
        <v>-9999</v>
      </c>
      <c r="AEI24" s="25">
        <v>-9999</v>
      </c>
      <c r="AEJ24" s="15">
        <v>0.36486319551020402</v>
      </c>
      <c r="AEK24" s="15">
        <v>0.326907036836735</v>
      </c>
      <c r="AEL24" s="15">
        <v>0.298293759285714</v>
      </c>
      <c r="AEM24" s="15">
        <v>0.270342565979592</v>
      </c>
      <c r="AEN24" s="15">
        <v>0.35226237424489798</v>
      </c>
      <c r="AEO24" s="15">
        <v>0.35203623055102001</v>
      </c>
      <c r="AEP24" s="15">
        <v>0.28486421228571401</v>
      </c>
      <c r="AEQ24" s="15">
        <v>0.296680826102041</v>
      </c>
      <c r="AER24" s="15">
        <v>7.4972634285714296E-2</v>
      </c>
      <c r="AES24" s="15">
        <v>6.5443169183673502E-2</v>
      </c>
      <c r="AET24" s="15">
        <v>0.49510446446938799</v>
      </c>
      <c r="AEU24" s="15">
        <v>0.46684676175510198</v>
      </c>
      <c r="AEV24" s="15">
        <v>0.43744406838775501</v>
      </c>
      <c r="AEW24" s="15">
        <v>0.384401019102041</v>
      </c>
      <c r="AEX24" s="15">
        <v>0.159255761734694</v>
      </c>
      <c r="AEY24" s="15">
        <v>0.167825059265306</v>
      </c>
      <c r="AEZ24" s="15">
        <v>1.15584047659184</v>
      </c>
      <c r="AFA24" s="15">
        <v>1.0671766813061201</v>
      </c>
      <c r="AFB24" s="15">
        <v>0.209600407571429</v>
      </c>
      <c r="AFC24" s="15">
        <v>0.47261939469387698</v>
      </c>
      <c r="AFD24" s="15">
        <v>0.262091342795918</v>
      </c>
      <c r="AFE24" s="15">
        <v>0.70129094122448998</v>
      </c>
      <c r="AFF24" s="15">
        <v>0.25399892057142898</v>
      </c>
      <c r="AFG24" s="15">
        <v>0.245635946142857</v>
      </c>
      <c r="AFH24" s="15">
        <v>0.200770262510204</v>
      </c>
      <c r="AFI24" s="15">
        <v>0.185215966367347</v>
      </c>
      <c r="AFJ24" s="15">
        <v>-0.44303852461224502</v>
      </c>
      <c r="AFK24" s="15">
        <v>-0.45301080340816302</v>
      </c>
      <c r="AFL24" s="15">
        <v>0.37562300036734703</v>
      </c>
      <c r="AFM24" s="15">
        <v>0.51356718420408198</v>
      </c>
      <c r="AFN24" s="15">
        <v>8.6291100041666596E-2</v>
      </c>
      <c r="AFO24" s="15">
        <v>9.3233654333333305E-2</v>
      </c>
      <c r="AFP24" s="15">
        <v>6.8642376312500003E-2</v>
      </c>
      <c r="AFQ24" s="15">
        <v>9.08485443958333E-2</v>
      </c>
      <c r="AFR24" s="15">
        <v>0.20658058877083299</v>
      </c>
      <c r="AFS24" s="15">
        <v>0.17996177925000001</v>
      </c>
      <c r="AFT24" s="15">
        <v>9.8467352083333307E-2</v>
      </c>
      <c r="AFU24" s="15">
        <v>0.23252358620833299</v>
      </c>
      <c r="AFV24" s="15">
        <v>0.19301771472916701</v>
      </c>
      <c r="AFW24" s="15">
        <v>8.4441130875000006E-2</v>
      </c>
      <c r="AFX24" s="15">
        <v>9.8162354583333306E-2</v>
      </c>
      <c r="AFY24" s="15">
        <v>7.4876258249999994E-2</v>
      </c>
      <c r="AFZ24" s="15">
        <v>32.770000000000003</v>
      </c>
      <c r="AGA24" s="15">
        <v>29.1489583333334</v>
      </c>
      <c r="AGB24" s="15">
        <v>23.382083333333298</v>
      </c>
      <c r="AGC24" s="15">
        <v>35.073333333333302</v>
      </c>
      <c r="AGD24" s="15">
        <v>35.324583333333301</v>
      </c>
      <c r="AGE24" s="15">
        <v>32.360416666666602</v>
      </c>
      <c r="AGF24" s="15">
        <v>32.421250000000001</v>
      </c>
      <c r="AGG24" s="15">
        <v>7.4659102500000005E-2</v>
      </c>
      <c r="AGH24" s="15">
        <v>7.3015215416666696E-2</v>
      </c>
      <c r="AGI24" s="15">
        <v>102.647916666667</v>
      </c>
      <c r="AGJ24" s="15">
        <v>93.941666666666606</v>
      </c>
      <c r="AGK24" s="15">
        <v>145.1</v>
      </c>
      <c r="AGL24" s="15">
        <f t="shared" si="106"/>
        <v>42.452083333332993</v>
      </c>
      <c r="AGM24" s="15">
        <f t="shared" si="107"/>
        <v>51.158333333333388</v>
      </c>
      <c r="AGN24" s="15">
        <f t="shared" si="108"/>
        <v>46.805208333333191</v>
      </c>
      <c r="AGO24" s="15">
        <v>2875.4189166666702</v>
      </c>
      <c r="AGP24" s="15">
        <v>2677.8116666666701</v>
      </c>
      <c r="AGQ24" s="15">
        <v>0.40429686978541701</v>
      </c>
      <c r="AGR24" s="15">
        <v>0.37538783283124999</v>
      </c>
      <c r="AGS24" s="15">
        <v>0.32424052768125</v>
      </c>
      <c r="AGT24" s="15">
        <v>0.32662494523958302</v>
      </c>
      <c r="AGU24" s="15">
        <v>0.405559618491667</v>
      </c>
      <c r="AGV24" s="15">
        <v>0.36407205229375</v>
      </c>
      <c r="AGW24" s="15">
        <f t="shared" si="109"/>
        <v>0.38481583539270847</v>
      </c>
      <c r="AGX24" s="15">
        <v>0.32563597911249997</v>
      </c>
      <c r="AGY24" s="15">
        <v>0.31494225654375002</v>
      </c>
      <c r="AGZ24" s="15">
        <v>9.2288128412500003E-2</v>
      </c>
      <c r="AHA24" s="15">
        <v>5.8942381789583401E-2</v>
      </c>
      <c r="AHB24" s="15">
        <v>0.51274716147916699</v>
      </c>
      <c r="AHC24" s="15">
        <v>0.488565489391667</v>
      </c>
      <c r="AHD24" s="15">
        <v>0.466524858795833</v>
      </c>
      <c r="AHE24" s="15">
        <v>0.39689620873749998</v>
      </c>
      <c r="AHF24" s="15">
        <v>0.13702753015208299</v>
      </c>
      <c r="AHG24" s="15">
        <v>0.140096640045833</v>
      </c>
      <c r="AHH24" s="15">
        <v>1.36257564949375</v>
      </c>
      <c r="AHI24" s="15">
        <v>1.2769021262437501</v>
      </c>
      <c r="AHJ24" s="15">
        <v>0.22535435681666699</v>
      </c>
      <c r="AHK24" s="15">
        <v>-0.18046190385833299</v>
      </c>
      <c r="AHL24" s="15">
        <v>0.28920024154166701</v>
      </c>
      <c r="AHM24" s="15">
        <v>-0.289317954160417</v>
      </c>
      <c r="AHN24" s="15">
        <v>0.28982151313749999</v>
      </c>
      <c r="AHO24" s="15">
        <v>4.0190943052083303E-2</v>
      </c>
      <c r="AHP24" s="15">
        <v>0.22604925016458299</v>
      </c>
      <c r="AHQ24" s="15">
        <v>5.4136239945833303E-2</v>
      </c>
      <c r="AHR24" s="15">
        <v>-0.49097059347916699</v>
      </c>
      <c r="AHS24" s="15">
        <v>-0.47713663808333301</v>
      </c>
      <c r="AHT24" s="15">
        <v>0.41932526910000001</v>
      </c>
      <c r="AHU24" s="15">
        <v>0.33718032551874999</v>
      </c>
      <c r="AHV24" s="15">
        <v>8.3881027568627406E-2</v>
      </c>
      <c r="AHW24" s="15">
        <v>9.5245341921568596E-2</v>
      </c>
      <c r="AHX24" s="15">
        <v>7.5391275372548999E-2</v>
      </c>
      <c r="AHY24" s="15">
        <v>9.1839084215686304E-2</v>
      </c>
      <c r="AHZ24" s="15">
        <v>0.21542865037254899</v>
      </c>
      <c r="AIA24" s="15">
        <v>0.16910247919607799</v>
      </c>
      <c r="AIB24" s="15">
        <v>9.5134636137254897E-2</v>
      </c>
      <c r="AIC24" s="15">
        <v>0.21168295050980401</v>
      </c>
      <c r="AID24" s="15">
        <v>0.17782237970588199</v>
      </c>
      <c r="AIE24" s="15">
        <v>7.9029411764705904E-2</v>
      </c>
      <c r="AIF24" s="15">
        <v>9.6928156725490197E-2</v>
      </c>
      <c r="AIG24" s="15">
        <v>6.7936897019607895E-2</v>
      </c>
      <c r="AIH24" s="15">
        <v>36.08</v>
      </c>
      <c r="AII24" s="15">
        <v>33.335882352941198</v>
      </c>
      <c r="AIJ24" s="15">
        <v>21.649803921568601</v>
      </c>
      <c r="AIK24" s="15">
        <v>39.065882352941202</v>
      </c>
      <c r="AIL24" s="15">
        <v>37.229803921568603</v>
      </c>
      <c r="AIM24" s="15">
        <v>36.245882352941202</v>
      </c>
      <c r="AIN24" s="15">
        <v>36.182352941176497</v>
      </c>
      <c r="AIO24" s="15">
        <v>7.7365987843137196E-2</v>
      </c>
      <c r="AIP24" s="15">
        <v>2.77473800588235E-2</v>
      </c>
      <c r="AIQ24" s="15">
        <v>103.82352941176499</v>
      </c>
      <c r="AIR24" s="15">
        <v>100.978431372549</v>
      </c>
      <c r="AIS24" s="15">
        <v>157</v>
      </c>
      <c r="AIT24" s="15">
        <f t="shared" si="110"/>
        <v>53.176470588235006</v>
      </c>
      <c r="AIU24" s="15">
        <f t="shared" si="111"/>
        <v>56.021568627451003</v>
      </c>
      <c r="AIV24" s="15">
        <v>2902.1314509803901</v>
      </c>
      <c r="AIW24" s="15">
        <v>2837.7189019607799</v>
      </c>
      <c r="AIX24" s="15">
        <v>0.37840248426274498</v>
      </c>
      <c r="AIY24" s="15">
        <v>0.38971018214509801</v>
      </c>
      <c r="AIZ24" s="15">
        <v>0.30288089819019598</v>
      </c>
      <c r="AJA24" s="15">
        <v>0.29179310246666701</v>
      </c>
      <c r="AJB24" s="15">
        <v>0.37050236103333301</v>
      </c>
      <c r="AJC24" s="15">
        <v>0.37425802890196103</v>
      </c>
      <c r="AJD24" s="15">
        <v>0.29437852154509803</v>
      </c>
      <c r="AJE24" s="15">
        <v>0.27526022479803902</v>
      </c>
      <c r="AJF24" s="15">
        <v>8.5672298421568593E-2</v>
      </c>
      <c r="AJG24" s="15">
        <v>0.11228985175098</v>
      </c>
      <c r="AJH24" s="15">
        <v>0.51312927843921596</v>
      </c>
      <c r="AJI24" s="15">
        <v>0.46979599881568601</v>
      </c>
      <c r="AJJ24" s="15">
        <v>0.45486943786078399</v>
      </c>
      <c r="AJK24" s="15">
        <v>0.42746970688823499</v>
      </c>
      <c r="AJL24" s="15">
        <v>0.16740188050980401</v>
      </c>
      <c r="AJM24" s="15">
        <v>9.8901394564705897E-2</v>
      </c>
      <c r="AJN24" s="15">
        <v>1.22724888321765</v>
      </c>
      <c r="AJO24" s="15">
        <v>1.34995884083725</v>
      </c>
      <c r="AJP24" s="15">
        <v>0.22527602893333301</v>
      </c>
      <c r="AJQ24" s="15">
        <v>0.22637521884313699</v>
      </c>
      <c r="AJR24" s="15">
        <v>0.28256150178039202</v>
      </c>
      <c r="AJS24" s="15">
        <v>0.26544662334901997</v>
      </c>
      <c r="AJT24" s="15">
        <v>0.27738009439411798</v>
      </c>
      <c r="AJU24" s="15">
        <v>0.268953242478431</v>
      </c>
      <c r="AJV24" s="15">
        <v>0.219566834086275</v>
      </c>
      <c r="AJW24" s="15">
        <v>0.227217541539216</v>
      </c>
      <c r="AJX24" s="15">
        <v>-0.454507049294118</v>
      </c>
      <c r="AJY24" s="15">
        <v>-0.42851500617646998</v>
      </c>
      <c r="AJZ24" s="15">
        <v>0.42607730171568597</v>
      </c>
      <c r="AKA24" s="15">
        <v>0.739795738233333</v>
      </c>
      <c r="AZI24" s="6"/>
      <c r="AZJ24" s="7"/>
      <c r="AZK24" s="6"/>
      <c r="AZL24" s="6"/>
      <c r="AZM24" s="6"/>
      <c r="AZN24" s="6"/>
    </row>
    <row r="25" spans="1:963 1361:1366" x14ac:dyDescent="0.25">
      <c r="A25" s="15">
        <v>24</v>
      </c>
      <c r="B25" s="15">
        <v>6</v>
      </c>
      <c r="C25" s="15" t="s">
        <v>9</v>
      </c>
      <c r="D25" s="15">
        <v>70</v>
      </c>
      <c r="E25" s="15">
        <v>5</v>
      </c>
      <c r="F25" s="15">
        <v>2</v>
      </c>
      <c r="G25" s="25">
        <v>-9999</v>
      </c>
      <c r="H25" s="25">
        <v>-9999</v>
      </c>
      <c r="I25" s="25">
        <v>-9999</v>
      </c>
      <c r="J25" s="25">
        <v>-9999</v>
      </c>
      <c r="K25" s="25">
        <v>-9999</v>
      </c>
      <c r="L25" s="25">
        <v>-9999</v>
      </c>
      <c r="M25" s="16">
        <v>0</v>
      </c>
      <c r="N25" s="16">
        <v>0</v>
      </c>
      <c r="O25" s="15">
        <f t="shared" si="34"/>
        <v>0</v>
      </c>
      <c r="P25" s="15">
        <v>0</v>
      </c>
      <c r="Q25" s="15">
        <v>55.84</v>
      </c>
      <c r="R25" s="15">
        <v>24.72</v>
      </c>
      <c r="S25" s="15">
        <v>19.439999999999998</v>
      </c>
      <c r="T25" s="15">
        <v>59.839999999999996</v>
      </c>
      <c r="U25" s="15">
        <v>16.72</v>
      </c>
      <c r="V25" s="15">
        <v>23.439999999999998</v>
      </c>
      <c r="W25" s="15">
        <v>55.84</v>
      </c>
      <c r="X25" s="15">
        <v>26.72</v>
      </c>
      <c r="Y25" s="15">
        <v>17.439999999999998</v>
      </c>
      <c r="Z25" s="15">
        <v>57.839999999999989</v>
      </c>
      <c r="AA25" s="15">
        <v>18.720000000000013</v>
      </c>
      <c r="AB25" s="15">
        <v>23.439999999999998</v>
      </c>
      <c r="AC25" s="15" t="s">
        <v>64</v>
      </c>
      <c r="AD25" s="15">
        <v>8.6999999999999993</v>
      </c>
      <c r="AE25" s="15">
        <v>7.2</v>
      </c>
      <c r="AF25" s="15">
        <v>1.2</v>
      </c>
      <c r="AG25" s="15" t="s">
        <v>41</v>
      </c>
      <c r="AH25" s="15">
        <v>2</v>
      </c>
      <c r="AI25" s="15">
        <v>1</v>
      </c>
      <c r="AJ25" s="15">
        <v>3.3</v>
      </c>
      <c r="AK25" s="15">
        <v>6</v>
      </c>
      <c r="AL25" s="15">
        <v>429</v>
      </c>
      <c r="AM25" s="15">
        <v>71</v>
      </c>
      <c r="AN25" s="15">
        <v>0.5</v>
      </c>
      <c r="AO25" s="15">
        <v>8.8000000000000007</v>
      </c>
      <c r="AP25" s="15">
        <v>7.4</v>
      </c>
      <c r="AQ25" s="15">
        <v>1.1599999999999999</v>
      </c>
      <c r="AR25" s="15">
        <v>5072</v>
      </c>
      <c r="AS25" s="15">
        <v>191</v>
      </c>
      <c r="AT25" s="15">
        <v>345</v>
      </c>
      <c r="AU25" s="25">
        <v>-9999</v>
      </c>
      <c r="AV25" s="15">
        <v>29.6</v>
      </c>
      <c r="AW25" s="15">
        <v>0</v>
      </c>
      <c r="AX25" s="15">
        <v>4</v>
      </c>
      <c r="AY25" s="15">
        <v>86</v>
      </c>
      <c r="AZ25" s="15">
        <v>5</v>
      </c>
      <c r="BA25" s="15">
        <v>5</v>
      </c>
      <c r="BB25" s="15">
        <v>52</v>
      </c>
      <c r="BC25" s="20">
        <v>0.26249369005552753</v>
      </c>
      <c r="BD25" s="20">
        <v>4.4620723847297969E-2</v>
      </c>
      <c r="BE25" s="20">
        <v>5.044899606497831E-2</v>
      </c>
      <c r="BF25" s="20">
        <v>0.32441200324412001</v>
      </c>
      <c r="BG25" s="20">
        <v>0.60975609756097571</v>
      </c>
      <c r="BH25" s="20">
        <v>0.65623422513881879</v>
      </c>
      <c r="BI25" s="25">
        <v>-9999</v>
      </c>
      <c r="BJ25" s="25">
        <v>-9999</v>
      </c>
      <c r="BK25" s="25">
        <v>-9999</v>
      </c>
      <c r="BL25" s="25">
        <v>-9999</v>
      </c>
      <c r="BM25" s="25">
        <v>-9999</v>
      </c>
      <c r="BN25" s="20">
        <f t="shared" si="0"/>
        <v>1.228457655611302</v>
      </c>
      <c r="BO25" s="20">
        <f t="shared" si="1"/>
        <v>1.4302536398712153</v>
      </c>
      <c r="BP25" s="20">
        <f t="shared" si="2"/>
        <v>2.7279016528476951</v>
      </c>
      <c r="BQ25" s="20">
        <f t="shared" si="3"/>
        <v>5.166926043091598</v>
      </c>
      <c r="BR25" s="20">
        <f t="shared" si="4"/>
        <v>7.7918629436468727</v>
      </c>
      <c r="BS25" s="20">
        <f t="shared" si="5"/>
        <v>1.29764801297648</v>
      </c>
      <c r="BT25" s="20">
        <f t="shared" si="6"/>
        <v>2.4390243902439028</v>
      </c>
      <c r="BU25" s="20">
        <f t="shared" si="7"/>
        <v>2.6249369005552752</v>
      </c>
      <c r="BV25" s="20">
        <f t="shared" si="35"/>
        <v>6.3616093037756585</v>
      </c>
      <c r="BW25" s="25">
        <v>-9999</v>
      </c>
      <c r="BX25" s="25">
        <v>-9999</v>
      </c>
      <c r="BY25" s="25">
        <v>-9999</v>
      </c>
      <c r="BZ25" s="25">
        <v>-9999</v>
      </c>
      <c r="CA25" s="25">
        <v>-9999</v>
      </c>
      <c r="CB25" s="25">
        <v>-9999</v>
      </c>
      <c r="CC25" s="25">
        <v>-9999</v>
      </c>
      <c r="CD25" s="20">
        <f t="shared" si="8"/>
        <v>18.217652409362991</v>
      </c>
      <c r="CE25" s="20">
        <f t="shared" si="9"/>
        <v>27.624707700831593</v>
      </c>
      <c r="CF25" s="20">
        <f t="shared" si="10"/>
        <v>37.082425555496016</v>
      </c>
      <c r="CG25" s="20">
        <f t="shared" si="36"/>
        <v>60.337437585417163</v>
      </c>
      <c r="CH25" s="15">
        <f t="shared" si="11"/>
        <v>9.4577178546644198</v>
      </c>
      <c r="CI25" s="15">
        <f t="shared" si="12"/>
        <v>13.188130682385854</v>
      </c>
      <c r="CJ25" s="15">
        <f t="shared" si="13"/>
        <v>10.066881347535299</v>
      </c>
      <c r="CK25" s="15">
        <f t="shared" ref="CK25:CL25" si="177">SUM(CH25:CJ25)</f>
        <v>32.712729884585571</v>
      </c>
      <c r="CL25" s="15">
        <f t="shared" si="177"/>
        <v>55.967741914506725</v>
      </c>
      <c r="CM25" s="15">
        <v>1.7799999999999998</v>
      </c>
      <c r="CN25" s="15">
        <v>0.33500000000000002</v>
      </c>
      <c r="CO25" s="15">
        <v>0.09</v>
      </c>
      <c r="CP25" s="15">
        <v>0.375</v>
      </c>
      <c r="CQ25" s="15">
        <v>0.46499999999999997</v>
      </c>
      <c r="CR25" s="15">
        <v>7.0000000000000007E-2</v>
      </c>
      <c r="CS25" s="25">
        <v>-9999</v>
      </c>
      <c r="CT25" s="25">
        <v>-9999</v>
      </c>
      <c r="CU25" s="25">
        <v>-9999</v>
      </c>
      <c r="CV25" s="25">
        <v>-9999</v>
      </c>
      <c r="CW25" s="25">
        <v>-9999</v>
      </c>
      <c r="CX25" s="20">
        <f t="shared" si="141"/>
        <v>8.4599999999999991</v>
      </c>
      <c r="CY25" s="20">
        <f t="shared" si="142"/>
        <v>8.8199999999999985</v>
      </c>
      <c r="CZ25" s="20">
        <f t="shared" si="143"/>
        <v>10.319999999999999</v>
      </c>
      <c r="DA25" s="20">
        <f t="shared" si="144"/>
        <v>12.179999999999998</v>
      </c>
      <c r="DB25" s="20">
        <f t="shared" si="145"/>
        <v>12.459999999999997</v>
      </c>
      <c r="DC25" s="15">
        <f t="shared" si="146"/>
        <v>1.5</v>
      </c>
      <c r="DD25" s="15">
        <f t="shared" si="147"/>
        <v>1.8599999999999999</v>
      </c>
      <c r="DE25" s="15">
        <f t="shared" si="148"/>
        <v>0.28000000000000003</v>
      </c>
      <c r="DF25" s="15">
        <f t="shared" si="149"/>
        <v>3.6399999999999997</v>
      </c>
      <c r="DG25" s="16">
        <v>2.4077766699900298</v>
      </c>
      <c r="DH25" s="16">
        <v>2.1466364323507179</v>
      </c>
      <c r="DI25" s="16">
        <v>2.3517638228671505</v>
      </c>
      <c r="DJ25" s="16">
        <v>2.364429463666105</v>
      </c>
      <c r="DK25" s="16">
        <v>3.2970326705964634</v>
      </c>
      <c r="DL25" s="16">
        <v>2.5167203368838247</v>
      </c>
      <c r="DM25" s="25">
        <v>-9999</v>
      </c>
      <c r="DN25" s="20">
        <f t="shared" si="41"/>
        <v>18.217652409362991</v>
      </c>
      <c r="DO25" s="20">
        <f t="shared" si="42"/>
        <v>27.624707700831593</v>
      </c>
      <c r="DP25" s="20">
        <f t="shared" ref="DP25:DR25" si="178">(DO25+(DJ25*4))</f>
        <v>37.082425555496016</v>
      </c>
      <c r="DQ25" s="20">
        <f t="shared" si="178"/>
        <v>50.27055623788187</v>
      </c>
      <c r="DR25" s="20">
        <f t="shared" si="178"/>
        <v>60.33743758541717</v>
      </c>
      <c r="DS25" s="15">
        <f t="shared" si="44"/>
        <v>9.4577178546644198</v>
      </c>
      <c r="DT25" s="15">
        <f t="shared" si="45"/>
        <v>13.188130682385854</v>
      </c>
      <c r="DU25" s="15">
        <f t="shared" si="46"/>
        <v>10.066881347535299</v>
      </c>
      <c r="DV25" s="15">
        <f t="shared" si="47"/>
        <v>32.712729884585571</v>
      </c>
      <c r="DW25" s="25">
        <v>-9999</v>
      </c>
      <c r="DX25" s="25">
        <v>-9999</v>
      </c>
      <c r="DY25" s="25">
        <v>-9999</v>
      </c>
      <c r="DZ25" s="25">
        <v>-9999</v>
      </c>
      <c r="EA25" s="25">
        <v>-9999</v>
      </c>
      <c r="EB25" s="25">
        <v>-9999</v>
      </c>
      <c r="EC25" s="25">
        <v>-9999</v>
      </c>
      <c r="ED25" s="25">
        <v>-9999</v>
      </c>
      <c r="EE25" s="25">
        <v>-9999</v>
      </c>
      <c r="EF25" s="25">
        <v>-9999</v>
      </c>
      <c r="EG25" s="25">
        <v>-9999</v>
      </c>
      <c r="EH25" s="25">
        <v>-9999</v>
      </c>
      <c r="EI25" s="25">
        <v>-9999</v>
      </c>
      <c r="EJ25" s="25">
        <v>-9999</v>
      </c>
      <c r="EK25" s="25">
        <v>-9999</v>
      </c>
      <c r="EL25" s="25">
        <v>-9999</v>
      </c>
      <c r="EM25" s="25">
        <v>-9999</v>
      </c>
      <c r="EN25" s="25">
        <v>-9999</v>
      </c>
      <c r="EO25" s="25">
        <v>-9999</v>
      </c>
      <c r="EP25" s="25">
        <v>-9999</v>
      </c>
      <c r="EQ25" s="25">
        <v>-9999</v>
      </c>
      <c r="ER25" s="21">
        <v>-9999</v>
      </c>
      <c r="ES25" s="32">
        <v>-9999</v>
      </c>
      <c r="ET25" s="21">
        <v>-9999</v>
      </c>
      <c r="EU25" s="33">
        <v>-9999</v>
      </c>
      <c r="EV25" s="21">
        <v>-9999</v>
      </c>
      <c r="EW25" s="21">
        <v>-9999</v>
      </c>
      <c r="EX25" s="21">
        <v>-9999</v>
      </c>
      <c r="EY25" s="21">
        <v>-9999</v>
      </c>
      <c r="EZ25" s="21">
        <v>-9999</v>
      </c>
      <c r="FA25" s="21">
        <v>-9999</v>
      </c>
      <c r="FB25" s="21">
        <v>-9999</v>
      </c>
      <c r="FC25" s="21">
        <v>-9999</v>
      </c>
      <c r="FD25" s="21">
        <v>-9999</v>
      </c>
      <c r="FE25" s="21">
        <v>-9999</v>
      </c>
      <c r="FF25" s="21">
        <v>-9999</v>
      </c>
      <c r="FG25" s="21">
        <v>-9999</v>
      </c>
      <c r="FH25" s="21">
        <v>-9999</v>
      </c>
      <c r="FI25" s="21">
        <v>-9999</v>
      </c>
      <c r="FJ25" s="21">
        <v>-9999</v>
      </c>
      <c r="FK25" s="21">
        <v>-9999</v>
      </c>
      <c r="FL25" s="32">
        <v>-9999</v>
      </c>
      <c r="FM25" s="32">
        <v>-9999</v>
      </c>
      <c r="FN25" s="32">
        <v>-9999</v>
      </c>
      <c r="FO25" s="32">
        <v>-9999</v>
      </c>
      <c r="FP25" s="32">
        <v>-9999</v>
      </c>
      <c r="FQ25" s="32">
        <v>-9999</v>
      </c>
      <c r="FR25" s="32">
        <v>-9999</v>
      </c>
      <c r="FS25" s="32">
        <v>-9999</v>
      </c>
      <c r="FT25" s="32">
        <v>-9999</v>
      </c>
      <c r="FU25" s="32">
        <v>-9999</v>
      </c>
      <c r="FV25" s="32">
        <v>-9999</v>
      </c>
      <c r="FW25" s="32">
        <v>-9999</v>
      </c>
      <c r="FX25" s="21">
        <v>-9999</v>
      </c>
      <c r="FY25" s="21">
        <v>-9999</v>
      </c>
      <c r="FZ25" s="21">
        <v>-9999</v>
      </c>
      <c r="GA25" s="21">
        <v>-9999</v>
      </c>
      <c r="GB25" s="21">
        <v>-9999</v>
      </c>
      <c r="GC25" s="21">
        <v>-9999</v>
      </c>
      <c r="GD25" s="21">
        <v>-9999</v>
      </c>
      <c r="GE25" s="21">
        <v>-9999</v>
      </c>
      <c r="GF25" s="21">
        <v>-9999</v>
      </c>
      <c r="GG25" s="21">
        <v>-9999</v>
      </c>
      <c r="GH25" s="21">
        <v>-9999</v>
      </c>
      <c r="GI25" s="21">
        <v>-9999</v>
      </c>
      <c r="GJ25" s="21">
        <v>-9999</v>
      </c>
      <c r="GK25" s="21">
        <v>-9999</v>
      </c>
      <c r="GL25" s="21">
        <v>-9999</v>
      </c>
      <c r="GM25" s="21">
        <v>-9999</v>
      </c>
      <c r="GN25" s="25">
        <v>-9999</v>
      </c>
      <c r="GO25" s="25">
        <v>-9999</v>
      </c>
      <c r="GP25" s="25">
        <v>-9999</v>
      </c>
      <c r="GQ25" s="25">
        <v>-9999</v>
      </c>
      <c r="GR25" s="25">
        <v>-9999</v>
      </c>
      <c r="GS25" s="25">
        <v>-9999</v>
      </c>
      <c r="GT25" s="25">
        <v>-9999</v>
      </c>
      <c r="GU25" s="25">
        <v>-9999</v>
      </c>
      <c r="GV25" s="25">
        <v>-9999</v>
      </c>
      <c r="GW25" s="25">
        <v>-9999</v>
      </c>
      <c r="GX25" s="25">
        <v>-9999</v>
      </c>
      <c r="GY25" s="25">
        <v>-9999</v>
      </c>
      <c r="GZ25" s="25">
        <v>-9999</v>
      </c>
      <c r="HA25" s="25">
        <v>-9999</v>
      </c>
      <c r="HB25" s="21">
        <v>-9999</v>
      </c>
      <c r="HC25" s="21">
        <v>-9999</v>
      </c>
      <c r="HD25" s="21">
        <v>-9999</v>
      </c>
      <c r="HE25" s="21">
        <v>-9999</v>
      </c>
      <c r="HF25" s="21">
        <v>-9999</v>
      </c>
      <c r="HG25" s="15">
        <v>40.4</v>
      </c>
      <c r="HH25" s="15">
        <f t="shared" si="48"/>
        <v>234.99999999999997</v>
      </c>
      <c r="HI25" s="15">
        <v>1.707271660390798</v>
      </c>
      <c r="HJ25" s="24">
        <f t="shared" si="49"/>
        <v>1.8698054119991838</v>
      </c>
      <c r="HK25" s="15">
        <f t="shared" si="50"/>
        <v>4.3940427181980812</v>
      </c>
      <c r="HL25" s="27">
        <v>0.36738142153851827</v>
      </c>
      <c r="HM25" s="17">
        <v>138.19999999999999</v>
      </c>
      <c r="HN25" s="17">
        <v>70.069999999999993</v>
      </c>
      <c r="HO25" s="16">
        <f t="shared" si="51"/>
        <v>68.13</v>
      </c>
      <c r="HP25" s="18">
        <v>15</v>
      </c>
      <c r="HQ25" s="18">
        <v>120</v>
      </c>
      <c r="HR25" s="18">
        <v>31.63</v>
      </c>
      <c r="HS25" s="22">
        <f t="shared" si="52"/>
        <v>88.37</v>
      </c>
      <c r="HT25" s="21">
        <v>46</v>
      </c>
      <c r="HU25" s="18">
        <v>134</v>
      </c>
      <c r="HV25" s="18">
        <v>31</v>
      </c>
      <c r="HW25" s="18">
        <f t="shared" si="53"/>
        <v>103</v>
      </c>
      <c r="HX25" s="18">
        <v>77.900000000000006</v>
      </c>
      <c r="HY25" s="18">
        <v>31</v>
      </c>
      <c r="HZ25" s="18">
        <f t="shared" si="54"/>
        <v>46.900000000000006</v>
      </c>
      <c r="IA25" s="18">
        <v>90.8</v>
      </c>
      <c r="IB25" s="18">
        <v>31.5</v>
      </c>
      <c r="IC25" s="18">
        <f t="shared" si="55"/>
        <v>59.3</v>
      </c>
      <c r="ID25" s="18">
        <v>31.8</v>
      </c>
      <c r="IE25" s="22">
        <v>6.65</v>
      </c>
      <c r="IF25" s="28">
        <v>103.5</v>
      </c>
      <c r="IG25" s="22">
        <v>70.069999999999993</v>
      </c>
      <c r="IH25" s="22">
        <f t="shared" si="151"/>
        <v>25.15</v>
      </c>
      <c r="II25" s="22">
        <f t="shared" si="152"/>
        <v>33.430000000000007</v>
      </c>
      <c r="IJ25" s="16">
        <f t="shared" si="153"/>
        <v>327.74509803921575</v>
      </c>
      <c r="IK25" s="16">
        <f t="shared" si="154"/>
        <v>292.6295518207283</v>
      </c>
      <c r="IL25" s="25">
        <f t="shared" si="22"/>
        <v>667.94117647058829</v>
      </c>
      <c r="IM25" s="16">
        <f t="shared" si="23"/>
        <v>866.37254901960785</v>
      </c>
      <c r="IN25" s="16">
        <f t="shared" si="24"/>
        <v>459.80392156862752</v>
      </c>
      <c r="IO25" s="16">
        <f t="shared" si="60"/>
        <v>581.37254901960785</v>
      </c>
      <c r="IP25" s="25">
        <f t="shared" si="25"/>
        <v>1009.8039215686274</v>
      </c>
      <c r="IQ25" s="16">
        <f t="shared" si="61"/>
        <v>2575.4901960784318</v>
      </c>
      <c r="IR25" s="16">
        <f t="shared" si="62"/>
        <v>246.56862745098039</v>
      </c>
      <c r="IS25" s="27">
        <v>0.36717487659161291</v>
      </c>
      <c r="IT25" s="24">
        <v>1.4382110903735261</v>
      </c>
      <c r="IU25" s="24">
        <v>1.4382110903735261</v>
      </c>
      <c r="IV25" s="15">
        <v>1.55</v>
      </c>
      <c r="IW25" s="24">
        <f t="shared" si="63"/>
        <v>1.5839554624128342</v>
      </c>
      <c r="IX25" s="15">
        <f t="shared" si="26"/>
        <v>10.353088235294118</v>
      </c>
      <c r="IY25" s="27">
        <v>0.3669404475255435</v>
      </c>
      <c r="IZ25" s="26">
        <v>0.36351948975333626</v>
      </c>
      <c r="JA25" s="15">
        <v>0.4</v>
      </c>
      <c r="JB25" s="24">
        <f t="shared" si="64"/>
        <v>0.44220310591394446</v>
      </c>
      <c r="JC25" s="15">
        <f t="shared" si="27"/>
        <v>3.4654901960784317</v>
      </c>
      <c r="JD25" s="27">
        <v>0.36671289079638969</v>
      </c>
      <c r="JE25" s="24">
        <v>0.74378506545402345</v>
      </c>
      <c r="JF25" s="15">
        <v>0.82</v>
      </c>
      <c r="JG25" s="24">
        <f t="shared" si="65"/>
        <v>0.84619725353835462</v>
      </c>
      <c r="JH25" s="15">
        <f t="shared" si="28"/>
        <v>3.7703921568627452</v>
      </c>
      <c r="JI25" s="27">
        <v>0.36680040023264254</v>
      </c>
      <c r="JJ25" s="24">
        <v>1.9126952751700363</v>
      </c>
      <c r="JK25" s="15">
        <v>2.41</v>
      </c>
      <c r="JL25" s="24">
        <f t="shared" si="66"/>
        <v>2.0880474603406465</v>
      </c>
      <c r="JM25" s="15">
        <f t="shared" si="29"/>
        <v>5.9423039215686275</v>
      </c>
      <c r="JN25" s="27">
        <v>0.36736097953550678</v>
      </c>
      <c r="JO25" s="16">
        <f t="shared" si="67"/>
        <v>23.531274509803922</v>
      </c>
      <c r="JP25" s="16">
        <f t="shared" si="68"/>
        <v>21.010066526610643</v>
      </c>
      <c r="JQ25" s="22">
        <v>6.5</v>
      </c>
      <c r="JR25" s="22">
        <f t="shared" si="69"/>
        <v>21.645</v>
      </c>
      <c r="JS25" s="22">
        <v>328.1</v>
      </c>
      <c r="JT25" s="26">
        <f t="shared" si="70"/>
        <v>0.3281</v>
      </c>
      <c r="JU25" s="27">
        <v>7.1599999999999997E-2</v>
      </c>
      <c r="JV25" s="26">
        <f t="shared" si="71"/>
        <v>0.25650000000000001</v>
      </c>
      <c r="JW25" s="15">
        <f t="shared" si="72"/>
        <v>1137.003489426397</v>
      </c>
      <c r="JX25" s="15">
        <v>0.1908</v>
      </c>
      <c r="JY25" s="15">
        <v>0.14230000000000001</v>
      </c>
      <c r="JZ25" s="15">
        <f t="shared" si="155"/>
        <v>0.123</v>
      </c>
      <c r="KA25" s="15">
        <f t="shared" si="120"/>
        <v>0.1106</v>
      </c>
      <c r="KB25" s="15">
        <f t="shared" si="156"/>
        <v>0.47953216374269003</v>
      </c>
      <c r="KC25" s="15">
        <v>0.47699999999999998</v>
      </c>
      <c r="KD25" s="15">
        <f>(JZ25)*(43560/(JR25*0.454))</f>
        <v>545.22974346762896</v>
      </c>
      <c r="KE25" s="15">
        <f t="shared" si="30"/>
        <v>542.35066445639131</v>
      </c>
      <c r="KF25" s="15">
        <f t="shared" si="73"/>
        <v>607.43274419115835</v>
      </c>
      <c r="KG25" s="28">
        <v>3</v>
      </c>
      <c r="KH25" s="22">
        <f t="shared" si="74"/>
        <v>18.5</v>
      </c>
      <c r="KI25" s="22">
        <f t="shared" si="75"/>
        <v>123.395</v>
      </c>
      <c r="KJ25" s="20">
        <v>135.10455899999999</v>
      </c>
      <c r="KK25" s="16">
        <v>1.17</v>
      </c>
      <c r="KL25" s="16">
        <f t="shared" si="76"/>
        <v>0.65999999999999992</v>
      </c>
      <c r="KM25" s="15">
        <f t="shared" si="121"/>
        <v>468.71186731869341</v>
      </c>
      <c r="KN25" s="18">
        <v>0.7</v>
      </c>
      <c r="KO25" s="18">
        <f t="shared" si="77"/>
        <v>0.42999999999999994</v>
      </c>
      <c r="KP25" s="15">
        <f t="shared" si="78"/>
        <v>0.65151515151515149</v>
      </c>
      <c r="KQ25" s="15">
        <f t="shared" si="79"/>
        <v>305.3728832530881</v>
      </c>
      <c r="KR25" s="15">
        <f t="shared" si="80"/>
        <v>342.01762924345871</v>
      </c>
      <c r="KS25" s="20">
        <f t="shared" si="31"/>
        <v>433.38156494279042</v>
      </c>
      <c r="KT25" s="20">
        <f t="shared" si="81"/>
        <v>485.38735273592533</v>
      </c>
      <c r="KU25" s="30">
        <v>5.19</v>
      </c>
      <c r="KV25" s="30">
        <v>0.92</v>
      </c>
      <c r="KW25" s="30">
        <v>76.099999999999994</v>
      </c>
      <c r="KX25" s="30">
        <v>22.7</v>
      </c>
      <c r="KY25" s="30">
        <v>6.2</v>
      </c>
      <c r="KZ25" s="18">
        <v>0.4516</v>
      </c>
      <c r="LA25" s="18">
        <f t="shared" si="82"/>
        <v>0.3846</v>
      </c>
      <c r="LB25" s="15">
        <f t="shared" si="32"/>
        <v>0.58272727272727276</v>
      </c>
      <c r="LC25" s="15">
        <f t="shared" si="33"/>
        <v>273.13118813752953</v>
      </c>
      <c r="LD25" s="15">
        <f t="shared" si="83"/>
        <v>305.90693071403308</v>
      </c>
      <c r="LE25" s="15">
        <f t="shared" si="84"/>
        <v>373.05723257808916</v>
      </c>
      <c r="LF25" s="15">
        <v>40.4</v>
      </c>
      <c r="LG25" s="15">
        <f t="shared" si="85"/>
        <v>234.99999999999997</v>
      </c>
      <c r="LH25" s="15">
        <v>0.25289062494999998</v>
      </c>
      <c r="LI25" s="15">
        <v>0.38867187495</v>
      </c>
      <c r="LJ25" s="15">
        <v>0.215855065125</v>
      </c>
      <c r="LK25" s="15">
        <v>0.32253508559999999</v>
      </c>
      <c r="LL25" s="15">
        <v>0.49867929205</v>
      </c>
      <c r="LM25" s="15">
        <v>0.45974107627499999</v>
      </c>
      <c r="LN25" s="15">
        <v>0.32705160324999999</v>
      </c>
      <c r="LO25" s="15">
        <v>0.51533829182500002</v>
      </c>
      <c r="LP25" s="15">
        <v>0.45692728734999999</v>
      </c>
      <c r="LQ25" s="15">
        <v>0.24299403315000001</v>
      </c>
      <c r="LR25" s="15">
        <v>0.39858197550000002</v>
      </c>
      <c r="LS25" s="15">
        <v>0.25250507612500001</v>
      </c>
      <c r="LT25" s="15">
        <v>33.96</v>
      </c>
      <c r="LU25" s="15">
        <v>30.6035</v>
      </c>
      <c r="LV25" s="15">
        <v>5.0850999999999997</v>
      </c>
      <c r="LW25" s="15">
        <v>39.410249999999998</v>
      </c>
      <c r="LX25" s="15">
        <v>38.032249999999998</v>
      </c>
      <c r="LY25" s="15">
        <v>34.397500000000001</v>
      </c>
      <c r="LZ25" s="15">
        <v>34.485500000000002</v>
      </c>
      <c r="MA25" s="15">
        <v>0.13717222000000001</v>
      </c>
      <c r="MB25" s="15">
        <v>8.8869042499999995E-2</v>
      </c>
      <c r="MC25" s="15">
        <v>58.0105</v>
      </c>
      <c r="MD25" s="15">
        <v>54.98</v>
      </c>
      <c r="ME25" s="15">
        <v>60.3</v>
      </c>
      <c r="MF25" s="15">
        <f t="shared" si="86"/>
        <v>2.2894999999999968</v>
      </c>
      <c r="MG25" s="15">
        <f t="shared" si="87"/>
        <v>5.32</v>
      </c>
      <c r="MH25" s="15">
        <v>1862.1467749999999</v>
      </c>
      <c r="MI25" s="15">
        <v>1793.3327750000001</v>
      </c>
      <c r="MJ25" s="15">
        <v>0.22339022311000001</v>
      </c>
      <c r="MK25" s="15">
        <v>0.212825715715</v>
      </c>
      <c r="ML25" s="15">
        <v>0.165675564655</v>
      </c>
      <c r="MM25" s="15">
        <v>0.1750485503625</v>
      </c>
      <c r="MN25" s="15">
        <v>0.12760348604249999</v>
      </c>
      <c r="MO25" s="15">
        <v>0.12241085611249999</v>
      </c>
      <c r="MP25" s="15">
        <v>6.8182306489999997E-2</v>
      </c>
      <c r="MQ25" s="15">
        <v>8.3486476754999997E-2</v>
      </c>
      <c r="MR25" s="15">
        <v>5.9952343117500001E-2</v>
      </c>
      <c r="MS25" s="15">
        <v>3.9425566019999997E-2</v>
      </c>
      <c r="MT25" s="15">
        <v>0.3421571362925</v>
      </c>
      <c r="MU25" s="15">
        <v>0.39429263168750001</v>
      </c>
      <c r="MV25" s="15">
        <v>0.35901105563750002</v>
      </c>
      <c r="MW25" s="15">
        <v>0.32541365705750003</v>
      </c>
      <c r="MX25" s="15">
        <v>0.12864823070500001</v>
      </c>
      <c r="MY25" s="15">
        <v>0.1983121943975</v>
      </c>
      <c r="MZ25" s="15">
        <v>0.57599403807750005</v>
      </c>
      <c r="NA25" s="15">
        <v>0.54591692623749999</v>
      </c>
      <c r="NB25" s="15">
        <v>0.46837407541499998</v>
      </c>
      <c r="NC25" s="15">
        <v>0.26648686392999998</v>
      </c>
      <c r="ND25" s="15">
        <v>0.49745587620749998</v>
      </c>
      <c r="NE25" s="15">
        <v>0.28635475780500003</v>
      </c>
      <c r="NF25" s="15">
        <v>0.30710275719750002</v>
      </c>
      <c r="NG25" s="15">
        <v>0.19253930146500001</v>
      </c>
      <c r="NH25" s="15">
        <v>0.26631193115500001</v>
      </c>
      <c r="NI25" s="15">
        <v>0.16615010083000001</v>
      </c>
      <c r="NJ25" s="15">
        <v>-0.12738777174999999</v>
      </c>
      <c r="NK25" s="15">
        <v>-0.15350640234999999</v>
      </c>
      <c r="NL25" s="15">
        <v>1.0698505683624999</v>
      </c>
      <c r="NM25" s="15">
        <v>0.58307345173500003</v>
      </c>
      <c r="NN25" s="15">
        <v>0.24897773986486499</v>
      </c>
      <c r="NO25" s="15">
        <v>0.39354967329729701</v>
      </c>
      <c r="NP25" s="15">
        <v>0.22356263391891901</v>
      </c>
      <c r="NQ25" s="15">
        <v>0.31408692391891901</v>
      </c>
      <c r="NR25" s="15">
        <v>0.45993554767567602</v>
      </c>
      <c r="NS25" s="15">
        <v>0.43290100651351299</v>
      </c>
      <c r="NT25" s="15">
        <v>0.32382677821621603</v>
      </c>
      <c r="NU25" s="15">
        <v>0.50692213651351303</v>
      </c>
      <c r="NV25" s="15">
        <v>0.448721448783784</v>
      </c>
      <c r="NW25" s="15">
        <v>0.24760843321621601</v>
      </c>
      <c r="NX25" s="15">
        <v>0.39351786399999999</v>
      </c>
      <c r="NY25" s="15">
        <v>0.23800995027027</v>
      </c>
      <c r="NZ25" s="15">
        <v>30.91</v>
      </c>
      <c r="OA25" s="15">
        <v>28.689729729729699</v>
      </c>
      <c r="OB25" s="15">
        <v>13.462432432432401</v>
      </c>
      <c r="OC25" s="15">
        <v>44.213243243243198</v>
      </c>
      <c r="OD25" s="15">
        <v>43.950270270270302</v>
      </c>
      <c r="OE25" s="15">
        <v>31.7883783783784</v>
      </c>
      <c r="OF25" s="15">
        <v>31.403513513513499</v>
      </c>
      <c r="OG25" s="15">
        <v>0.347719716216216</v>
      </c>
      <c r="OH25" s="15">
        <v>0.32046086756756798</v>
      </c>
      <c r="OI25" s="15">
        <v>58.004054054054102</v>
      </c>
      <c r="OJ25" s="15">
        <v>53.492702702702701</v>
      </c>
      <c r="OK25" s="15">
        <v>60</v>
      </c>
      <c r="OL25" s="15">
        <f t="shared" si="88"/>
        <v>1.9959459459458984</v>
      </c>
      <c r="OM25" s="15">
        <f t="shared" si="89"/>
        <v>6.5072972972972991</v>
      </c>
      <c r="ON25" s="15">
        <v>1862.0025135135099</v>
      </c>
      <c r="OO25" s="15">
        <v>1759.58467567568</v>
      </c>
      <c r="OP25" s="15">
        <v>0.22025600817027</v>
      </c>
      <c r="OQ25" s="15">
        <v>0.186320083302703</v>
      </c>
      <c r="OR25" s="15">
        <v>0.16163811102973</v>
      </c>
      <c r="OS25" s="15">
        <v>0.15861776354864901</v>
      </c>
      <c r="OT25" s="15">
        <v>0.12579085665135101</v>
      </c>
      <c r="OU25" s="15">
        <v>7.5803288218918893E-2</v>
      </c>
      <c r="OV25" s="15">
        <v>6.5512407567567599E-2</v>
      </c>
      <c r="OW25" s="15">
        <v>4.7226936986486501E-2</v>
      </c>
      <c r="OX25" s="15">
        <v>6.0799969821621599E-2</v>
      </c>
      <c r="OY25" s="15">
        <v>2.87402571567568E-2</v>
      </c>
      <c r="OZ25" s="15">
        <v>0.36088817928108102</v>
      </c>
      <c r="PA25" s="15">
        <v>0.343630160213514</v>
      </c>
      <c r="PB25" s="15">
        <v>0.34348280771081102</v>
      </c>
      <c r="PC25" s="15">
        <v>0.29533368094864898</v>
      </c>
      <c r="PD25" s="15">
        <v>0.15289010296216199</v>
      </c>
      <c r="PE25" s="15">
        <v>0.16843814363783799</v>
      </c>
      <c r="PF25" s="15">
        <v>0.56562568084864895</v>
      </c>
      <c r="PG25" s="15">
        <v>0.464475830967568</v>
      </c>
      <c r="PH25" s="15">
        <v>0.48262693012973001</v>
      </c>
      <c r="PI25" s="15">
        <v>-8.6057740713513506E-2</v>
      </c>
      <c r="PJ25" s="15">
        <v>0.51154714602162199</v>
      </c>
      <c r="PK25" s="15">
        <v>-9.6810871113513497E-2</v>
      </c>
      <c r="PL25" s="15">
        <v>0.31522860595135099</v>
      </c>
      <c r="PM25" s="15">
        <v>0.10965870037026999</v>
      </c>
      <c r="PN25" s="15">
        <v>0.27425878408918902</v>
      </c>
      <c r="PO25" s="15">
        <v>9.7792424724324298E-2</v>
      </c>
      <c r="PP25" s="15">
        <v>-0.12269672500000001</v>
      </c>
      <c r="PQ25" s="15">
        <v>-8.9338060913513498E-2</v>
      </c>
      <c r="PR25" s="15">
        <v>1.10170206135135</v>
      </c>
      <c r="PS25" s="15">
        <v>0.51888492872162195</v>
      </c>
      <c r="PT25" s="15">
        <v>0.24431132069230799</v>
      </c>
      <c r="PU25" s="15">
        <v>0.383763465051282</v>
      </c>
      <c r="PV25" s="15">
        <v>0.21921667505128201</v>
      </c>
      <c r="PW25" s="15">
        <v>0.315818344076923</v>
      </c>
      <c r="PX25" s="15">
        <v>0.465526452358974</v>
      </c>
      <c r="PY25" s="15">
        <v>0.42931304125641001</v>
      </c>
      <c r="PZ25" s="15">
        <v>0.32507786389743598</v>
      </c>
      <c r="QA25" s="15">
        <v>0.52175625269230796</v>
      </c>
      <c r="QB25" s="15">
        <v>0.46573294684615402</v>
      </c>
      <c r="QC25" s="15">
        <v>0.25061692092307702</v>
      </c>
      <c r="QD25" s="15">
        <v>0.39274109784615402</v>
      </c>
      <c r="QE25" s="15">
        <v>0.24120126576923101</v>
      </c>
      <c r="QF25" s="15">
        <v>26.72</v>
      </c>
      <c r="QG25" s="15">
        <v>23.955641025641</v>
      </c>
      <c r="QH25" s="15">
        <v>20.782564102564098</v>
      </c>
      <c r="QI25" s="15">
        <v>34.572307692307703</v>
      </c>
      <c r="QJ25" s="15">
        <v>34.971538461538501</v>
      </c>
      <c r="QK25" s="15">
        <v>25.987435897435901</v>
      </c>
      <c r="QL25" s="15">
        <v>25.800256410256399</v>
      </c>
      <c r="QM25" s="15">
        <v>0.23432947692307701</v>
      </c>
      <c r="QN25" s="15">
        <v>0.22874504358974401</v>
      </c>
      <c r="QO25" s="15">
        <v>57.521538461538498</v>
      </c>
      <c r="QP25" s="15">
        <v>50.036923076923102</v>
      </c>
      <c r="QQ25" s="15">
        <v>60.1</v>
      </c>
      <c r="QR25" s="15">
        <f t="shared" si="90"/>
        <v>2.5784615384615037</v>
      </c>
      <c r="QS25" s="15">
        <f t="shared" si="91"/>
        <v>10.063076923076899</v>
      </c>
      <c r="QT25" s="15">
        <v>1851.0388974359</v>
      </c>
      <c r="QU25" s="15">
        <v>1681.1266923076901</v>
      </c>
      <c r="QV25" s="15">
        <v>0.23200194602051299</v>
      </c>
      <c r="QW25" s="15">
        <v>0.18989753233333301</v>
      </c>
      <c r="QX25" s="15">
        <v>0.17781790266153799</v>
      </c>
      <c r="QY25" s="15">
        <v>0.15176830137948699</v>
      </c>
      <c r="QZ25" s="15">
        <v>0.14088912151025601</v>
      </c>
      <c r="RA25" s="15">
        <v>9.4678354074358997E-2</v>
      </c>
      <c r="RB25" s="15">
        <v>8.5012440925641003E-2</v>
      </c>
      <c r="RC25" s="15">
        <v>5.5532093043589699E-2</v>
      </c>
      <c r="RD25" s="15">
        <v>5.6557632946153798E-2</v>
      </c>
      <c r="RE25" s="15">
        <v>3.9380937128205097E-2</v>
      </c>
      <c r="RF25" s="15">
        <v>0.36750299072820503</v>
      </c>
      <c r="RG25" s="15">
        <v>0.35802683686923098</v>
      </c>
      <c r="RH25" s="15">
        <v>0.35089263866666698</v>
      </c>
      <c r="RI25" s="15">
        <v>0.30997648290256402</v>
      </c>
      <c r="RJ25" s="15">
        <v>0.14817497603589699</v>
      </c>
      <c r="RK25" s="15">
        <v>0.18065791600769199</v>
      </c>
      <c r="RL25" s="15">
        <v>0.60536914930512797</v>
      </c>
      <c r="RM25" s="15">
        <v>0.47415839168205098</v>
      </c>
      <c r="RN25" s="15">
        <v>0.398998343582051</v>
      </c>
      <c r="RO25" s="15">
        <v>-0.225197923194872</v>
      </c>
      <c r="RP25" s="15">
        <v>0.42992010882564102</v>
      </c>
      <c r="RQ25" s="15">
        <v>-0.258354889805128</v>
      </c>
      <c r="RR25" s="15">
        <v>0.28076066606153799</v>
      </c>
      <c r="RS25" s="15">
        <v>0.176839765520513</v>
      </c>
      <c r="RT25" s="15">
        <v>0.240972404553846</v>
      </c>
      <c r="RU25" s="15">
        <v>0.15926128916410301</v>
      </c>
      <c r="RV25" s="15">
        <v>-0.15641815892307701</v>
      </c>
      <c r="RW25" s="15">
        <v>-0.10410438766666701</v>
      </c>
      <c r="RX25" s="15">
        <v>0.800263071097436</v>
      </c>
      <c r="RY25" s="15">
        <v>1.41518075706154</v>
      </c>
      <c r="RZ25" s="15">
        <v>0.23483538665116299</v>
      </c>
      <c r="SA25" s="15">
        <v>0.35301003539534898</v>
      </c>
      <c r="SB25" s="15">
        <v>0.20862172632558099</v>
      </c>
      <c r="SC25" s="15">
        <v>0.29172057079069802</v>
      </c>
      <c r="SD25" s="15">
        <v>0.44928506137209301</v>
      </c>
      <c r="SE25" s="15">
        <v>0.39014185586046501</v>
      </c>
      <c r="SF25" s="15">
        <v>0.29509434323255801</v>
      </c>
      <c r="SG25" s="15">
        <v>0.49945539734883698</v>
      </c>
      <c r="SH25" s="15">
        <v>0.43471831341860501</v>
      </c>
      <c r="SI25" s="15">
        <v>0.23166589909302299</v>
      </c>
      <c r="SJ25" s="15">
        <v>0.35070798267441899</v>
      </c>
      <c r="SK25" s="15">
        <v>0.220202596627907</v>
      </c>
      <c r="SL25" s="15">
        <v>33.005813953488399</v>
      </c>
      <c r="SM25" s="15">
        <v>32.96</v>
      </c>
      <c r="SN25" s="15">
        <v>12.7120930232558</v>
      </c>
      <c r="SO25" s="15">
        <v>40.569767441860499</v>
      </c>
      <c r="SP25" s="15">
        <v>39.271627906976697</v>
      </c>
      <c r="SQ25" s="15">
        <v>34.615813953488299</v>
      </c>
      <c r="SR25" s="15">
        <v>34.528372093023201</v>
      </c>
      <c r="SS25" s="15">
        <v>0.163344537209302</v>
      </c>
      <c r="ST25" s="15">
        <v>0.118692193953488</v>
      </c>
      <c r="SU25" s="15">
        <v>52.504186046511599</v>
      </c>
      <c r="SV25" s="15">
        <v>53.640232558139502</v>
      </c>
      <c r="SW25" s="15">
        <v>63.6</v>
      </c>
      <c r="SX25" s="15">
        <f t="shared" si="92"/>
        <v>11.095813953488403</v>
      </c>
      <c r="SY25" s="15">
        <f t="shared" si="93"/>
        <v>9.9597674418604996</v>
      </c>
      <c r="SZ25" s="15">
        <v>1737.14862790698</v>
      </c>
      <c r="TA25" s="15">
        <v>1762.94097674419</v>
      </c>
      <c r="TB25" s="15">
        <v>0.25685019292558098</v>
      </c>
      <c r="TC25" s="15">
        <v>0.209811857246512</v>
      </c>
      <c r="TD25" s="15">
        <v>0.19128883535116301</v>
      </c>
      <c r="TE25" s="15">
        <v>0.143682916239535</v>
      </c>
      <c r="TF25" s="15">
        <v>0.17459740985116301</v>
      </c>
      <c r="TG25" s="15">
        <v>0.117326542060465</v>
      </c>
      <c r="TH25" s="15">
        <v>0.106928161474419</v>
      </c>
      <c r="TI25" s="15">
        <v>4.9400195841860499E-2</v>
      </c>
      <c r="TJ25" s="15">
        <v>6.9022909560465098E-2</v>
      </c>
      <c r="TK25" s="15">
        <v>6.8364836213953506E-2</v>
      </c>
      <c r="TL25" s="15">
        <v>0.38763317351395299</v>
      </c>
      <c r="TM25" s="15">
        <v>0.36304194970930198</v>
      </c>
      <c r="TN25" s="15">
        <v>0.36585571064651201</v>
      </c>
      <c r="TO25" s="15">
        <v>0.31061207063255802</v>
      </c>
      <c r="TP25" s="15">
        <v>0.14530150914418599</v>
      </c>
      <c r="TQ25" s="15">
        <v>0.16618905679767401</v>
      </c>
      <c r="TR25" s="15">
        <v>0.69335887243488403</v>
      </c>
      <c r="TS25" s="15">
        <v>0.54025327831860503</v>
      </c>
      <c r="TT25" s="15">
        <v>0.395421869669768</v>
      </c>
      <c r="TU25" s="15">
        <v>0.31240967790697699</v>
      </c>
      <c r="TV25" s="15">
        <v>0.43396556851627899</v>
      </c>
      <c r="TW25" s="15">
        <v>0.31936556715814002</v>
      </c>
      <c r="TX25" s="15">
        <v>0.31404715120465099</v>
      </c>
      <c r="TY25" s="15">
        <v>0.300332000804651</v>
      </c>
      <c r="TZ25" s="15">
        <v>0.26725344024185999</v>
      </c>
      <c r="UA25" s="15">
        <v>0.27117575971162799</v>
      </c>
      <c r="UB25" s="15">
        <v>-0.19271828276744199</v>
      </c>
      <c r="UC25" s="15">
        <v>-9.2961957941860504E-2</v>
      </c>
      <c r="UD25" s="15">
        <v>0.78250465773023203</v>
      </c>
      <c r="UE25" s="15">
        <v>29.872030708474401</v>
      </c>
      <c r="UF25" s="15">
        <v>0.210079210608696</v>
      </c>
      <c r="UG25" s="15">
        <v>0.28893997106521702</v>
      </c>
      <c r="UH25" s="15">
        <v>0.18573105989130401</v>
      </c>
      <c r="UI25" s="15">
        <v>0.24913763873913</v>
      </c>
      <c r="UJ25" s="15">
        <v>0.47906901560869602</v>
      </c>
      <c r="UK25" s="15">
        <v>0.40897713491304299</v>
      </c>
      <c r="UL25" s="15">
        <v>0.24777624697826101</v>
      </c>
      <c r="UM25" s="15">
        <v>0.46145184826086899</v>
      </c>
      <c r="UN25" s="15">
        <v>0.39409056186956498</v>
      </c>
      <c r="UO25" s="15">
        <v>0.198725333152174</v>
      </c>
      <c r="UP25" s="15">
        <v>0.28416246545652202</v>
      </c>
      <c r="UQ25" s="15">
        <v>0.18696486126087</v>
      </c>
      <c r="UR25" s="15">
        <v>31.221521739130399</v>
      </c>
      <c r="US25" s="15">
        <v>27.078478260869598</v>
      </c>
      <c r="UT25" s="15">
        <v>13.058260869565199</v>
      </c>
      <c r="UU25" s="15">
        <v>41.667608695652198</v>
      </c>
      <c r="UV25" s="15">
        <v>38.503913043478299</v>
      </c>
      <c r="UW25" s="15">
        <v>31.23</v>
      </c>
      <c r="UX25" s="15">
        <v>30.5882608695652</v>
      </c>
      <c r="UY25" s="15">
        <v>0.289523980434783</v>
      </c>
      <c r="UZ25" s="15">
        <v>0.198456482608696</v>
      </c>
      <c r="VA25" s="15">
        <v>59.188260869565198</v>
      </c>
      <c r="VB25" s="15">
        <v>63.990434782608702</v>
      </c>
      <c r="VC25" s="15">
        <v>73.099999999999994</v>
      </c>
      <c r="VD25" s="15">
        <f t="shared" si="94"/>
        <v>13.911739130434796</v>
      </c>
      <c r="VE25" s="15">
        <f t="shared" si="95"/>
        <v>9.1095652173912924</v>
      </c>
      <c r="VF25" s="15">
        <f t="shared" si="96"/>
        <v>11.510652173913044</v>
      </c>
      <c r="VG25" s="15">
        <v>1888.8750652173901</v>
      </c>
      <c r="VH25" s="15">
        <v>1997.86052173913</v>
      </c>
      <c r="VI25" s="15">
        <v>0.30080182696086899</v>
      </c>
      <c r="VJ25" s="15">
        <v>0.31337503511521703</v>
      </c>
      <c r="VK25" s="15">
        <v>0.227868759278261</v>
      </c>
      <c r="VL25" s="15">
        <v>0.24234988736086999</v>
      </c>
      <c r="VM25" s="15">
        <v>0.23745506946521699</v>
      </c>
      <c r="VN25" s="15">
        <v>0.24533222200434801</v>
      </c>
      <c r="VO25" s="15">
        <f t="shared" si="97"/>
        <v>0.2413936457347825</v>
      </c>
      <c r="VP25" s="15">
        <v>0.16209476561956501</v>
      </c>
      <c r="VQ25" s="15">
        <v>0.17153469351739101</v>
      </c>
      <c r="VR25" s="15">
        <v>7.8432760256521794E-2</v>
      </c>
      <c r="VS25" s="15">
        <v>7.7295543115217399E-2</v>
      </c>
      <c r="VT25" s="15">
        <v>0.42296729680869599</v>
      </c>
      <c r="VU25" s="15">
        <v>0.43896682498478301</v>
      </c>
      <c r="VV25" s="15">
        <v>0.39755186176739099</v>
      </c>
      <c r="VW25" s="15">
        <v>0.388079298543478</v>
      </c>
      <c r="VX25" s="15">
        <v>0.13989156474782599</v>
      </c>
      <c r="VY25" s="15">
        <v>0.145837754615217</v>
      </c>
      <c r="VZ25" s="15">
        <v>0.86446016938478298</v>
      </c>
      <c r="WA25" s="15">
        <v>0.92471544703478303</v>
      </c>
      <c r="WB25" s="15">
        <v>0.32966175376739099</v>
      </c>
      <c r="WC25" s="15">
        <v>0.29671657037608701</v>
      </c>
      <c r="WD25" s="15">
        <v>0.37761051337391299</v>
      </c>
      <c r="WE25" s="15">
        <v>0.34016700034347802</v>
      </c>
      <c r="WF25" s="15">
        <v>0.31265183659565199</v>
      </c>
      <c r="WG25" s="15">
        <v>0.28135550005652199</v>
      </c>
      <c r="WH25" s="15">
        <v>0.259449162658696</v>
      </c>
      <c r="WI25" s="15">
        <v>0.232344794771739</v>
      </c>
      <c r="WJ25" s="15">
        <v>-0.27846507971739098</v>
      </c>
      <c r="WK25" s="15">
        <v>-0.29201038478260899</v>
      </c>
      <c r="WL25" s="15">
        <v>0.62152198638913003</v>
      </c>
      <c r="WM25" s="15">
        <v>0.61406102847391297</v>
      </c>
      <c r="WN25" s="15">
        <v>0.17115754716363599</v>
      </c>
      <c r="WO25" s="15">
        <v>0.22795988949090901</v>
      </c>
      <c r="WP25" s="15">
        <v>0.15044814340000001</v>
      </c>
      <c r="WQ25" s="15">
        <v>0.19968415959999999</v>
      </c>
      <c r="WR25" s="15">
        <v>0.41669517683636398</v>
      </c>
      <c r="WS25" s="15">
        <v>0.35073419898181801</v>
      </c>
      <c r="WT25" s="15">
        <v>0.19604972927272701</v>
      </c>
      <c r="WU25" s="15">
        <v>0.40301995863636397</v>
      </c>
      <c r="WV25" s="15">
        <v>0.33778549038181799</v>
      </c>
      <c r="WW25" s="15">
        <v>0.169323680345455</v>
      </c>
      <c r="WX25" s="15">
        <v>0.229766806327273</v>
      </c>
      <c r="WY25" s="15">
        <v>0.153096704090909</v>
      </c>
      <c r="WZ25" s="15">
        <v>30.810545454545402</v>
      </c>
      <c r="XA25" s="15">
        <v>29.747454545454499</v>
      </c>
      <c r="XB25" s="15">
        <v>13.388909090909101</v>
      </c>
      <c r="XC25" s="15">
        <v>36.502545454545498</v>
      </c>
      <c r="XD25" s="15">
        <v>33.463636363636397</v>
      </c>
      <c r="XE25" s="15">
        <v>31.7</v>
      </c>
      <c r="XF25" s="15">
        <v>31.568545454545401</v>
      </c>
      <c r="XG25" s="15">
        <v>0.131197586727273</v>
      </c>
      <c r="XH25" s="15">
        <v>4.82461782181818E-2</v>
      </c>
      <c r="XI25" s="15">
        <v>63.1</v>
      </c>
      <c r="XJ25" s="15">
        <v>64.066363636363604</v>
      </c>
      <c r="XK25" s="15">
        <v>84.6</v>
      </c>
      <c r="XL25" s="15">
        <f t="shared" si="98"/>
        <v>21.499999999999993</v>
      </c>
      <c r="XM25" s="15">
        <f t="shared" si="99"/>
        <v>20.53363636363639</v>
      </c>
      <c r="XN25" s="15">
        <v>1977.67372727273</v>
      </c>
      <c r="XO25" s="15">
        <v>1999.60512727273</v>
      </c>
      <c r="XP25" s="15">
        <v>0.34478080332</v>
      </c>
      <c r="XQ25" s="15">
        <v>0.34811243676181802</v>
      </c>
      <c r="XR25" s="15">
        <v>0.26544110562727302</v>
      </c>
      <c r="XS25" s="15">
        <v>0.27337152984000002</v>
      </c>
      <c r="XT25" s="15">
        <v>0.273314537856364</v>
      </c>
      <c r="XU25" s="15">
        <v>0.28904710627272701</v>
      </c>
      <c r="XV25" s="15">
        <v>0.190383813570909</v>
      </c>
      <c r="XW25" s="15">
        <v>0.21125741229636399</v>
      </c>
      <c r="XX25" s="15">
        <v>8.7584332687272698E-2</v>
      </c>
      <c r="XY25" s="15">
        <v>8.3297509958181803E-2</v>
      </c>
      <c r="XZ25" s="15">
        <v>0.44889386484545502</v>
      </c>
      <c r="YA25" s="15">
        <v>0.46580507815272698</v>
      </c>
      <c r="YB25" s="15">
        <v>0.40763770844000002</v>
      </c>
      <c r="YC25" s="15">
        <v>0.413770249229091</v>
      </c>
      <c r="YD25" s="15">
        <v>0.122903591703636</v>
      </c>
      <c r="YE25" s="15">
        <v>0.14068222076363601</v>
      </c>
      <c r="YF25" s="15">
        <v>1.0597383496599999</v>
      </c>
      <c r="YG25" s="15">
        <v>1.0895703100218199</v>
      </c>
      <c r="YH25" s="15">
        <v>0.318684681816364</v>
      </c>
      <c r="YI25" s="15">
        <v>0.260725171127273</v>
      </c>
      <c r="YJ25" s="15">
        <v>0.37227463289636398</v>
      </c>
      <c r="YK25" s="15">
        <v>0.30509617412000001</v>
      </c>
      <c r="YL25" s="15">
        <v>0.31094710977818202</v>
      </c>
      <c r="YM25" s="15">
        <v>0.26759170979818198</v>
      </c>
      <c r="YN25" s="15">
        <v>0.251763224132727</v>
      </c>
      <c r="YO25" s="15">
        <v>0.21865993616909099</v>
      </c>
      <c r="YP25" s="15">
        <v>-0.31932158256363602</v>
      </c>
      <c r="YQ25" s="15">
        <v>-0.347696368127273</v>
      </c>
      <c r="YR25" s="15">
        <v>0.61221636302181803</v>
      </c>
      <c r="YS25" s="15">
        <v>0.58224738187090896</v>
      </c>
      <c r="YT25" s="15">
        <v>0.13070671766071401</v>
      </c>
      <c r="YU25" s="15">
        <v>0.16697519641071401</v>
      </c>
      <c r="YV25" s="15">
        <v>0.111918604625</v>
      </c>
      <c r="YW25" s="15">
        <v>0.148453671642857</v>
      </c>
      <c r="YX25" s="15">
        <v>0.28125444205357097</v>
      </c>
      <c r="YY25" s="15">
        <v>0.25734839341071403</v>
      </c>
      <c r="YZ25" s="15">
        <v>0.148993187678571</v>
      </c>
      <c r="ZA25" s="15">
        <v>0.32775138703571399</v>
      </c>
      <c r="ZB25" s="15">
        <v>0.27339421219642901</v>
      </c>
      <c r="ZC25" s="15">
        <v>0.13192880244642899</v>
      </c>
      <c r="ZD25" s="15">
        <v>0.17336816494642901</v>
      </c>
      <c r="ZE25" s="15">
        <v>0.117207631285714</v>
      </c>
      <c r="ZF25" s="15">
        <v>36.04</v>
      </c>
      <c r="ZG25" s="15">
        <v>31.92</v>
      </c>
      <c r="ZH25" s="15">
        <v>16.429107142857202</v>
      </c>
      <c r="ZI25" s="15">
        <v>44.463035714285702</v>
      </c>
      <c r="ZJ25" s="15">
        <v>46.915357142857196</v>
      </c>
      <c r="ZK25" s="15">
        <v>36.8232142857143</v>
      </c>
      <c r="ZL25" s="15">
        <v>36.76</v>
      </c>
      <c r="ZM25" s="15">
        <v>0.21144266964285699</v>
      </c>
      <c r="ZN25" s="15">
        <v>0.25953849107142901</v>
      </c>
      <c r="ZO25" s="15">
        <v>78.497500000000002</v>
      </c>
      <c r="ZP25" s="15">
        <v>72.168035714285693</v>
      </c>
      <c r="ZQ25" s="15">
        <v>103.6</v>
      </c>
      <c r="ZR25" s="15">
        <f t="shared" si="100"/>
        <v>25.102499999999992</v>
      </c>
      <c r="ZS25" s="15">
        <f t="shared" si="101"/>
        <v>31.431964285714301</v>
      </c>
      <c r="ZT25" s="15">
        <v>2327.1913749999999</v>
      </c>
      <c r="ZU25" s="15">
        <v>2183.5041249999999</v>
      </c>
      <c r="ZV25" s="15">
        <v>0.37441166128571401</v>
      </c>
      <c r="ZW25" s="15">
        <v>0.30040617306964301</v>
      </c>
      <c r="ZX25" s="15">
        <v>0.29438262693571399</v>
      </c>
      <c r="ZY25" s="15">
        <v>0.26709607889999998</v>
      </c>
      <c r="ZZ25" s="15">
        <v>0.30778418607142899</v>
      </c>
      <c r="AAA25" s="15">
        <v>0.24655514263035699</v>
      </c>
      <c r="AAB25" s="15">
        <v>0.22393146267142899</v>
      </c>
      <c r="AAC25" s="15">
        <v>0.211689467808928</v>
      </c>
      <c r="AAD25" s="15">
        <v>9.0112244376785694E-2</v>
      </c>
      <c r="AAE25" s="15">
        <v>3.7961577026785702E-2</v>
      </c>
      <c r="AAF25" s="15">
        <v>0.47285376763928599</v>
      </c>
      <c r="AAG25" s="15">
        <v>0.42207374302321399</v>
      </c>
      <c r="AAH25" s="15">
        <v>0.425555768042857</v>
      </c>
      <c r="AAI25" s="15">
        <v>0.35686500156607198</v>
      </c>
      <c r="AAJ25" s="15">
        <v>0.119571587614286</v>
      </c>
      <c r="AAK25" s="15">
        <v>0.14041418225178601</v>
      </c>
      <c r="AAL25" s="15">
        <v>1.2033193572250001</v>
      </c>
      <c r="AAM25" s="15">
        <v>0.89617080550892902</v>
      </c>
      <c r="AAN25" s="15">
        <v>0.291382590080357</v>
      </c>
      <c r="AAO25" s="15">
        <v>-0.12620019105535701</v>
      </c>
      <c r="AAP25" s="15">
        <v>0.34853792553392898</v>
      </c>
      <c r="AAQ25" s="15">
        <v>-0.18471610390000001</v>
      </c>
      <c r="AAR25" s="15">
        <v>0.30063769998571399</v>
      </c>
      <c r="AAS25" s="15">
        <v>-1.21543000392857E-2</v>
      </c>
      <c r="AAT25" s="15">
        <v>0.238969726839286</v>
      </c>
      <c r="AAU25" s="15">
        <v>7.4944038017856996E-3</v>
      </c>
      <c r="AAV25" s="15">
        <v>-0.36538756124999999</v>
      </c>
      <c r="AAW25" s="15">
        <v>-0.34808152892857203</v>
      </c>
      <c r="AAX25" s="15">
        <v>0.55314343302678604</v>
      </c>
      <c r="AAY25" s="15">
        <v>0.33434108977857202</v>
      </c>
      <c r="AAZ25" s="15">
        <v>0.106955226048387</v>
      </c>
      <c r="ABA25" s="15">
        <v>0.130107956306452</v>
      </c>
      <c r="ABB25" s="15">
        <v>9.3743946209677395E-2</v>
      </c>
      <c r="ABC25" s="15">
        <v>0.114717928774194</v>
      </c>
      <c r="ABD25" s="15">
        <v>0.25756225983871001</v>
      </c>
      <c r="ABE25" s="15">
        <v>0.20867578861290301</v>
      </c>
      <c r="ABF25" s="15">
        <v>0.13034990872580601</v>
      </c>
      <c r="ABG25" s="15">
        <v>0.27289414867741901</v>
      </c>
      <c r="ABH25" s="15">
        <v>0.21806072898387099</v>
      </c>
      <c r="ABI25" s="15">
        <v>0.10529153656451599</v>
      </c>
      <c r="ABJ25" s="15">
        <v>0.13692201333871001</v>
      </c>
      <c r="ABK25" s="15">
        <v>9.0782584677419398E-2</v>
      </c>
      <c r="ABL25" s="15">
        <v>34.46</v>
      </c>
      <c r="ABM25" s="15">
        <v>32.655322580645198</v>
      </c>
      <c r="ABN25" s="15">
        <v>15.5262903225806</v>
      </c>
      <c r="ABO25" s="15">
        <v>36.709838709677399</v>
      </c>
      <c r="ABP25" s="15">
        <v>37.219677419354902</v>
      </c>
      <c r="ABQ25" s="15">
        <v>34.737096774193503</v>
      </c>
      <c r="ABR25" s="15">
        <v>34.6</v>
      </c>
      <c r="ABS25" s="15">
        <v>5.4687389677419401E-2</v>
      </c>
      <c r="ABT25" s="15">
        <v>6.6020290806451595E-2</v>
      </c>
      <c r="ABU25" s="15">
        <v>91.774193548387103</v>
      </c>
      <c r="ABV25" s="15">
        <v>85.0370967741936</v>
      </c>
      <c r="ABW25" s="15">
        <v>122.5</v>
      </c>
      <c r="ABX25" s="15">
        <f t="shared" si="102"/>
        <v>30.725806451612897</v>
      </c>
      <c r="ABY25" s="15">
        <f t="shared" si="103"/>
        <v>37.4629032258064</v>
      </c>
      <c r="ABZ25" s="15">
        <f t="shared" si="104"/>
        <v>34.094354838709648</v>
      </c>
      <c r="ACA25" s="15">
        <v>2628.4545967741901</v>
      </c>
      <c r="ACB25" s="15">
        <v>2475.7529677419402</v>
      </c>
      <c r="ACC25" s="15">
        <v>0.35268041915645199</v>
      </c>
      <c r="ACD25" s="15">
        <v>0.37581227750483898</v>
      </c>
      <c r="ACE25" s="15">
        <v>0.25152316277258102</v>
      </c>
      <c r="ACF25" s="15">
        <v>0.28820121834838702</v>
      </c>
      <c r="ACG25" s="15">
        <v>0.33114200311451603</v>
      </c>
      <c r="ACH25" s="15">
        <v>0.32066880532258102</v>
      </c>
      <c r="ACI25" s="15">
        <f t="shared" si="105"/>
        <v>0.32590540421854852</v>
      </c>
      <c r="ACJ25" s="15">
        <v>0.22846519556935499</v>
      </c>
      <c r="ACK25" s="15">
        <v>0.22963184732419401</v>
      </c>
      <c r="ACL25" s="15">
        <v>0.111190939895161</v>
      </c>
      <c r="ACM25" s="15">
        <v>9.9462922879032203E-2</v>
      </c>
      <c r="ACN25" s="15">
        <v>0.50040375086128996</v>
      </c>
      <c r="ACO25" s="15">
        <v>0.45872501178871</v>
      </c>
      <c r="ACP25" s="15">
        <v>0.44242532732096801</v>
      </c>
      <c r="ACQ25" s="15">
        <v>0.40534275200967801</v>
      </c>
      <c r="ACR25" s="15">
        <v>0.17927727650483899</v>
      </c>
      <c r="ACS25" s="15">
        <v>0.100909762406452</v>
      </c>
      <c r="ACT25" s="15">
        <v>1.0964796925887099</v>
      </c>
      <c r="ACU25" s="15">
        <v>1.24585534679032</v>
      </c>
      <c r="ACV25" s="15">
        <v>0.33337962944032301</v>
      </c>
      <c r="ACW25" s="15">
        <v>0.22137424974516101</v>
      </c>
      <c r="ACX25" s="15">
        <v>0.39845825618387098</v>
      </c>
      <c r="ACY25" s="15">
        <v>0.25522762414032302</v>
      </c>
      <c r="ACZ25" s="15">
        <v>0.38055722029354799</v>
      </c>
      <c r="ADA25" s="15">
        <v>0.25888198878870999</v>
      </c>
      <c r="ADB25" s="15">
        <v>0.31338374539516101</v>
      </c>
      <c r="ADC25" s="15">
        <v>0.21566723043709701</v>
      </c>
      <c r="ADD25" s="15">
        <v>-0.37151683845161299</v>
      </c>
      <c r="ADE25" s="15">
        <v>-0.37137331417741898</v>
      </c>
      <c r="ADF25" s="15">
        <v>0.68518165328548397</v>
      </c>
      <c r="ADG25" s="15">
        <v>0.70706887346774205</v>
      </c>
      <c r="ADH25" s="15">
        <v>8.4592517680000007E-2</v>
      </c>
      <c r="ADI25" s="15">
        <v>9.6971602399999995E-2</v>
      </c>
      <c r="ADJ25" s="15">
        <v>6.8860346619999999E-2</v>
      </c>
      <c r="ADK25" s="15">
        <v>9.8874000000000004E-2</v>
      </c>
      <c r="ADL25" s="15">
        <v>0.18990974354000001</v>
      </c>
      <c r="ADM25" s="15">
        <v>0.16603411962</v>
      </c>
      <c r="ADN25" s="15">
        <v>0.10807829896</v>
      </c>
      <c r="ADO25" s="15">
        <v>0.21460661121999999</v>
      </c>
      <c r="ADP25" s="15">
        <v>0.19009053498</v>
      </c>
      <c r="ADQ25" s="15">
        <v>8.6431610919999999E-2</v>
      </c>
      <c r="ADR25" s="15">
        <v>0.11477717282</v>
      </c>
      <c r="ADS25" s="15">
        <v>7.5925403220000007E-2</v>
      </c>
      <c r="ADT25" s="25">
        <v>-9999</v>
      </c>
      <c r="ADU25" s="25">
        <v>-9999</v>
      </c>
      <c r="ADV25" s="25">
        <v>-9999</v>
      </c>
      <c r="ADW25" s="25">
        <v>-9999</v>
      </c>
      <c r="ADX25" s="25">
        <v>-9999</v>
      </c>
      <c r="ADY25" s="25">
        <v>-9999</v>
      </c>
      <c r="ADZ25" s="25">
        <v>-9999</v>
      </c>
      <c r="AEA25" s="25">
        <v>-9999</v>
      </c>
      <c r="AEB25" s="25">
        <v>-9999</v>
      </c>
      <c r="AEC25" s="25">
        <v>-9999</v>
      </c>
      <c r="AED25" s="25">
        <v>-9999</v>
      </c>
      <c r="AEE25" s="25">
        <v>-9999</v>
      </c>
      <c r="AEF25" s="25">
        <v>-9999</v>
      </c>
      <c r="AEG25" s="25">
        <v>-9999</v>
      </c>
      <c r="AEH25" s="25">
        <v>-9999</v>
      </c>
      <c r="AEI25" s="25">
        <v>-9999</v>
      </c>
      <c r="AEJ25" s="15">
        <v>0.32906801398000002</v>
      </c>
      <c r="AEK25" s="15">
        <v>0.29946212342</v>
      </c>
      <c r="AEL25" s="15">
        <v>0.27474142798000001</v>
      </c>
      <c r="AEM25" s="15">
        <v>0.24870236645999999</v>
      </c>
      <c r="AEN25" s="15">
        <v>0.30219011620000003</v>
      </c>
      <c r="AEO25" s="15">
        <v>0.30801278788000003</v>
      </c>
      <c r="AEP25" s="15">
        <v>0.24684704892000001</v>
      </c>
      <c r="AEQ25" s="15">
        <v>0.25775845671999997</v>
      </c>
      <c r="AER25" s="15">
        <v>5.9977480600000001E-2</v>
      </c>
      <c r="AES25" s="15">
        <v>5.7634910960000001E-2</v>
      </c>
      <c r="AET25" s="15">
        <v>0.47659306557999997</v>
      </c>
      <c r="AEU25" s="15">
        <v>0.45192859066000002</v>
      </c>
      <c r="AEV25" s="15">
        <v>0.42486164883999999</v>
      </c>
      <c r="AEW25" s="15">
        <v>0.36778052839999997</v>
      </c>
      <c r="AEX25" s="15">
        <v>0.17509423116</v>
      </c>
      <c r="AEY25" s="15">
        <v>0.17921305345999999</v>
      </c>
      <c r="AEZ25" s="15">
        <v>0.98817967622000003</v>
      </c>
      <c r="AFA25" s="15">
        <v>0.92057700860000002</v>
      </c>
      <c r="AFB25" s="15">
        <v>0.19288153344</v>
      </c>
      <c r="AFC25" s="15">
        <v>5.733139626E-2</v>
      </c>
      <c r="AFD25" s="15">
        <v>0.23583134674</v>
      </c>
      <c r="AFE25" s="15">
        <v>3.8325565300000003E-2</v>
      </c>
      <c r="AFF25" s="15">
        <v>0.2208595659</v>
      </c>
      <c r="AFG25" s="15">
        <v>-1.42696275999999E-2</v>
      </c>
      <c r="AFH25" s="15">
        <v>0.17683469928000001</v>
      </c>
      <c r="AFI25" s="15">
        <v>2.3165679620000001E-2</v>
      </c>
      <c r="AFJ25" s="15">
        <v>-0.39547701823999998</v>
      </c>
      <c r="AFK25" s="15">
        <v>-0.40578877720000001</v>
      </c>
      <c r="AFL25" s="15">
        <v>0.33130140598000002</v>
      </c>
      <c r="AFM25" s="15">
        <v>0.50709498060000002</v>
      </c>
      <c r="AFN25" s="15">
        <v>8.18872201458333E-2</v>
      </c>
      <c r="AFO25" s="15">
        <v>9.5113194812499996E-2</v>
      </c>
      <c r="AFP25" s="15">
        <v>6.84161338541667E-2</v>
      </c>
      <c r="AFQ25" s="15">
        <v>9.0625840395833296E-2</v>
      </c>
      <c r="AFR25" s="15">
        <v>0.18283641049999999</v>
      </c>
      <c r="AFS25" s="15">
        <v>0.16425192833333299</v>
      </c>
      <c r="AFT25" s="15">
        <v>9.5210009583333394E-2</v>
      </c>
      <c r="AFU25" s="15">
        <v>0.21356300083333299</v>
      </c>
      <c r="AFV25" s="15">
        <v>0.17770631475000001</v>
      </c>
      <c r="AFW25" s="15">
        <v>7.8403002479166706E-2</v>
      </c>
      <c r="AFX25" s="15">
        <v>9.8860141666666707E-2</v>
      </c>
      <c r="AFY25" s="15">
        <v>6.9011069874999997E-2</v>
      </c>
      <c r="AFZ25" s="15">
        <v>32.81</v>
      </c>
      <c r="AGA25" s="15">
        <v>29.263541666666701</v>
      </c>
      <c r="AGB25" s="15">
        <v>27.797291666666698</v>
      </c>
      <c r="AGC25" s="15">
        <v>37.2477083333333</v>
      </c>
      <c r="AGD25" s="15">
        <v>37.877499999999998</v>
      </c>
      <c r="AGE25" s="15">
        <v>32.39</v>
      </c>
      <c r="AGF25" s="15">
        <v>32.449166666666699</v>
      </c>
      <c r="AGG25" s="15">
        <v>0.13266770562499999</v>
      </c>
      <c r="AGH25" s="15">
        <v>0.135786151041667</v>
      </c>
      <c r="AGI25" s="15">
        <v>107.995833333333</v>
      </c>
      <c r="AGJ25" s="15">
        <v>100.060416666667</v>
      </c>
      <c r="AGK25" s="15">
        <v>145.1</v>
      </c>
      <c r="AGL25" s="15">
        <f t="shared" si="106"/>
        <v>37.104166666666998</v>
      </c>
      <c r="AGM25" s="15">
        <f t="shared" si="107"/>
        <v>45.039583333332999</v>
      </c>
      <c r="AGN25" s="15">
        <f t="shared" si="108"/>
        <v>41.071874999999999</v>
      </c>
      <c r="AGO25" s="15">
        <v>2997.04316666667</v>
      </c>
      <c r="AGP25" s="15">
        <v>2816.7294375000001</v>
      </c>
      <c r="AGQ25" s="15">
        <v>0.38222269862916702</v>
      </c>
      <c r="AGR25" s="15">
        <v>0.32624341207500002</v>
      </c>
      <c r="AGS25" s="15">
        <v>0.30208673949583298</v>
      </c>
      <c r="AGT25" s="15">
        <v>0.28433785498958303</v>
      </c>
      <c r="AGU25" s="15">
        <v>0.36611697577500002</v>
      </c>
      <c r="AGV25" s="15">
        <v>0.30456831953958302</v>
      </c>
      <c r="AGW25" s="15">
        <f t="shared" si="109"/>
        <v>0.33534264765729149</v>
      </c>
      <c r="AGX25" s="15">
        <v>0.28496988395625</v>
      </c>
      <c r="AGY25" s="15">
        <v>0.26202145606249999</v>
      </c>
      <c r="AGZ25" s="15">
        <v>9.0834934987500004E-2</v>
      </c>
      <c r="AHA25" s="15">
        <v>4.7600255658333299E-2</v>
      </c>
      <c r="AHB25" s="15">
        <v>0.51075652593333298</v>
      </c>
      <c r="AHC25" s="15">
        <v>0.44503964354999997</v>
      </c>
      <c r="AHD25" s="15">
        <v>0.46181277650625002</v>
      </c>
      <c r="AHE25" s="15">
        <v>0.37051839674999998</v>
      </c>
      <c r="AHF25" s="15">
        <v>0.16012746223124999</v>
      </c>
      <c r="AHG25" s="15">
        <v>0.140558558675</v>
      </c>
      <c r="AHH25" s="15">
        <v>1.2445792862104199</v>
      </c>
      <c r="AHI25" s="15">
        <v>1.0190644918104199</v>
      </c>
      <c r="AHJ25" s="15">
        <v>0.244212687172917</v>
      </c>
      <c r="AHK25" s="15">
        <v>3.2798920337500002E-2</v>
      </c>
      <c r="AHL25" s="15">
        <v>0.30492166366250001</v>
      </c>
      <c r="AHM25" s="15">
        <v>1.4489756470833301E-2</v>
      </c>
      <c r="AHN25" s="15">
        <v>0.29557480756249999</v>
      </c>
      <c r="AHO25" s="15">
        <v>3.1879877604166697E-2</v>
      </c>
      <c r="AHP25" s="15">
        <v>0.23398737555833299</v>
      </c>
      <c r="AHQ25" s="15">
        <v>4.3783128385416703E-2</v>
      </c>
      <c r="AHR25" s="15">
        <v>-0.44322901612499999</v>
      </c>
      <c r="AHS25" s="15">
        <v>-0.41097674981249999</v>
      </c>
      <c r="AHT25" s="15">
        <v>0.45853831691458302</v>
      </c>
      <c r="AHU25" s="15">
        <v>0.58353145605625001</v>
      </c>
      <c r="AHV25" s="15">
        <v>7.9753168246913503E-2</v>
      </c>
      <c r="AHW25" s="15">
        <v>9.5821714489711995E-2</v>
      </c>
      <c r="AHX25" s="15">
        <v>7.1144493423868194E-2</v>
      </c>
      <c r="AHY25" s="15">
        <v>9.0623411584362101E-2</v>
      </c>
      <c r="AHZ25" s="15">
        <v>0.202277030942387</v>
      </c>
      <c r="AIA25" s="15">
        <v>0.15779390134156401</v>
      </c>
      <c r="AIB25" s="15">
        <v>9.1140529320987596E-2</v>
      </c>
      <c r="AIC25" s="15">
        <v>0.19445723277777799</v>
      </c>
      <c r="AID25" s="15">
        <v>0.164244637333333</v>
      </c>
      <c r="AIE25" s="15">
        <v>7.4656378600822998E-2</v>
      </c>
      <c r="AIF25" s="15">
        <v>9.8205459172839502E-2</v>
      </c>
      <c r="AIG25" s="15">
        <v>6.6237180728395004E-2</v>
      </c>
      <c r="AIH25" s="15">
        <v>36.1232921810699</v>
      </c>
      <c r="AII25" s="15">
        <v>33.496995884773497</v>
      </c>
      <c r="AIJ25" s="15">
        <v>21.8587654320987</v>
      </c>
      <c r="AIK25" s="15">
        <v>40.133662551440302</v>
      </c>
      <c r="AIL25" s="15">
        <v>38.163374485596698</v>
      </c>
      <c r="AIM25" s="15">
        <v>36.304773662551497</v>
      </c>
      <c r="AIN25" s="15">
        <v>36.2319341563785</v>
      </c>
      <c r="AIO25" s="15">
        <v>0.104924012263375</v>
      </c>
      <c r="AIP25" s="15">
        <v>4.9111408230452701E-2</v>
      </c>
      <c r="AIQ25" s="15">
        <v>101.23403292181101</v>
      </c>
      <c r="AIR25" s="15">
        <v>104.272592592593</v>
      </c>
      <c r="AIS25" s="15">
        <v>157</v>
      </c>
      <c r="AIT25" s="15">
        <f t="shared" si="110"/>
        <v>55.765967078188993</v>
      </c>
      <c r="AIU25" s="15">
        <f t="shared" si="111"/>
        <v>52.727407407407</v>
      </c>
      <c r="AIV25" s="15">
        <v>2843.32811111111</v>
      </c>
      <c r="AIW25" s="15">
        <v>2912.3110246913602</v>
      </c>
      <c r="AIX25" s="15">
        <v>0.36055043750905302</v>
      </c>
      <c r="AIY25" s="15">
        <v>0.36914751343991797</v>
      </c>
      <c r="AIZ25" s="15">
        <v>0.28601778719382698</v>
      </c>
      <c r="AJA25" s="15">
        <v>0.26621564122386798</v>
      </c>
      <c r="AJB25" s="15">
        <v>0.33180124752016399</v>
      </c>
      <c r="AJC25" s="15">
        <v>0.34499567489382699</v>
      </c>
      <c r="AJD25" s="15">
        <v>0.25606849482386801</v>
      </c>
      <c r="AJE25" s="15">
        <v>0.24022866543251001</v>
      </c>
      <c r="AJF25" s="15">
        <v>8.3305632001646104E-2</v>
      </c>
      <c r="AJG25" s="15">
        <v>0.11562225699341599</v>
      </c>
      <c r="AJH25" s="15">
        <v>0.494781628806584</v>
      </c>
      <c r="AJI25" s="15">
        <v>0.46811374938477401</v>
      </c>
      <c r="AJJ25" s="15">
        <v>0.44480089310658399</v>
      </c>
      <c r="AJK25" s="15">
        <v>0.42255916867695498</v>
      </c>
      <c r="AJL25" s="15">
        <v>0.165666986888066</v>
      </c>
      <c r="AJM25" s="15">
        <v>0.12093362070822999</v>
      </c>
      <c r="AJN25" s="15">
        <v>1.1346570622642</v>
      </c>
      <c r="AJO25" s="15">
        <v>1.23603673568107</v>
      </c>
      <c r="AJP25" s="15">
        <v>0.24178530369300399</v>
      </c>
      <c r="AJQ25" s="15">
        <v>0.105523956669547</v>
      </c>
      <c r="AJR25" s="15">
        <v>0.29641142093662498</v>
      </c>
      <c r="AJS25" s="15">
        <v>0.11895300872428</v>
      </c>
      <c r="AJT25" s="15">
        <v>0.28186581496090501</v>
      </c>
      <c r="AJU25" s="15">
        <v>0.26592241877901202</v>
      </c>
      <c r="AJV25" s="15">
        <v>0.22567121022551401</v>
      </c>
      <c r="AJW25" s="15">
        <v>0.23066477470781899</v>
      </c>
      <c r="AJX25" s="15">
        <v>-0.40157653141975302</v>
      </c>
      <c r="AJY25" s="15">
        <v>-0.38357935740041099</v>
      </c>
      <c r="AJZ25" s="15">
        <v>0.38189566023785998</v>
      </c>
      <c r="AKA25" s="15">
        <v>0.963339100120575</v>
      </c>
      <c r="AZI25" s="6"/>
      <c r="AZJ25" s="7"/>
      <c r="AZK25" s="6"/>
      <c r="AZL25" s="6"/>
      <c r="AZM25" s="6"/>
      <c r="AZN25" s="6"/>
    </row>
    <row r="26" spans="1:963 1361:1366" x14ac:dyDescent="0.25">
      <c r="A26" s="15">
        <v>25</v>
      </c>
      <c r="B26" s="15">
        <v>7</v>
      </c>
      <c r="C26" s="15" t="s">
        <v>11</v>
      </c>
      <c r="D26" s="15">
        <v>100</v>
      </c>
      <c r="E26" s="15">
        <v>2</v>
      </c>
      <c r="F26" s="15">
        <v>2</v>
      </c>
      <c r="G26" s="15" t="s">
        <v>14</v>
      </c>
      <c r="H26" s="15" t="s">
        <v>561</v>
      </c>
      <c r="I26" s="25">
        <v>-9999</v>
      </c>
      <c r="J26" s="25">
        <v>-9999</v>
      </c>
      <c r="K26" s="25">
        <v>-9999</v>
      </c>
      <c r="L26" s="25">
        <v>-9999</v>
      </c>
      <c r="M26" s="16">
        <v>125.44000000000001</v>
      </c>
      <c r="N26" s="16">
        <v>112</v>
      </c>
      <c r="O26" s="15">
        <f t="shared" si="34"/>
        <v>112.00000000000001</v>
      </c>
      <c r="P26" s="15">
        <v>100</v>
      </c>
      <c r="Q26" s="15">
        <v>56.56</v>
      </c>
      <c r="R26" s="15">
        <v>22.72</v>
      </c>
      <c r="S26" s="15">
        <v>20.720000000000006</v>
      </c>
      <c r="T26" s="15">
        <v>58.56</v>
      </c>
      <c r="U26" s="15">
        <v>20.72</v>
      </c>
      <c r="V26" s="15">
        <v>20.720000000000006</v>
      </c>
      <c r="W26" s="15">
        <v>62.56</v>
      </c>
      <c r="X26" s="15">
        <v>24.72</v>
      </c>
      <c r="Y26" s="15">
        <v>12.720000000000004</v>
      </c>
      <c r="Z26" s="15">
        <v>62.56</v>
      </c>
      <c r="AA26" s="15">
        <v>18.72</v>
      </c>
      <c r="AB26" s="15">
        <v>18.720000000000006</v>
      </c>
      <c r="AC26" s="15" t="s">
        <v>65</v>
      </c>
      <c r="AD26" s="15">
        <v>9</v>
      </c>
      <c r="AE26" s="15">
        <v>7.2</v>
      </c>
      <c r="AF26" s="15">
        <v>0.9</v>
      </c>
      <c r="AG26" s="15" t="s">
        <v>41</v>
      </c>
      <c r="AH26" s="15">
        <v>2</v>
      </c>
      <c r="AI26" s="15">
        <v>0.8</v>
      </c>
      <c r="AJ26" s="15">
        <v>1.8</v>
      </c>
      <c r="AK26" s="15">
        <v>3</v>
      </c>
      <c r="AL26" s="15">
        <v>362</v>
      </c>
      <c r="AM26" s="15">
        <v>21</v>
      </c>
      <c r="AN26" s="15">
        <v>0.48</v>
      </c>
      <c r="AO26" s="15">
        <v>10.4</v>
      </c>
      <c r="AP26" s="15">
        <v>6.1</v>
      </c>
      <c r="AQ26" s="15">
        <v>1.25</v>
      </c>
      <c r="AR26" s="15">
        <v>4730</v>
      </c>
      <c r="AS26" s="15">
        <v>187</v>
      </c>
      <c r="AT26" s="15">
        <v>432</v>
      </c>
      <c r="AU26" s="25">
        <v>-9999</v>
      </c>
      <c r="AV26" s="15">
        <v>28</v>
      </c>
      <c r="AW26" s="15">
        <v>0</v>
      </c>
      <c r="AX26" s="15">
        <v>3</v>
      </c>
      <c r="AY26" s="15">
        <v>84</v>
      </c>
      <c r="AZ26" s="15">
        <v>6</v>
      </c>
      <c r="BA26" s="15">
        <v>7</v>
      </c>
      <c r="BB26" s="15">
        <v>47</v>
      </c>
      <c r="BC26" s="20">
        <v>0.81708356308586905</v>
      </c>
      <c r="BD26" s="20">
        <v>3.5230761487744726E-2</v>
      </c>
      <c r="BE26" s="20">
        <v>0</v>
      </c>
      <c r="BF26" s="20">
        <v>0</v>
      </c>
      <c r="BG26" s="20">
        <v>0</v>
      </c>
      <c r="BH26" s="20">
        <v>0.31026372416554071</v>
      </c>
      <c r="BI26" s="25">
        <v>-9999</v>
      </c>
      <c r="BJ26" s="25">
        <v>-9999</v>
      </c>
      <c r="BK26" s="25">
        <v>-9999</v>
      </c>
      <c r="BL26" s="25">
        <v>-9999</v>
      </c>
      <c r="BM26" s="25">
        <v>-9999</v>
      </c>
      <c r="BN26" s="20">
        <f t="shared" si="0"/>
        <v>3.4092572982944551</v>
      </c>
      <c r="BO26" s="20">
        <f t="shared" si="1"/>
        <v>3.4092572982944551</v>
      </c>
      <c r="BP26" s="20">
        <f t="shared" si="2"/>
        <v>3.4092572982944551</v>
      </c>
      <c r="BQ26" s="20">
        <f t="shared" si="3"/>
        <v>3.4092572982944551</v>
      </c>
      <c r="BR26" s="20">
        <f t="shared" si="4"/>
        <v>4.6503121949566175</v>
      </c>
      <c r="BS26" s="20">
        <f t="shared" si="5"/>
        <v>0</v>
      </c>
      <c r="BT26" s="20">
        <f t="shared" si="6"/>
        <v>0</v>
      </c>
      <c r="BU26" s="20">
        <f t="shared" si="7"/>
        <v>1.2410548966621628</v>
      </c>
      <c r="BV26" s="20">
        <f t="shared" si="35"/>
        <v>1.2410548966621628</v>
      </c>
      <c r="BW26" s="25">
        <v>-9999</v>
      </c>
      <c r="BX26" s="25">
        <v>-9999</v>
      </c>
      <c r="BY26" s="25">
        <v>-9999</v>
      </c>
      <c r="BZ26" s="25">
        <v>-9999</v>
      </c>
      <c r="CA26" s="25">
        <v>-9999</v>
      </c>
      <c r="CB26" s="25">
        <v>-9999</v>
      </c>
      <c r="CC26" s="25">
        <v>-9999</v>
      </c>
      <c r="CD26" s="20">
        <f t="shared" si="8"/>
        <v>19.217396818648645</v>
      </c>
      <c r="CE26" s="20">
        <f t="shared" si="9"/>
        <v>27.79113093202367</v>
      </c>
      <c r="CF26" s="20">
        <f t="shared" si="10"/>
        <v>53.727385912103351</v>
      </c>
      <c r="CG26" s="20">
        <f t="shared" si="36"/>
        <v>73.905301666594568</v>
      </c>
      <c r="CH26" s="15">
        <f t="shared" si="11"/>
        <v>25.936254980079681</v>
      </c>
      <c r="CI26" s="15">
        <f t="shared" si="12"/>
        <v>11.777755369567409</v>
      </c>
      <c r="CJ26" s="15">
        <f t="shared" si="13"/>
        <v>8.4001603849238151</v>
      </c>
      <c r="CK26" s="15">
        <f t="shared" ref="CK26:CL26" si="179">SUM(CH26:CJ26)</f>
        <v>46.114170734570905</v>
      </c>
      <c r="CL26" s="15">
        <f t="shared" si="179"/>
        <v>66.292086489062129</v>
      </c>
      <c r="CM26" s="15">
        <v>0.25</v>
      </c>
      <c r="CN26" s="15">
        <v>0.09</v>
      </c>
      <c r="CO26" s="15">
        <v>0</v>
      </c>
      <c r="CP26" s="15">
        <v>0.61</v>
      </c>
      <c r="CQ26" s="15">
        <v>6.75</v>
      </c>
      <c r="CR26" s="15">
        <v>0.95</v>
      </c>
      <c r="CS26" s="25">
        <v>-9999</v>
      </c>
      <c r="CT26" s="25">
        <v>-9999</v>
      </c>
      <c r="CU26" s="25">
        <v>-9999</v>
      </c>
      <c r="CV26" s="25">
        <v>-9999</v>
      </c>
      <c r="CW26" s="25">
        <v>-9999</v>
      </c>
      <c r="CX26" s="20">
        <f t="shared" si="141"/>
        <v>1.3599999999999999</v>
      </c>
      <c r="CY26" s="20">
        <f t="shared" si="142"/>
        <v>1.3599999999999999</v>
      </c>
      <c r="CZ26" s="20">
        <f t="shared" si="143"/>
        <v>3.8</v>
      </c>
      <c r="DA26" s="20">
        <f t="shared" si="144"/>
        <v>30.8</v>
      </c>
      <c r="DB26" s="20">
        <f t="shared" si="145"/>
        <v>34.6</v>
      </c>
      <c r="DC26" s="15">
        <f t="shared" si="146"/>
        <v>2.44</v>
      </c>
      <c r="DD26" s="15">
        <f t="shared" si="147"/>
        <v>27</v>
      </c>
      <c r="DE26" s="15">
        <f t="shared" si="148"/>
        <v>3.8</v>
      </c>
      <c r="DF26" s="15">
        <f t="shared" si="149"/>
        <v>33.24</v>
      </c>
      <c r="DG26" s="16">
        <v>2.4801686916357064</v>
      </c>
      <c r="DH26" s="16">
        <v>2.3241805130264548</v>
      </c>
      <c r="DI26" s="16">
        <v>2.1434335283437562</v>
      </c>
      <c r="DJ26" s="16">
        <v>6.4840637450199203</v>
      </c>
      <c r="DK26" s="16">
        <v>2.9444388423918522</v>
      </c>
      <c r="DL26" s="16">
        <v>2.1000400962309538</v>
      </c>
      <c r="DM26" s="25">
        <v>-9999</v>
      </c>
      <c r="DN26" s="20">
        <f t="shared" si="41"/>
        <v>19.217396818648645</v>
      </c>
      <c r="DO26" s="20">
        <f t="shared" si="42"/>
        <v>27.79113093202367</v>
      </c>
      <c r="DP26" s="20">
        <f t="shared" ref="DP26:DR26" si="180">(DO26+(DJ26*4))</f>
        <v>53.727385912103351</v>
      </c>
      <c r="DQ26" s="20">
        <f t="shared" si="180"/>
        <v>65.50514128167076</v>
      </c>
      <c r="DR26" s="20">
        <f t="shared" si="180"/>
        <v>73.905301666594568</v>
      </c>
      <c r="DS26" s="15">
        <f t="shared" si="44"/>
        <v>25.936254980079681</v>
      </c>
      <c r="DT26" s="15">
        <f t="shared" si="45"/>
        <v>11.777755369567409</v>
      </c>
      <c r="DU26" s="15">
        <f t="shared" si="46"/>
        <v>8.4001603849238151</v>
      </c>
      <c r="DV26" s="15">
        <f t="shared" si="47"/>
        <v>46.114170734570905</v>
      </c>
      <c r="DW26" s="25">
        <v>-9999</v>
      </c>
      <c r="DX26" s="25">
        <v>-9999</v>
      </c>
      <c r="DY26" s="25">
        <v>-9999</v>
      </c>
      <c r="DZ26" s="25">
        <v>-9999</v>
      </c>
      <c r="EA26" s="25">
        <v>-9999</v>
      </c>
      <c r="EB26" s="25">
        <v>-9999</v>
      </c>
      <c r="EC26" s="25">
        <v>-9999</v>
      </c>
      <c r="ED26" s="25">
        <v>-9999</v>
      </c>
      <c r="EE26" s="25">
        <v>-9999</v>
      </c>
      <c r="EF26" s="25">
        <v>-9999</v>
      </c>
      <c r="EG26" s="25">
        <v>-9999</v>
      </c>
      <c r="EH26" s="25">
        <v>-9999</v>
      </c>
      <c r="EI26" s="25">
        <v>-9999</v>
      </c>
      <c r="EJ26" s="25">
        <v>-9999</v>
      </c>
      <c r="EK26" s="25">
        <v>-9999</v>
      </c>
      <c r="EL26" s="25">
        <v>-9999</v>
      </c>
      <c r="EM26" s="25">
        <v>-9999</v>
      </c>
      <c r="EN26" s="25">
        <v>-9999</v>
      </c>
      <c r="EO26" s="25">
        <v>-9999</v>
      </c>
      <c r="EP26" s="25">
        <v>-9999</v>
      </c>
      <c r="EQ26" s="15">
        <v>2.8</v>
      </c>
      <c r="ER26" s="18">
        <v>10.3</v>
      </c>
      <c r="ES26" s="17">
        <v>5.6</v>
      </c>
      <c r="ET26" s="18">
        <v>1.8</v>
      </c>
      <c r="EU26" s="29">
        <v>7.1</v>
      </c>
      <c r="EV26" s="22">
        <v>4.3</v>
      </c>
      <c r="EW26" s="22">
        <v>1.4</v>
      </c>
      <c r="EX26" s="18">
        <v>5.2</v>
      </c>
      <c r="EY26" s="18">
        <v>5.6</v>
      </c>
      <c r="EZ26" s="23">
        <v>8.4</v>
      </c>
      <c r="FA26" s="18">
        <v>8.5</v>
      </c>
      <c r="FB26" s="22">
        <v>16.5</v>
      </c>
      <c r="FC26" s="21">
        <v>-9999</v>
      </c>
      <c r="FD26" s="18">
        <v>5.9</v>
      </c>
      <c r="FE26" s="21">
        <v>-9999</v>
      </c>
      <c r="FF26" s="18">
        <v>5.3</v>
      </c>
      <c r="FG26" s="18">
        <v>11.2</v>
      </c>
      <c r="FH26" s="18">
        <v>21.9</v>
      </c>
      <c r="FI26" s="18">
        <v>8.1999999999999993</v>
      </c>
      <c r="FJ26" s="18">
        <v>12.1</v>
      </c>
      <c r="FK26" s="18">
        <v>21.9</v>
      </c>
      <c r="FL26" s="17">
        <v>29.9</v>
      </c>
      <c r="FM26" s="17">
        <v>34.700000000000003</v>
      </c>
      <c r="FN26" s="17">
        <v>30.4</v>
      </c>
      <c r="FO26" s="17">
        <v>30.2</v>
      </c>
      <c r="FP26" s="17">
        <v>28.5</v>
      </c>
      <c r="FQ26" s="17">
        <v>28.6</v>
      </c>
      <c r="FR26" s="17">
        <v>30.3</v>
      </c>
      <c r="FS26" s="17">
        <v>29</v>
      </c>
      <c r="FT26" s="17">
        <v>25.6</v>
      </c>
      <c r="FU26" s="17">
        <v>23.9</v>
      </c>
      <c r="FV26" s="17">
        <v>21</v>
      </c>
      <c r="FW26" s="17">
        <v>21.5</v>
      </c>
      <c r="FX26" s="22">
        <v>33.5</v>
      </c>
      <c r="FY26" s="22">
        <v>30.5</v>
      </c>
      <c r="FZ26" s="22">
        <v>51.5</v>
      </c>
      <c r="GA26" s="22">
        <v>53.5</v>
      </c>
      <c r="GB26" s="22">
        <v>70.5</v>
      </c>
      <c r="GC26" s="22">
        <v>56</v>
      </c>
      <c r="GD26" s="22">
        <v>82</v>
      </c>
      <c r="GE26" s="22">
        <v>79</v>
      </c>
      <c r="GF26" s="22">
        <v>102.5</v>
      </c>
      <c r="GG26" s="22">
        <v>82</v>
      </c>
      <c r="GH26" s="22">
        <v>118.5</v>
      </c>
      <c r="GI26" s="22">
        <v>87.5</v>
      </c>
      <c r="GJ26" s="22">
        <v>120</v>
      </c>
      <c r="GK26" s="22">
        <v>99</v>
      </c>
      <c r="GL26" s="22">
        <v>120.5</v>
      </c>
      <c r="GM26" s="22">
        <v>89</v>
      </c>
      <c r="GN26" s="16">
        <v>690.86651053864171</v>
      </c>
      <c r="GO26" s="16">
        <v>4803.0392156862745</v>
      </c>
      <c r="GP26" s="16">
        <v>11020.570866141732</v>
      </c>
      <c r="GQ26" s="16">
        <v>12480.715705765408</v>
      </c>
      <c r="GR26" s="16">
        <v>5839.1261171797414</v>
      </c>
      <c r="GS26" s="16">
        <v>7594.4389275074473</v>
      </c>
      <c r="GT26" s="16">
        <v>1856.8452380952378</v>
      </c>
      <c r="GU26" s="16">
        <v>23.297137216189533</v>
      </c>
      <c r="GV26" s="16">
        <v>6.3429137760158572</v>
      </c>
      <c r="GW26" s="16">
        <v>1.1167512690355328</v>
      </c>
      <c r="GX26" s="18">
        <v>3.6705999999999999</v>
      </c>
      <c r="GY26" s="18">
        <v>5.0057999999999998</v>
      </c>
      <c r="GZ26" s="18">
        <v>5.2435999999999998</v>
      </c>
      <c r="HA26" s="18">
        <v>4.6917</v>
      </c>
      <c r="HB26" s="18">
        <v>4.2926000000000002</v>
      </c>
      <c r="HC26" s="18">
        <v>3.7410000000000001</v>
      </c>
      <c r="HD26" s="18">
        <v>0.76454999999999995</v>
      </c>
      <c r="HE26" s="18">
        <v>2.3957000000000002</v>
      </c>
      <c r="HF26" s="18">
        <v>2.3275000000000001</v>
      </c>
      <c r="HG26" s="15">
        <v>39.799999999999997</v>
      </c>
      <c r="HH26" s="15">
        <f t="shared" si="48"/>
        <v>219.99999999999994</v>
      </c>
      <c r="HI26" s="15">
        <v>1.5999446745064354</v>
      </c>
      <c r="HJ26" s="24">
        <f t="shared" si="49"/>
        <v>1.755781222195637</v>
      </c>
      <c r="HK26" s="15">
        <f t="shared" si="50"/>
        <v>3.8627186888304004</v>
      </c>
      <c r="HL26" s="27">
        <v>0.35189165758170271</v>
      </c>
      <c r="HM26" s="17">
        <v>338.8</v>
      </c>
      <c r="HN26" s="17">
        <v>70.069999999999993</v>
      </c>
      <c r="HO26" s="16">
        <f t="shared" si="51"/>
        <v>268.73</v>
      </c>
      <c r="HP26" s="18">
        <v>13</v>
      </c>
      <c r="HQ26" s="18">
        <v>537.6</v>
      </c>
      <c r="HR26" s="18">
        <v>31.63</v>
      </c>
      <c r="HS26" s="22">
        <f t="shared" si="52"/>
        <v>505.97</v>
      </c>
      <c r="HT26" s="21">
        <v>171</v>
      </c>
      <c r="HU26" s="18">
        <v>268.60000000000002</v>
      </c>
      <c r="HV26" s="18">
        <v>31</v>
      </c>
      <c r="HW26" s="18">
        <f t="shared" si="53"/>
        <v>237.60000000000002</v>
      </c>
      <c r="HX26" s="18">
        <v>164.4</v>
      </c>
      <c r="HY26" s="18">
        <v>31</v>
      </c>
      <c r="HZ26" s="18">
        <f t="shared" si="54"/>
        <v>133.4</v>
      </c>
      <c r="IA26" s="18">
        <v>143.69999999999999</v>
      </c>
      <c r="IB26" s="18">
        <v>31.5</v>
      </c>
      <c r="IC26" s="18">
        <f t="shared" si="55"/>
        <v>112.19999999999999</v>
      </c>
      <c r="ID26" s="18">
        <v>79.599999999999994</v>
      </c>
      <c r="IE26" s="22">
        <v>6.65</v>
      </c>
      <c r="IF26" s="28">
        <v>109.9</v>
      </c>
      <c r="IG26" s="22">
        <v>70.069999999999993</v>
      </c>
      <c r="IH26" s="22">
        <f t="shared" si="151"/>
        <v>72.949999999999989</v>
      </c>
      <c r="II26" s="22">
        <f t="shared" si="152"/>
        <v>39.830000000000013</v>
      </c>
      <c r="IJ26" s="16">
        <f t="shared" si="153"/>
        <v>390.4901960784315</v>
      </c>
      <c r="IK26" s="16">
        <f t="shared" si="154"/>
        <v>348.65196078431381</v>
      </c>
      <c r="IL26" s="25">
        <f t="shared" si="22"/>
        <v>2634.6078431372548</v>
      </c>
      <c r="IM26" s="16">
        <f t="shared" si="23"/>
        <v>4960.4901960784309</v>
      </c>
      <c r="IN26" s="16">
        <f t="shared" si="24"/>
        <v>1307.8431372549019</v>
      </c>
      <c r="IO26" s="16">
        <f t="shared" si="60"/>
        <v>1100</v>
      </c>
      <c r="IP26" s="25">
        <f t="shared" si="25"/>
        <v>2329.4117647058824</v>
      </c>
      <c r="IQ26" s="16">
        <f t="shared" si="61"/>
        <v>10002.941176470587</v>
      </c>
      <c r="IR26" s="16">
        <f t="shared" si="62"/>
        <v>715.19607843137248</v>
      </c>
      <c r="IS26" s="27">
        <v>0.35361261499283109</v>
      </c>
      <c r="IT26" s="24">
        <v>2.2714584446011652</v>
      </c>
      <c r="IU26" s="24">
        <v>2.2714584446011652</v>
      </c>
      <c r="IV26" s="15">
        <v>2.4900000000000002</v>
      </c>
      <c r="IW26" s="24">
        <f t="shared" si="63"/>
        <v>2.4691974515442778</v>
      </c>
      <c r="IX26" s="15">
        <f t="shared" si="26"/>
        <v>65.601735294117645</v>
      </c>
      <c r="IY26" s="27">
        <v>0.36206699185906654</v>
      </c>
      <c r="IZ26" s="26">
        <v>0.46754357524468892</v>
      </c>
      <c r="JA26" s="15">
        <v>0.46</v>
      </c>
      <c r="JB26" s="24">
        <f t="shared" si="64"/>
        <v>0.55271829433995756</v>
      </c>
      <c r="JC26" s="15">
        <f t="shared" si="27"/>
        <v>22.818254901960781</v>
      </c>
      <c r="JD26" s="27">
        <v>0.36170451812918264</v>
      </c>
      <c r="JE26" s="24">
        <v>1.0252251111068644</v>
      </c>
      <c r="JF26" s="15">
        <v>1.08</v>
      </c>
      <c r="JG26" s="24">
        <f t="shared" si="65"/>
        <v>1.1451991580399328</v>
      </c>
      <c r="JH26" s="15">
        <f t="shared" si="28"/>
        <v>14.124705882352941</v>
      </c>
      <c r="JI26" s="27">
        <v>0.36152160801263489</v>
      </c>
      <c r="JJ26" s="24">
        <v>2.0221154276233801</v>
      </c>
      <c r="JK26" s="15">
        <v>2.56</v>
      </c>
      <c r="JL26" s="24">
        <f t="shared" si="66"/>
        <v>2.204295430307079</v>
      </c>
      <c r="JM26" s="15">
        <f t="shared" si="29"/>
        <v>18.309019607843137</v>
      </c>
      <c r="JN26" s="27">
        <v>0.36198444750096176</v>
      </c>
      <c r="JO26" s="16">
        <f t="shared" si="67"/>
        <v>120.85371568627451</v>
      </c>
      <c r="JP26" s="16">
        <f t="shared" si="68"/>
        <v>107.90510329131652</v>
      </c>
      <c r="JQ26" s="22">
        <v>13</v>
      </c>
      <c r="JR26" s="22">
        <f t="shared" si="69"/>
        <v>43.29</v>
      </c>
      <c r="JS26" s="22">
        <v>1539.8</v>
      </c>
      <c r="JT26" s="26">
        <f t="shared" si="70"/>
        <v>1.5398000000000001</v>
      </c>
      <c r="JU26" s="27">
        <v>7.1599999999999997E-2</v>
      </c>
      <c r="JV26" s="26">
        <f t="shared" si="71"/>
        <v>1.4681999999999999</v>
      </c>
      <c r="JW26" s="15">
        <f t="shared" si="72"/>
        <v>3254.0906884519222</v>
      </c>
      <c r="JX26" s="15">
        <v>0.77410000000000001</v>
      </c>
      <c r="JY26" s="15">
        <v>0.79879999999999995</v>
      </c>
      <c r="JZ26" s="15">
        <f t="shared" ref="JZ26:JZ61" si="181">JX26-0.0678</f>
        <v>0.70630000000000004</v>
      </c>
      <c r="KA26" s="15">
        <f>JY26-0.067</f>
        <v>0.73180000000000001</v>
      </c>
      <c r="KB26" s="15">
        <f t="shared" si="156"/>
        <v>0.48106524996594474</v>
      </c>
      <c r="KC26" s="15">
        <v>0.503</v>
      </c>
      <c r="KD26" s="15">
        <f>(JZ26)*(43560/(JR26*0.454))</f>
        <v>1565.429950451977</v>
      </c>
      <c r="KE26" s="15">
        <f t="shared" si="30"/>
        <v>1636.8076162913169</v>
      </c>
      <c r="KF26" s="15">
        <f t="shared" si="73"/>
        <v>1833.224530246275</v>
      </c>
      <c r="KG26" s="28">
        <v>2</v>
      </c>
      <c r="KH26" s="22">
        <f t="shared" si="74"/>
        <v>19</v>
      </c>
      <c r="KI26" s="22">
        <f t="shared" si="75"/>
        <v>126.73</v>
      </c>
      <c r="KJ26" s="20">
        <v>132.03258199999999</v>
      </c>
      <c r="KK26" s="16">
        <v>4.6100000000000003</v>
      </c>
      <c r="KL26" s="16">
        <f t="shared" si="76"/>
        <v>4.1000000000000005</v>
      </c>
      <c r="KM26" s="15">
        <f t="shared" si="121"/>
        <v>2979.4407861530299</v>
      </c>
      <c r="KN26" s="18">
        <v>2.16</v>
      </c>
      <c r="KO26" s="18">
        <f t="shared" si="77"/>
        <v>1.8900000000000001</v>
      </c>
      <c r="KP26" s="15">
        <f t="shared" si="78"/>
        <v>0.46097560975609753</v>
      </c>
      <c r="KQ26" s="15">
        <f t="shared" si="79"/>
        <v>1373.4495331290796</v>
      </c>
      <c r="KR26" s="15">
        <f t="shared" si="80"/>
        <v>1538.2634771045693</v>
      </c>
      <c r="KS26" s="20">
        <f t="shared" si="31"/>
        <v>1735.9140647915606</v>
      </c>
      <c r="KT26" s="20">
        <f t="shared" si="81"/>
        <v>1944.223752566548</v>
      </c>
      <c r="KU26" s="30">
        <v>5.3</v>
      </c>
      <c r="KV26" s="30">
        <v>0.94</v>
      </c>
      <c r="KW26" s="30">
        <v>76.900000000000006</v>
      </c>
      <c r="KX26" s="30">
        <v>23.3</v>
      </c>
      <c r="KY26" s="30">
        <v>5.9</v>
      </c>
      <c r="KZ26" s="18">
        <v>1.7602</v>
      </c>
      <c r="LA26" s="18">
        <f t="shared" si="82"/>
        <v>1.6932</v>
      </c>
      <c r="LB26" s="15">
        <f t="shared" si="32"/>
        <v>0.41297560975609754</v>
      </c>
      <c r="LC26" s="15">
        <f t="shared" si="33"/>
        <v>1230.4363753937339</v>
      </c>
      <c r="LD26" s="15">
        <f t="shared" si="83"/>
        <v>1378.0887404409821</v>
      </c>
      <c r="LE26" s="15">
        <f t="shared" si="84"/>
        <v>1680.596024928027</v>
      </c>
      <c r="LF26" s="15">
        <v>39.799999999999997</v>
      </c>
      <c r="LG26" s="15">
        <f t="shared" si="85"/>
        <v>219.99999999999994</v>
      </c>
      <c r="LH26" s="15">
        <v>0.252082449052632</v>
      </c>
      <c r="LI26" s="15">
        <v>0.382358871052632</v>
      </c>
      <c r="LJ26" s="15">
        <v>0.215736683815789</v>
      </c>
      <c r="LK26" s="15">
        <v>0.31489172799999998</v>
      </c>
      <c r="LL26" s="15">
        <v>0.50787154984210503</v>
      </c>
      <c r="LM26" s="15">
        <v>0.45677736565789501</v>
      </c>
      <c r="LN26" s="15">
        <v>0.31235101784210501</v>
      </c>
      <c r="LO26" s="15">
        <v>0.50203303365789498</v>
      </c>
      <c r="LP26" s="15">
        <v>0.43668828594736803</v>
      </c>
      <c r="LQ26" s="15">
        <v>0.230915197631579</v>
      </c>
      <c r="LR26" s="15">
        <v>0.382283738947368</v>
      </c>
      <c r="LS26" s="15">
        <v>0.24082286931579</v>
      </c>
      <c r="LT26" s="15">
        <v>33.96</v>
      </c>
      <c r="LU26" s="15">
        <v>30.454999999999998</v>
      </c>
      <c r="LV26" s="15">
        <v>4.3540000000000001</v>
      </c>
      <c r="LW26" s="15">
        <v>40.587631578947402</v>
      </c>
      <c r="LX26" s="15">
        <v>40.302368421052599</v>
      </c>
      <c r="LY26" s="15">
        <v>34.286842105263098</v>
      </c>
      <c r="LZ26" s="15">
        <v>34.380526315789503</v>
      </c>
      <c r="MA26" s="15">
        <v>0.17283531842105301</v>
      </c>
      <c r="MB26" s="15">
        <v>0.14841952894736801</v>
      </c>
      <c r="MC26" s="15">
        <v>57.609210526315799</v>
      </c>
      <c r="MD26" s="15">
        <v>55.979210526315804</v>
      </c>
      <c r="ME26" s="15">
        <v>60.3</v>
      </c>
      <c r="MF26" s="15">
        <f t="shared" si="86"/>
        <v>2.6907894736841982</v>
      </c>
      <c r="MG26" s="15">
        <f t="shared" si="87"/>
        <v>4.3207894736841936</v>
      </c>
      <c r="MH26" s="15">
        <v>1853.03026315789</v>
      </c>
      <c r="MI26" s="15">
        <v>1816.00271052632</v>
      </c>
      <c r="MJ26" s="15">
        <v>0.23275865084210501</v>
      </c>
      <c r="MK26" s="15">
        <v>0.23270136818421</v>
      </c>
      <c r="ML26" s="15">
        <v>0.165951704107895</v>
      </c>
      <c r="MM26" s="15">
        <v>0.18348231413421101</v>
      </c>
      <c r="MN26" s="15">
        <v>0.13527068626052599</v>
      </c>
      <c r="MO26" s="15">
        <v>0.139187302439474</v>
      </c>
      <c r="MP26" s="15">
        <v>6.6404848668421099E-2</v>
      </c>
      <c r="MQ26" s="15">
        <v>8.8306440976315806E-2</v>
      </c>
      <c r="MR26" s="15">
        <v>6.9508703636842098E-2</v>
      </c>
      <c r="MS26" s="15">
        <v>5.1611068171052599E-2</v>
      </c>
      <c r="MT26" s="15">
        <v>0.35147391257368399</v>
      </c>
      <c r="MU26" s="15">
        <v>0.401876022552631</v>
      </c>
      <c r="MV26" s="15">
        <v>0.36976775081579</v>
      </c>
      <c r="MW26" s="15">
        <v>0.33463239121315802</v>
      </c>
      <c r="MX26" s="15">
        <v>0.129386071026316</v>
      </c>
      <c r="MY26" s="15">
        <v>0.18694548605789499</v>
      </c>
      <c r="MZ26" s="15">
        <v>0.60738411872631604</v>
      </c>
      <c r="NA26" s="15">
        <v>0.61268431687105296</v>
      </c>
      <c r="NB26" s="15">
        <v>0.51650658772368396</v>
      </c>
      <c r="NC26" s="15">
        <v>0.27918925150789498</v>
      </c>
      <c r="ND26" s="15">
        <v>0.54724123159473703</v>
      </c>
      <c r="NE26" s="15">
        <v>0.29886303200526299</v>
      </c>
      <c r="NF26" s="15">
        <v>0.34237500271578902</v>
      </c>
      <c r="NG26" s="15">
        <v>0.22757881091052601</v>
      </c>
      <c r="NH26" s="15">
        <v>0.297204653176316</v>
      </c>
      <c r="NI26" s="15">
        <v>0.19645777562105299</v>
      </c>
      <c r="NJ26" s="15">
        <v>-0.124120579289474</v>
      </c>
      <c r="NK26" s="15">
        <v>-0.16148301249999999</v>
      </c>
      <c r="NL26" s="15">
        <v>1.3239902820763201</v>
      </c>
      <c r="NM26" s="15">
        <v>0.82048912825526299</v>
      </c>
      <c r="NN26" s="15">
        <v>0.25701009200000002</v>
      </c>
      <c r="NO26" s="15">
        <v>0.39962451597368398</v>
      </c>
      <c r="NP26" s="15">
        <v>0.23203036115789499</v>
      </c>
      <c r="NQ26" s="15">
        <v>0.31639652584210498</v>
      </c>
      <c r="NR26" s="15">
        <v>0.476848671289474</v>
      </c>
      <c r="NS26" s="15">
        <v>0.44385985042105303</v>
      </c>
      <c r="NT26" s="15">
        <v>0.306587504210526</v>
      </c>
      <c r="NU26" s="15">
        <v>0.473854255842105</v>
      </c>
      <c r="NV26" s="15">
        <v>0.41958233649999999</v>
      </c>
      <c r="NW26" s="15">
        <v>0.232804570473684</v>
      </c>
      <c r="NX26" s="15">
        <v>0.3776977655</v>
      </c>
      <c r="NY26" s="15">
        <v>0.227151086684211</v>
      </c>
      <c r="NZ26" s="15">
        <v>31.02</v>
      </c>
      <c r="OA26" s="15">
        <v>28.302631578947299</v>
      </c>
      <c r="OB26" s="15">
        <v>13.436842105263199</v>
      </c>
      <c r="OC26" s="15">
        <v>46.16</v>
      </c>
      <c r="OD26" s="15">
        <v>45.926578947368398</v>
      </c>
      <c r="OE26" s="15">
        <v>31.951052631579</v>
      </c>
      <c r="OF26" s="15">
        <v>31.57</v>
      </c>
      <c r="OG26" s="15">
        <v>0.40078357631578898</v>
      </c>
      <c r="OH26" s="15">
        <v>0.36965311315789501</v>
      </c>
      <c r="OI26" s="15">
        <v>58.140789473684201</v>
      </c>
      <c r="OJ26" s="15">
        <v>54.9863157894737</v>
      </c>
      <c r="OK26" s="15">
        <v>60</v>
      </c>
      <c r="OL26" s="15">
        <f t="shared" si="88"/>
        <v>1.859210526315799</v>
      </c>
      <c r="OM26" s="15">
        <f t="shared" si="89"/>
        <v>5.0136842105263</v>
      </c>
      <c r="ON26" s="15">
        <v>1865.107</v>
      </c>
      <c r="OO26" s="15">
        <v>1793.4910789473699</v>
      </c>
      <c r="OP26" s="15">
        <v>0.21400171079999999</v>
      </c>
      <c r="OQ26" s="15">
        <v>0.20048922622631599</v>
      </c>
      <c r="OR26" s="15">
        <v>0.15551690396578899</v>
      </c>
      <c r="OS26" s="15">
        <v>0.167265347997368</v>
      </c>
      <c r="OT26" s="15">
        <v>0.11261664084473701</v>
      </c>
      <c r="OU26" s="15">
        <v>8.6457403771052599E-2</v>
      </c>
      <c r="OV26" s="15">
        <v>5.2461568815789499E-2</v>
      </c>
      <c r="OW26" s="15">
        <v>5.2098426423684202E-2</v>
      </c>
      <c r="OX26" s="15">
        <v>6.0528083426315799E-2</v>
      </c>
      <c r="OY26" s="15">
        <v>3.4548662473684197E-2</v>
      </c>
      <c r="OZ26" s="15">
        <v>0.35168400840526298</v>
      </c>
      <c r="PA26" s="15">
        <v>0.34364251504210502</v>
      </c>
      <c r="PB26" s="15">
        <v>0.34083536597368402</v>
      </c>
      <c r="PC26" s="15">
        <v>0.29768544498684202</v>
      </c>
      <c r="PD26" s="15">
        <v>0.148969139710526</v>
      </c>
      <c r="PE26" s="15">
        <v>0.153958685260526</v>
      </c>
      <c r="PF26" s="15">
        <v>0.54557128600789495</v>
      </c>
      <c r="PG26" s="15">
        <v>0.50715987534473606</v>
      </c>
      <c r="PH26" s="15">
        <v>0.53402773118157898</v>
      </c>
      <c r="PI26" s="15">
        <v>0.87640425025000002</v>
      </c>
      <c r="PJ26" s="15">
        <v>0.55918752346842104</v>
      </c>
      <c r="PK26" s="15">
        <v>0.91146180306315805</v>
      </c>
      <c r="PL26" s="15">
        <v>0.31953956286315799</v>
      </c>
      <c r="PM26" s="15">
        <v>0.15420249733684199</v>
      </c>
      <c r="PN26" s="15">
        <v>0.279455829078947</v>
      </c>
      <c r="PO26" s="15">
        <v>0.13652593388157899</v>
      </c>
      <c r="PP26" s="15">
        <v>-9.9341489815789399E-2</v>
      </c>
      <c r="PQ26" s="15">
        <v>-9.7756317428947401E-2</v>
      </c>
      <c r="PR26" s="15">
        <v>1.4514210998710499</v>
      </c>
      <c r="PS26" s="15">
        <v>0.835983427794737</v>
      </c>
      <c r="PT26" s="15">
        <v>0.25344605972092998</v>
      </c>
      <c r="PU26" s="15">
        <v>0.39354783976744201</v>
      </c>
      <c r="PV26" s="15">
        <v>0.229118798581395</v>
      </c>
      <c r="PW26" s="15">
        <v>0.32033784560465101</v>
      </c>
      <c r="PX26" s="15">
        <v>0.48536701325581399</v>
      </c>
      <c r="PY26" s="15">
        <v>0.43642258590697702</v>
      </c>
      <c r="PZ26" s="15">
        <v>0.31018436313953501</v>
      </c>
      <c r="QA26" s="15">
        <v>0.48968137002325601</v>
      </c>
      <c r="QB26" s="15">
        <v>0.43960467225581401</v>
      </c>
      <c r="QC26" s="15">
        <v>0.23653967781395299</v>
      </c>
      <c r="QD26" s="15">
        <v>0.37773410127906998</v>
      </c>
      <c r="QE26" s="15">
        <v>0.230656447116279</v>
      </c>
      <c r="QF26" s="15">
        <v>26.78</v>
      </c>
      <c r="QG26" s="15">
        <v>23.949534883720901</v>
      </c>
      <c r="QH26" s="15">
        <v>20.0774418604651</v>
      </c>
      <c r="QI26" s="15">
        <v>36.086046511627899</v>
      </c>
      <c r="QJ26" s="15">
        <v>35.2023255813953</v>
      </c>
      <c r="QK26" s="15">
        <v>26.12</v>
      </c>
      <c r="QL26" s="15">
        <v>25.9837209302326</v>
      </c>
      <c r="QM26" s="15">
        <v>0.27361762325581401</v>
      </c>
      <c r="QN26" s="15">
        <v>0.230136244186047</v>
      </c>
      <c r="QO26" s="15">
        <v>56.411162790697702</v>
      </c>
      <c r="QP26" s="15">
        <v>53.577209302325599</v>
      </c>
      <c r="QQ26" s="15">
        <v>60.1</v>
      </c>
      <c r="QR26" s="15">
        <f t="shared" si="90"/>
        <v>3.6888372093022994</v>
      </c>
      <c r="QS26" s="15">
        <f t="shared" si="91"/>
        <v>6.5227906976744023</v>
      </c>
      <c r="QT26" s="15">
        <v>1825.8275581395301</v>
      </c>
      <c r="QU26" s="15">
        <v>1761.4997906976701</v>
      </c>
      <c r="QV26" s="15">
        <v>0.22426874037674399</v>
      </c>
      <c r="QW26" s="15">
        <v>0.20209920177441901</v>
      </c>
      <c r="QX26" s="15">
        <v>0.17260936014651199</v>
      </c>
      <c r="QY26" s="15">
        <v>0.15295288245116301</v>
      </c>
      <c r="QZ26" s="15">
        <v>0.128947605337209</v>
      </c>
      <c r="RA26" s="15">
        <v>0.101918456116279</v>
      </c>
      <c r="RB26" s="15">
        <v>7.5724869513953505E-2</v>
      </c>
      <c r="RC26" s="15">
        <v>5.1298702420930202E-2</v>
      </c>
      <c r="RD26" s="15">
        <v>5.3762349097674397E-2</v>
      </c>
      <c r="RE26" s="15">
        <v>5.0980591923255797E-2</v>
      </c>
      <c r="RF26" s="15">
        <v>0.35943227475813899</v>
      </c>
      <c r="RG26" s="15">
        <v>0.355933208081395</v>
      </c>
      <c r="RH26" s="15">
        <v>0.34842343146046501</v>
      </c>
      <c r="RI26" s="15">
        <v>0.31110685982093</v>
      </c>
      <c r="RJ26" s="15">
        <v>0.147043659486047</v>
      </c>
      <c r="RK26" s="15">
        <v>0.16613398833953499</v>
      </c>
      <c r="RL26" s="15">
        <v>0.57898353428604599</v>
      </c>
      <c r="RM26" s="15">
        <v>0.51456626820465101</v>
      </c>
      <c r="RN26" s="15">
        <v>0.416149045786046</v>
      </c>
      <c r="RO26" s="15">
        <v>0.26627204841395402</v>
      </c>
      <c r="RP26" s="15">
        <v>0.445124097537209</v>
      </c>
      <c r="RQ26" s="15">
        <v>0.27523323195581401</v>
      </c>
      <c r="RR26" s="15">
        <v>0.27623830700930202</v>
      </c>
      <c r="RS26" s="15">
        <v>0.23907465920232601</v>
      </c>
      <c r="RT26" s="15">
        <v>0.237968005897674</v>
      </c>
      <c r="RU26" s="15">
        <v>0.210552286048837</v>
      </c>
      <c r="RV26" s="15">
        <v>-0.14050034437209299</v>
      </c>
      <c r="RW26" s="15">
        <v>-9.6394242599999999E-2</v>
      </c>
      <c r="RX26" s="15">
        <v>0.84110343876744198</v>
      </c>
      <c r="RY26" s="15">
        <v>0.27860540091395303</v>
      </c>
      <c r="RZ26" s="15">
        <v>0.24310805909803901</v>
      </c>
      <c r="SA26" s="15">
        <v>0.36220296905882399</v>
      </c>
      <c r="SB26" s="15">
        <v>0.216961696705882</v>
      </c>
      <c r="SC26" s="15">
        <v>0.29644075674509801</v>
      </c>
      <c r="SD26" s="15">
        <v>0.47551523998039202</v>
      </c>
      <c r="SE26" s="15">
        <v>0.39645479564705899</v>
      </c>
      <c r="SF26" s="15">
        <v>0.28735818531372498</v>
      </c>
      <c r="SG26" s="15">
        <v>0.48185424001960803</v>
      </c>
      <c r="SH26" s="15">
        <v>0.41473086049019597</v>
      </c>
      <c r="SI26" s="15">
        <v>0.223277842490196</v>
      </c>
      <c r="SJ26" s="15">
        <v>0.34619532192156899</v>
      </c>
      <c r="SK26" s="15">
        <v>0.21558001523529399</v>
      </c>
      <c r="SL26" s="15">
        <v>30.345882352941199</v>
      </c>
      <c r="SM26" s="15">
        <v>28.8704901960784</v>
      </c>
      <c r="SN26" s="15">
        <v>17.402745098039201</v>
      </c>
      <c r="SO26" s="15">
        <v>40.585392156862802</v>
      </c>
      <c r="SP26" s="15">
        <v>39.852156862745097</v>
      </c>
      <c r="SQ26" s="15">
        <v>31.110294117647001</v>
      </c>
      <c r="SR26" s="15">
        <v>30.828921568627401</v>
      </c>
      <c r="SS26" s="15">
        <v>0.26210763725490199</v>
      </c>
      <c r="ST26" s="15">
        <v>0.22739860784313701</v>
      </c>
      <c r="SU26" s="15">
        <v>54.880588235294098</v>
      </c>
      <c r="SV26" s="15">
        <v>53.188725490196099</v>
      </c>
      <c r="SW26" s="15">
        <v>63.6</v>
      </c>
      <c r="SX26" s="15">
        <f t="shared" si="92"/>
        <v>8.7194117647059031</v>
      </c>
      <c r="SY26" s="15">
        <f t="shared" si="93"/>
        <v>10.411274509803903</v>
      </c>
      <c r="SZ26" s="15">
        <v>1791.0942549019601</v>
      </c>
      <c r="TA26" s="15">
        <v>1752.6893823529399</v>
      </c>
      <c r="TB26" s="15">
        <v>0.25247327920588197</v>
      </c>
      <c r="TC26" s="15">
        <v>0.229834747405882</v>
      </c>
      <c r="TD26" s="15">
        <v>0.18141944938431401</v>
      </c>
      <c r="TE26" s="15">
        <v>0.14360215151568601</v>
      </c>
      <c r="TF26" s="15">
        <v>0.163556509276471</v>
      </c>
      <c r="TG26" s="15">
        <v>0.1332453072</v>
      </c>
      <c r="TH26" s="15">
        <v>9.0182064441176393E-2</v>
      </c>
      <c r="TI26" s="15">
        <v>4.4488315458823598E-2</v>
      </c>
      <c r="TJ26" s="15">
        <v>7.4528206860784305E-2</v>
      </c>
      <c r="TK26" s="15">
        <v>8.93829358294118E-2</v>
      </c>
      <c r="TL26" s="15">
        <v>0.381414051603922</v>
      </c>
      <c r="TM26" s="15">
        <v>0.37123522012745103</v>
      </c>
      <c r="TN26" s="15">
        <v>0.36629199122549</v>
      </c>
      <c r="TO26" s="15">
        <v>0.321153487111765</v>
      </c>
      <c r="TP26" s="15">
        <v>0.142724334988235</v>
      </c>
      <c r="TQ26" s="15">
        <v>0.15492012041960801</v>
      </c>
      <c r="TR26" s="15">
        <v>0.67739164852745104</v>
      </c>
      <c r="TS26" s="15">
        <v>0.60494605471176499</v>
      </c>
      <c r="TT26" s="15">
        <v>0.45532201891764701</v>
      </c>
      <c r="TU26" s="15">
        <v>1.5197008645372501</v>
      </c>
      <c r="TV26" s="15">
        <v>0.49221655210392201</v>
      </c>
      <c r="TW26" s="15">
        <v>1.4552309427039201</v>
      </c>
      <c r="TX26" s="15">
        <v>0.34102150958627397</v>
      </c>
      <c r="TY26" s="15">
        <v>0.42022693994117699</v>
      </c>
      <c r="TZ26" s="15">
        <v>0.29279040462156902</v>
      </c>
      <c r="UA26" s="15">
        <v>0.374980006856863</v>
      </c>
      <c r="UB26" s="15">
        <v>-0.16491894123529399</v>
      </c>
      <c r="UC26" s="15">
        <v>-8.3023278350980403E-2</v>
      </c>
      <c r="UD26" s="15">
        <v>1.0185521757</v>
      </c>
      <c r="UE26" s="15">
        <v>0.60993355182353004</v>
      </c>
      <c r="UF26" s="15">
        <v>0.21965157426666701</v>
      </c>
      <c r="UG26" s="15">
        <v>0.29839095897777801</v>
      </c>
      <c r="UH26" s="15">
        <v>0.19550877851111101</v>
      </c>
      <c r="UI26" s="15">
        <v>0.25312986702222201</v>
      </c>
      <c r="UJ26" s="15">
        <v>0.50337683788888898</v>
      </c>
      <c r="UK26" s="15">
        <v>0.424003983955555</v>
      </c>
      <c r="UL26" s="15">
        <v>0.241247867333333</v>
      </c>
      <c r="UM26" s="15">
        <v>0.468710712311111</v>
      </c>
      <c r="UN26" s="15">
        <v>0.391432915755555</v>
      </c>
      <c r="UO26" s="15">
        <v>0.196283711622222</v>
      </c>
      <c r="UP26" s="15">
        <v>0.276684480533333</v>
      </c>
      <c r="UQ26" s="15">
        <v>0.186090403177778</v>
      </c>
      <c r="UR26" s="15">
        <v>31.288444444444401</v>
      </c>
      <c r="US26" s="15">
        <v>27.0411111111111</v>
      </c>
      <c r="UT26" s="15">
        <v>13.997111111111099</v>
      </c>
      <c r="UU26" s="15">
        <v>40.373111111111101</v>
      </c>
      <c r="UV26" s="15">
        <v>37.5664444444444</v>
      </c>
      <c r="UW26" s="15">
        <v>31.34</v>
      </c>
      <c r="UX26" s="15">
        <v>30.7</v>
      </c>
      <c r="UY26" s="15">
        <v>0.25058666000000002</v>
      </c>
      <c r="UZ26" s="15">
        <v>0.17235830022222201</v>
      </c>
      <c r="VA26" s="15">
        <v>56.420666666666698</v>
      </c>
      <c r="VB26" s="15">
        <v>59.781111111111102</v>
      </c>
      <c r="VC26" s="15">
        <v>73.099999999999994</v>
      </c>
      <c r="VD26" s="15">
        <f t="shared" si="94"/>
        <v>16.679333333333297</v>
      </c>
      <c r="VE26" s="15">
        <f t="shared" si="95"/>
        <v>13.318888888888893</v>
      </c>
      <c r="VF26" s="15">
        <f t="shared" si="96"/>
        <v>14.999111111111095</v>
      </c>
      <c r="VG26" s="15">
        <v>1826.03702222222</v>
      </c>
      <c r="VH26" s="15">
        <v>1902.3445999999999</v>
      </c>
      <c r="VI26" s="15">
        <v>0.31964032179111102</v>
      </c>
      <c r="VJ26" s="15">
        <v>0.32825177259111099</v>
      </c>
      <c r="VK26" s="15">
        <v>0.23725393948888901</v>
      </c>
      <c r="VL26" s="15">
        <v>0.25146336405555603</v>
      </c>
      <c r="VM26" s="15">
        <v>0.25728995226222201</v>
      </c>
      <c r="VN26" s="15">
        <v>0.25357929760888898</v>
      </c>
      <c r="VO26" s="15">
        <f t="shared" si="97"/>
        <v>0.25543462493555547</v>
      </c>
      <c r="VP26" s="15">
        <v>0.17203990254444401</v>
      </c>
      <c r="VQ26" s="15">
        <v>0.17345626512666701</v>
      </c>
      <c r="VR26" s="15">
        <v>8.9372536862222199E-2</v>
      </c>
      <c r="VS26" s="15">
        <v>8.41223665533333E-2</v>
      </c>
      <c r="VT26" s="15">
        <v>0.43101065267999999</v>
      </c>
      <c r="VU26" s="15">
        <v>0.43807688593111099</v>
      </c>
      <c r="VV26" s="15">
        <v>0.40901929130888898</v>
      </c>
      <c r="VW26" s="15">
        <v>0.39003051197999999</v>
      </c>
      <c r="VX26" s="15">
        <v>0.129208229211111</v>
      </c>
      <c r="VY26" s="15">
        <v>0.12850962690888901</v>
      </c>
      <c r="VZ26" s="15">
        <v>0.94549152594666597</v>
      </c>
      <c r="WA26" s="15">
        <v>0.99176158945111104</v>
      </c>
      <c r="WB26" s="15">
        <v>0.34782933056444398</v>
      </c>
      <c r="WC26" s="15">
        <v>0.328335120282222</v>
      </c>
      <c r="WD26" s="15">
        <v>0.40059887535111099</v>
      </c>
      <c r="WE26" s="15">
        <v>0.37644096040000002</v>
      </c>
      <c r="WF26" s="15">
        <v>0.33617715274888899</v>
      </c>
      <c r="WG26" s="15">
        <v>0.30471542435333299</v>
      </c>
      <c r="WH26" s="15">
        <v>0.27756813007999998</v>
      </c>
      <c r="WI26" s="15">
        <v>0.25018817903333301</v>
      </c>
      <c r="WJ26" s="15">
        <v>-0.29258384904444401</v>
      </c>
      <c r="WK26" s="15">
        <v>-0.29358331846666702</v>
      </c>
      <c r="WL26" s="15">
        <v>0.683544194124444</v>
      </c>
      <c r="WM26" s="15">
        <v>0.71721488730222205</v>
      </c>
      <c r="WN26" s="15">
        <v>0.17756899654717001</v>
      </c>
      <c r="WO26" s="15">
        <v>0.21882146401886801</v>
      </c>
      <c r="WP26" s="15">
        <v>0.15452146845282999</v>
      </c>
      <c r="WQ26" s="15">
        <v>0.19336449258490601</v>
      </c>
      <c r="WR26" s="15">
        <v>0.46218362824528297</v>
      </c>
      <c r="WS26" s="15">
        <v>0.36988831709434</v>
      </c>
      <c r="WT26" s="15">
        <v>0.179158264245283</v>
      </c>
      <c r="WU26" s="15">
        <v>0.46356427666037697</v>
      </c>
      <c r="WV26" s="15">
        <v>0.358759720509434</v>
      </c>
      <c r="WW26" s="15">
        <v>0.166905051716981</v>
      </c>
      <c r="WX26" s="15">
        <v>0.20151434952830199</v>
      </c>
      <c r="WY26" s="15">
        <v>0.149543336113208</v>
      </c>
      <c r="WZ26" s="15">
        <v>31.16</v>
      </c>
      <c r="XA26" s="15">
        <v>30.198867924528301</v>
      </c>
      <c r="XB26" s="15">
        <v>10.6637735849057</v>
      </c>
      <c r="XC26" s="15">
        <v>32.888301886792497</v>
      </c>
      <c r="XD26" s="15">
        <v>32.222641509433998</v>
      </c>
      <c r="XE26" s="15">
        <v>32.017735849056599</v>
      </c>
      <c r="XF26" s="15">
        <v>31.8</v>
      </c>
      <c r="XG26" s="15">
        <v>2.5689235339622599E-2</v>
      </c>
      <c r="XH26" s="15">
        <v>1.2672077018867901E-2</v>
      </c>
      <c r="XI26" s="15">
        <v>56.096981132075499</v>
      </c>
      <c r="XJ26" s="15">
        <v>55.033018867924497</v>
      </c>
      <c r="XK26" s="15">
        <v>84.6</v>
      </c>
      <c r="XL26" s="15">
        <f t="shared" si="98"/>
        <v>28.503018867924496</v>
      </c>
      <c r="XM26" s="15">
        <f t="shared" si="99"/>
        <v>29.566981132075497</v>
      </c>
      <c r="XN26" s="15">
        <v>1818.7020188679201</v>
      </c>
      <c r="XO26" s="15">
        <v>1794.5503207547199</v>
      </c>
      <c r="XP26" s="15">
        <v>0.440280587566038</v>
      </c>
      <c r="XQ26" s="15">
        <v>0.40627469719245302</v>
      </c>
      <c r="XR26" s="15">
        <v>0.33341434647358498</v>
      </c>
      <c r="XS26" s="15">
        <v>0.31273816062641502</v>
      </c>
      <c r="XT26" s="15">
        <v>0.39298018900188703</v>
      </c>
      <c r="XU26" s="15">
        <v>0.35504077677547202</v>
      </c>
      <c r="XV26" s="15">
        <v>0.28111978118490599</v>
      </c>
      <c r="XW26" s="15">
        <v>0.25696485871886798</v>
      </c>
      <c r="XX26" s="15">
        <v>0.12623908453018901</v>
      </c>
      <c r="XY26" s="15">
        <v>0.10822078188301899</v>
      </c>
      <c r="XZ26" s="15">
        <v>0.51051136551698095</v>
      </c>
      <c r="YA26" s="15">
        <v>0.49567004044339602</v>
      </c>
      <c r="YB26" s="15">
        <v>0.46863481506037702</v>
      </c>
      <c r="YC26" s="15">
        <v>0.44126825500754702</v>
      </c>
      <c r="YD26" s="15">
        <v>8.9753559456603793E-2</v>
      </c>
      <c r="YE26" s="15">
        <v>0.111461290464151</v>
      </c>
      <c r="YF26" s="15">
        <v>1.6013568462377401</v>
      </c>
      <c r="YG26" s="15">
        <v>1.39834376050943</v>
      </c>
      <c r="YH26" s="15">
        <v>0.320810413375472</v>
      </c>
      <c r="YI26" s="15">
        <v>0.29453977001509402</v>
      </c>
      <c r="YJ26" s="15">
        <v>0.39589940815471703</v>
      </c>
      <c r="YK26" s="15">
        <v>0.35560182351886799</v>
      </c>
      <c r="YL26" s="15">
        <v>0.36424457613773598</v>
      </c>
      <c r="YM26" s="15">
        <v>0.31767518568490599</v>
      </c>
      <c r="YN26" s="15">
        <v>0.28485600067358502</v>
      </c>
      <c r="YO26" s="15">
        <v>0.25173313582830198</v>
      </c>
      <c r="YP26" s="15">
        <v>-0.43748936066037702</v>
      </c>
      <c r="YQ26" s="15">
        <v>-0.40700592583018902</v>
      </c>
      <c r="YR26" s="15">
        <v>0.66911801779433999</v>
      </c>
      <c r="YS26" s="15">
        <v>0.64450813657547201</v>
      </c>
      <c r="YT26" s="15">
        <v>0.13442186577586199</v>
      </c>
      <c r="YU26" s="15">
        <v>0.137218203534483</v>
      </c>
      <c r="YV26" s="15">
        <v>0.110770196275862</v>
      </c>
      <c r="YW26" s="15">
        <v>0.136484498637931</v>
      </c>
      <c r="YX26" s="15">
        <v>0.43794304341379298</v>
      </c>
      <c r="YY26" s="15">
        <v>0.31315042062068998</v>
      </c>
      <c r="YZ26" s="15">
        <v>0.12480050296551699</v>
      </c>
      <c r="ZA26" s="15">
        <v>0.45064948106896602</v>
      </c>
      <c r="ZB26" s="15">
        <v>0.32079541487931001</v>
      </c>
      <c r="ZC26" s="15">
        <v>0.128458208706897</v>
      </c>
      <c r="ZD26" s="15">
        <v>0.13092564432758599</v>
      </c>
      <c r="ZE26" s="15">
        <v>0.109709169189655</v>
      </c>
      <c r="ZF26" s="15">
        <v>36.099310344827501</v>
      </c>
      <c r="ZG26" s="15">
        <v>32.507931034482802</v>
      </c>
      <c r="ZH26" s="15">
        <v>17.168793103448301</v>
      </c>
      <c r="ZI26" s="15">
        <v>34.707586206896501</v>
      </c>
      <c r="ZJ26" s="15">
        <v>35.292758620689703</v>
      </c>
      <c r="ZK26" s="15">
        <v>36.937931034482801</v>
      </c>
      <c r="ZL26" s="15">
        <v>36.869999999999898</v>
      </c>
      <c r="ZM26" s="15">
        <v>-5.5777541551724201E-2</v>
      </c>
      <c r="ZN26" s="15">
        <v>-3.50580010517242E-2</v>
      </c>
      <c r="ZO26" s="15">
        <v>61.940517241379297</v>
      </c>
      <c r="ZP26" s="15">
        <v>58.852586206896603</v>
      </c>
      <c r="ZQ26" s="15">
        <v>103.6</v>
      </c>
      <c r="ZR26" s="15">
        <f t="shared" si="100"/>
        <v>41.659482758620697</v>
      </c>
      <c r="ZS26" s="15">
        <f t="shared" si="101"/>
        <v>44.747413793103391</v>
      </c>
      <c r="ZT26" s="15">
        <v>1951.3527413793099</v>
      </c>
      <c r="ZU26" s="15">
        <v>1881.2557758620701</v>
      </c>
      <c r="ZV26" s="15">
        <v>0.56492981716896495</v>
      </c>
      <c r="ZW26" s="15">
        <v>0.517991671012069</v>
      </c>
      <c r="ZX26" s="15">
        <v>0.43939697105689701</v>
      </c>
      <c r="ZY26" s="15">
        <v>0.39153499735344799</v>
      </c>
      <c r="ZZ26" s="15">
        <v>0.54929732041034496</v>
      </c>
      <c r="AAA26" s="15">
        <v>0.51697154607413798</v>
      </c>
      <c r="AAB26" s="15">
        <v>0.420856960915517</v>
      </c>
      <c r="AAC26" s="15">
        <v>0.38979098467931</v>
      </c>
      <c r="AAD26" s="15">
        <v>0.167574440739655</v>
      </c>
      <c r="AAE26" s="15">
        <v>0.16103824261379299</v>
      </c>
      <c r="AAF26" s="15">
        <v>0.60741934402068998</v>
      </c>
      <c r="AAG26" s="15">
        <v>0.59011895765517297</v>
      </c>
      <c r="AAH26" s="15">
        <v>0.55523363994137898</v>
      </c>
      <c r="AAI26" s="15">
        <v>0.52363035119137902</v>
      </c>
      <c r="AAJ26" s="15">
        <v>6.4579978299999993E-2</v>
      </c>
      <c r="AAK26" s="15">
        <v>0.10425019132931</v>
      </c>
      <c r="AAL26" s="15">
        <v>2.6170093607913798</v>
      </c>
      <c r="AAM26" s="15">
        <v>2.2223653219672399</v>
      </c>
      <c r="AAN26" s="15">
        <v>0.30520722936724098</v>
      </c>
      <c r="AAO26" s="15">
        <v>0.29830159504827602</v>
      </c>
      <c r="AAP26" s="15">
        <v>0.40426996284655198</v>
      </c>
      <c r="AAQ26" s="15">
        <v>0.38440587032931001</v>
      </c>
      <c r="AAR26" s="15">
        <v>0.396243885243103</v>
      </c>
      <c r="AAS26" s="15">
        <v>0.37882552924482799</v>
      </c>
      <c r="AAT26" s="15">
        <v>0.29576456812413798</v>
      </c>
      <c r="AAU26" s="15">
        <v>0.29298841764310302</v>
      </c>
      <c r="AAV26" s="15">
        <v>-0.59138738096551702</v>
      </c>
      <c r="AAW26" s="15">
        <v>-0.55993219489655199</v>
      </c>
      <c r="AAX26" s="15">
        <v>0.68592772646379296</v>
      </c>
      <c r="AAY26" s="15">
        <v>0.720236092227586</v>
      </c>
      <c r="AAZ26" s="15">
        <v>0.11398512072131101</v>
      </c>
      <c r="ABA26" s="15">
        <v>9.1137786098360707E-2</v>
      </c>
      <c r="ABB26" s="15">
        <v>9.32855472131148E-2</v>
      </c>
      <c r="ABC26" s="15">
        <v>9.9299594393442603E-2</v>
      </c>
      <c r="ABD26" s="15">
        <v>0.43729949216393399</v>
      </c>
      <c r="ABE26" s="15">
        <v>0.28876772662295103</v>
      </c>
      <c r="ABF26" s="15">
        <v>0.10592002932786899</v>
      </c>
      <c r="ABG26" s="15">
        <v>0.45366881680327897</v>
      </c>
      <c r="ABH26" s="15">
        <v>0.29339928573770502</v>
      </c>
      <c r="ABI26" s="15">
        <v>0.106543430065574</v>
      </c>
      <c r="ABJ26" s="15">
        <v>8.6538356098360705E-2</v>
      </c>
      <c r="ABK26" s="15">
        <v>8.6278872918032795E-2</v>
      </c>
      <c r="ABL26" s="15">
        <v>34.58</v>
      </c>
      <c r="ABM26" s="15">
        <v>32.542786885245903</v>
      </c>
      <c r="ABN26" s="15">
        <v>18.890819672131201</v>
      </c>
      <c r="ABO26" s="15">
        <v>28.406721311475401</v>
      </c>
      <c r="ABP26" s="15">
        <v>28.8414754098361</v>
      </c>
      <c r="ABQ26" s="15">
        <v>34.85</v>
      </c>
      <c r="ABR26" s="15">
        <v>34.743278688524597</v>
      </c>
      <c r="ABS26" s="15">
        <v>-0.16204974426229499</v>
      </c>
      <c r="ABT26" s="15">
        <v>-0.13517097868852501</v>
      </c>
      <c r="ABU26" s="15">
        <v>60.325737704917998</v>
      </c>
      <c r="ABV26" s="15">
        <v>58.368032786885301</v>
      </c>
      <c r="ABW26" s="15">
        <v>122.5</v>
      </c>
      <c r="ABX26" s="15">
        <f t="shared" si="102"/>
        <v>62.174262295082002</v>
      </c>
      <c r="ABY26" s="15">
        <f t="shared" si="103"/>
        <v>64.131967213114706</v>
      </c>
      <c r="ABZ26" s="15">
        <f t="shared" si="104"/>
        <v>63.153114754098354</v>
      </c>
      <c r="ACA26" s="15">
        <v>1914.6770327868901</v>
      </c>
      <c r="ACB26" s="15">
        <v>1870.25647540984</v>
      </c>
      <c r="ACC26" s="15">
        <v>0.62021011822786898</v>
      </c>
      <c r="ACD26" s="15">
        <v>0.62743214606393405</v>
      </c>
      <c r="ACE26" s="15">
        <v>0.46864765215245902</v>
      </c>
      <c r="ACF26" s="15">
        <v>0.48668304590491801</v>
      </c>
      <c r="ACG26" s="15">
        <v>0.67856918375573805</v>
      </c>
      <c r="ACH26" s="15">
        <v>0.65329526548524597</v>
      </c>
      <c r="ACI26" s="15">
        <f t="shared" si="105"/>
        <v>0.66593222462049195</v>
      </c>
      <c r="ACJ26" s="15">
        <v>0.54394685377540997</v>
      </c>
      <c r="ACK26" s="15">
        <v>0.51920995838852402</v>
      </c>
      <c r="ACL26" s="15">
        <v>0.21404439240491799</v>
      </c>
      <c r="ACM26" s="15">
        <v>0.203000630414754</v>
      </c>
      <c r="ACN26" s="15">
        <v>0.67924589541311498</v>
      </c>
      <c r="ACO26" s="15">
        <v>0.64580669872950802</v>
      </c>
      <c r="ACP26" s="15">
        <v>0.61838876676885202</v>
      </c>
      <c r="ACQ26" s="15">
        <v>0.58376780259672101</v>
      </c>
      <c r="ACR26" s="15">
        <v>0.102572058740984</v>
      </c>
      <c r="ACS26" s="15">
        <v>3.1723428277049201E-2</v>
      </c>
      <c r="ACT26" s="15">
        <v>3.2869464306065601</v>
      </c>
      <c r="ACU26" s="15">
        <v>3.4098887981934398</v>
      </c>
      <c r="ACV26" s="15">
        <v>0.31552980827049198</v>
      </c>
      <c r="ACW26" s="15">
        <v>0.30901834049016402</v>
      </c>
      <c r="ACX26" s="15">
        <v>0.43586179086065602</v>
      </c>
      <c r="ACY26" s="15">
        <v>0.42208208804098402</v>
      </c>
      <c r="ACZ26" s="15">
        <v>0.46012938733606601</v>
      </c>
      <c r="ADA26" s="15">
        <v>0.43240686445737703</v>
      </c>
      <c r="ADB26" s="15">
        <v>0.34500023238852501</v>
      </c>
      <c r="ADC26" s="15">
        <v>0.32143280363934401</v>
      </c>
      <c r="ADD26" s="15">
        <v>-0.70393973529508203</v>
      </c>
      <c r="ADE26" s="15">
        <v>-0.68297140373770504</v>
      </c>
      <c r="ADF26" s="15">
        <v>0.77640752364590204</v>
      </c>
      <c r="ADG26" s="15">
        <v>0.76730111686557401</v>
      </c>
      <c r="ADH26" s="15">
        <v>9.7534953465517202E-2</v>
      </c>
      <c r="ADI26" s="15">
        <v>5.2591452706896601E-2</v>
      </c>
      <c r="ADJ26" s="15">
        <v>7.3373405068965503E-2</v>
      </c>
      <c r="ADK26" s="15">
        <v>8.4412068965517201E-2</v>
      </c>
      <c r="ADL26" s="15">
        <v>0.46604951363793101</v>
      </c>
      <c r="ADM26" s="15">
        <v>0.28172116027586203</v>
      </c>
      <c r="ADN26" s="15">
        <v>8.6907584551724107E-2</v>
      </c>
      <c r="ADO26" s="15">
        <v>0.46767699665517198</v>
      </c>
      <c r="ADP26" s="15">
        <v>0.30194763731034502</v>
      </c>
      <c r="ADQ26" s="15">
        <v>9.4638926758620706E-2</v>
      </c>
      <c r="ADR26" s="15">
        <v>6.4435265810344797E-2</v>
      </c>
      <c r="ADS26" s="15">
        <v>7.7057842034482696E-2</v>
      </c>
      <c r="ADT26" s="25">
        <v>-9999</v>
      </c>
      <c r="ADU26" s="25">
        <v>-9999</v>
      </c>
      <c r="ADV26" s="25">
        <v>-9999</v>
      </c>
      <c r="ADW26" s="25">
        <v>-9999</v>
      </c>
      <c r="ADX26" s="25">
        <v>-9999</v>
      </c>
      <c r="ADY26" s="25">
        <v>-9999</v>
      </c>
      <c r="ADZ26" s="25">
        <v>-9999</v>
      </c>
      <c r="AEA26" s="25">
        <v>-9999</v>
      </c>
      <c r="AEB26" s="25">
        <v>-9999</v>
      </c>
      <c r="AEC26" s="25">
        <v>-9999</v>
      </c>
      <c r="AED26" s="25">
        <v>-9999</v>
      </c>
      <c r="AEE26" s="25">
        <v>-9999</v>
      </c>
      <c r="AEF26" s="25">
        <v>-9999</v>
      </c>
      <c r="AEG26" s="25">
        <v>-9999</v>
      </c>
      <c r="AEH26" s="25">
        <v>-9999</v>
      </c>
      <c r="AEI26" s="25">
        <v>-9999</v>
      </c>
      <c r="AEJ26" s="15">
        <v>0.68594656899999995</v>
      </c>
      <c r="AEK26" s="15">
        <v>0.69082623951724198</v>
      </c>
      <c r="AEL26" s="15">
        <v>0.55242468089655195</v>
      </c>
      <c r="AEM26" s="15">
        <v>0.53735089143103398</v>
      </c>
      <c r="AEN26" s="15">
        <v>0.75701405606896499</v>
      </c>
      <c r="AEO26" s="15">
        <v>0.79482555381034503</v>
      </c>
      <c r="AEP26" s="15">
        <v>0.64749261584482798</v>
      </c>
      <c r="AEQ26" s="15">
        <v>0.68350375350000003</v>
      </c>
      <c r="AER26" s="15">
        <v>0.21514917308620701</v>
      </c>
      <c r="AES26" s="15">
        <v>0.244616950310345</v>
      </c>
      <c r="AET26" s="15">
        <v>0.71653783203448296</v>
      </c>
      <c r="AEU26" s="15">
        <v>0.72546757777586202</v>
      </c>
      <c r="AEV26" s="15">
        <v>0.662518209448276</v>
      </c>
      <c r="AEW26" s="15">
        <v>0.65032128774137898</v>
      </c>
      <c r="AEX26" s="15">
        <v>6.0890142965517202E-2</v>
      </c>
      <c r="AEY26" s="15">
        <v>7.0825059827586204E-2</v>
      </c>
      <c r="AEZ26" s="15">
        <v>4.38317654222414</v>
      </c>
      <c r="AFA26" s="15">
        <v>4.5282353408103502</v>
      </c>
      <c r="AFB26" s="15">
        <v>0.28424811748275902</v>
      </c>
      <c r="AFC26" s="15">
        <v>0.30686210043103501</v>
      </c>
      <c r="AFD26" s="15">
        <v>0.41066701300000003</v>
      </c>
      <c r="AFE26" s="15">
        <v>0.44044501543103498</v>
      </c>
      <c r="AFF26" s="15">
        <v>0.434763712310345</v>
      </c>
      <c r="AFG26" s="15">
        <v>0.47705187362069001</v>
      </c>
      <c r="AFH26" s="15">
        <v>0.313536525982759</v>
      </c>
      <c r="AFI26" s="15">
        <v>0.35253467843103398</v>
      </c>
      <c r="AFJ26" s="15">
        <v>-0.78569795763793104</v>
      </c>
      <c r="AFK26" s="15">
        <v>-0.81158260451724096</v>
      </c>
      <c r="AFL26" s="15">
        <v>0.69970722517241402</v>
      </c>
      <c r="AFM26" s="15">
        <v>0.81425516331034498</v>
      </c>
      <c r="AFN26" s="15">
        <v>0.119630534375</v>
      </c>
      <c r="AFO26" s="15">
        <v>5.97368039821429E-2</v>
      </c>
      <c r="AFP26" s="15">
        <v>9.0376752642857203E-2</v>
      </c>
      <c r="AFQ26" s="15">
        <v>9.4855716553571404E-2</v>
      </c>
      <c r="AFR26" s="15">
        <v>0.58724693469642897</v>
      </c>
      <c r="AFS26" s="15">
        <v>0.35124112428571402</v>
      </c>
      <c r="AFT26" s="15">
        <v>8.8466204946428595E-2</v>
      </c>
      <c r="AFU26" s="15">
        <v>0.55173687516071401</v>
      </c>
      <c r="AFV26" s="15">
        <v>0.34198664130357098</v>
      </c>
      <c r="AFW26" s="15">
        <v>0.107187987392857</v>
      </c>
      <c r="AFX26" s="15">
        <v>5.3463984875000002E-2</v>
      </c>
      <c r="AFY26" s="15">
        <v>8.5127348803571395E-2</v>
      </c>
      <c r="AFZ26" s="15">
        <v>32.92</v>
      </c>
      <c r="AGA26" s="15">
        <v>29.4375</v>
      </c>
      <c r="AGB26" s="15">
        <v>22.3453571428571</v>
      </c>
      <c r="AGC26" s="15">
        <v>23.858928571428599</v>
      </c>
      <c r="AGD26" s="15">
        <v>23.487142857142899</v>
      </c>
      <c r="AGE26" s="15">
        <v>32.56</v>
      </c>
      <c r="AGF26" s="15">
        <v>32.615000000000002</v>
      </c>
      <c r="AGG26" s="15">
        <v>-0.215687264285714</v>
      </c>
      <c r="AGH26" s="15">
        <v>-0.20605372499999999</v>
      </c>
      <c r="AGI26" s="15">
        <v>49.570892857142901</v>
      </c>
      <c r="AGJ26" s="15">
        <v>50.483392857142903</v>
      </c>
      <c r="AGK26" s="15">
        <v>145.1</v>
      </c>
      <c r="AGL26" s="15">
        <f t="shared" si="106"/>
        <v>95.5291071428571</v>
      </c>
      <c r="AGM26" s="15">
        <f t="shared" si="107"/>
        <v>94.616607142857092</v>
      </c>
      <c r="AGN26" s="15">
        <f t="shared" si="108"/>
        <v>95.072857142857089</v>
      </c>
      <c r="AGO26" s="15">
        <v>1670.5515</v>
      </c>
      <c r="AGP26" s="15">
        <v>1691.2597142857101</v>
      </c>
      <c r="AGQ26" s="15">
        <v>0.72310753610714296</v>
      </c>
      <c r="AGR26" s="15">
        <v>0.72044212136249997</v>
      </c>
      <c r="AGS26" s="15">
        <v>0.58854977694642896</v>
      </c>
      <c r="AGT26" s="15">
        <v>0.57359749119464298</v>
      </c>
      <c r="AGU26" s="15">
        <v>0.82230055790535705</v>
      </c>
      <c r="AGV26" s="15">
        <v>0.81323996381964303</v>
      </c>
      <c r="AGW26" s="15">
        <f t="shared" si="109"/>
        <v>0.81777026086250004</v>
      </c>
      <c r="AGX26" s="15">
        <v>0.728382229910714</v>
      </c>
      <c r="AGY26" s="15">
        <v>0.70713035068392804</v>
      </c>
      <c r="AGZ26" s="15">
        <v>0.23446098777142901</v>
      </c>
      <c r="AHA26" s="15">
        <v>0.25022187751071401</v>
      </c>
      <c r="AHB26" s="15">
        <v>0.73164315863571505</v>
      </c>
      <c r="AHC26" s="15">
        <v>0.73051450681249996</v>
      </c>
      <c r="AHD26" s="15">
        <v>0.67326892019999995</v>
      </c>
      <c r="AHE26" s="15">
        <v>0.65858038148214304</v>
      </c>
      <c r="AHF26" s="15">
        <v>1.94201050892857E-2</v>
      </c>
      <c r="AHG26" s="15">
        <v>2.4297203187500001E-2</v>
      </c>
      <c r="AHH26" s="15">
        <v>5.2388233065499996</v>
      </c>
      <c r="AHI26" s="15">
        <v>5.1866947926821396</v>
      </c>
      <c r="AHJ26" s="15">
        <v>0.28517168498214301</v>
      </c>
      <c r="AHK26" s="15">
        <v>0.307375542451786</v>
      </c>
      <c r="AHL26" s="15">
        <v>0.420794184289286</v>
      </c>
      <c r="AHM26" s="15">
        <v>0.44437560575535701</v>
      </c>
      <c r="AHN26" s="15">
        <v>0.452388220723214</v>
      </c>
      <c r="AHO26" s="15">
        <v>0.47576036631785701</v>
      </c>
      <c r="AHP26" s="15">
        <v>0.324165854473214</v>
      </c>
      <c r="AHQ26" s="15">
        <v>0.34671201875535701</v>
      </c>
      <c r="AHR26" s="15">
        <v>-0.84265223055357097</v>
      </c>
      <c r="AHS26" s="15">
        <v>-0.82800368482142905</v>
      </c>
      <c r="AHT26" s="15">
        <v>0.72785454484107104</v>
      </c>
      <c r="AHU26" s="15">
        <v>0.81602531963750002</v>
      </c>
      <c r="AHV26" s="15">
        <v>0.118162453892857</v>
      </c>
      <c r="AHW26" s="15">
        <v>5.9195095946428598E-2</v>
      </c>
      <c r="AHX26" s="15">
        <v>9.6735407482142793E-2</v>
      </c>
      <c r="AHY26" s="15">
        <v>9.6974480875000005E-2</v>
      </c>
      <c r="AHZ26" s="15">
        <v>0.57835509344642799</v>
      </c>
      <c r="AIA26" s="15">
        <v>0.34615719069642897</v>
      </c>
      <c r="AIB26" s="15">
        <v>8.4698751964285696E-2</v>
      </c>
      <c r="AIC26" s="15">
        <v>0.50135278748214296</v>
      </c>
      <c r="AID26" s="15">
        <v>0.31758698075000003</v>
      </c>
      <c r="AIE26" s="15">
        <v>9.8721428571428599E-2</v>
      </c>
      <c r="AIF26" s="15">
        <v>5.1200333517857098E-2</v>
      </c>
      <c r="AIG26" s="15">
        <v>7.8599773214285698E-2</v>
      </c>
      <c r="AIH26" s="15">
        <v>36.279285714285699</v>
      </c>
      <c r="AII26" s="15">
        <v>33.981250000000003</v>
      </c>
      <c r="AIJ26" s="15">
        <v>19.632321428571402</v>
      </c>
      <c r="AIK26" s="15">
        <v>27.189464285714301</v>
      </c>
      <c r="AIL26" s="15">
        <v>26.7392857142857</v>
      </c>
      <c r="AIM26" s="15">
        <v>36.528214285714299</v>
      </c>
      <c r="AIN26" s="15">
        <v>36.488928571428602</v>
      </c>
      <c r="AIO26" s="15">
        <v>-0.23346425535714299</v>
      </c>
      <c r="AIP26" s="15">
        <v>-0.221661041071429</v>
      </c>
      <c r="AIQ26" s="15">
        <v>49.785714285714299</v>
      </c>
      <c r="AIR26" s="15">
        <v>53.948749999999997</v>
      </c>
      <c r="AIS26" s="15">
        <v>157</v>
      </c>
      <c r="AIT26" s="15">
        <f t="shared" si="110"/>
        <v>107.21428571428569</v>
      </c>
      <c r="AIU26" s="15">
        <f t="shared" si="111"/>
        <v>103.05125000000001</v>
      </c>
      <c r="AIV26" s="15">
        <v>1675.4259642857101</v>
      </c>
      <c r="AIW26" s="15">
        <v>1769.9482499999999</v>
      </c>
      <c r="AIX26" s="15">
        <v>0.71042233271964295</v>
      </c>
      <c r="AIY26" s="15">
        <v>0.711501519776786</v>
      </c>
      <c r="AIZ26" s="15">
        <v>0.57832436797857101</v>
      </c>
      <c r="AJA26" s="15">
        <v>0.56147346062500003</v>
      </c>
      <c r="AJB26" s="15">
        <v>0.81413696179285699</v>
      </c>
      <c r="AJC26" s="15">
        <v>0.81208680146250001</v>
      </c>
      <c r="AJD26" s="15">
        <v>0.72172412042678602</v>
      </c>
      <c r="AJE26" s="15">
        <v>0.70571731367500001</v>
      </c>
      <c r="AJF26" s="15">
        <v>0.22437119506071401</v>
      </c>
      <c r="AJG26" s="15">
        <v>0.25004611180714298</v>
      </c>
      <c r="AJH26" s="15">
        <v>0.72856259055357098</v>
      </c>
      <c r="AJI26" s="15">
        <v>0.71112749860000002</v>
      </c>
      <c r="AJJ26" s="15">
        <v>0.670379915898214</v>
      </c>
      <c r="AJK26" s="15">
        <v>0.65794173286607105</v>
      </c>
      <c r="AJL26" s="15">
        <v>3.8442150739285703E-2</v>
      </c>
      <c r="AJM26" s="15">
        <v>1.4843042803571399E-3</v>
      </c>
      <c r="AJN26" s="15">
        <v>4.9232805495428602</v>
      </c>
      <c r="AJO26" s="15">
        <v>4.9743450753999996</v>
      </c>
      <c r="AJP26" s="15">
        <v>0.27557095253214298</v>
      </c>
      <c r="AJQ26" s="15">
        <v>0.30731738314107099</v>
      </c>
      <c r="AJR26" s="15">
        <v>0.40804686675892898</v>
      </c>
      <c r="AJS26" s="15">
        <v>0.44372908286964302</v>
      </c>
      <c r="AJT26" s="15">
        <v>0.44084126196964302</v>
      </c>
      <c r="AJU26" s="15">
        <v>0.47801408383749999</v>
      </c>
      <c r="AJV26" s="15">
        <v>0.315736520183929</v>
      </c>
      <c r="AJW26" s="15">
        <v>0.35027557529999997</v>
      </c>
      <c r="AJX26" s="15">
        <v>-0.838202918357143</v>
      </c>
      <c r="AJY26" s="15">
        <v>-0.82703432083928596</v>
      </c>
      <c r="AJZ26" s="15">
        <v>0.69170399089642898</v>
      </c>
      <c r="AKA26" s="15">
        <v>0.82020030104999997</v>
      </c>
      <c r="AZI26" s="6"/>
      <c r="AZJ26" s="7"/>
      <c r="AZK26" s="6"/>
      <c r="AZL26" s="6"/>
      <c r="AZM26" s="6"/>
      <c r="AZN26" s="6"/>
    </row>
    <row r="27" spans="1:963 1361:1366" x14ac:dyDescent="0.25">
      <c r="A27" s="15">
        <v>26</v>
      </c>
      <c r="B27" s="15">
        <v>7</v>
      </c>
      <c r="C27" s="15" t="s">
        <v>11</v>
      </c>
      <c r="D27" s="15">
        <v>100</v>
      </c>
      <c r="E27" s="15">
        <v>2</v>
      </c>
      <c r="F27" s="15">
        <v>2</v>
      </c>
      <c r="G27" s="25">
        <v>-9999</v>
      </c>
      <c r="H27" s="25">
        <v>-9999</v>
      </c>
      <c r="I27" s="25">
        <v>-9999</v>
      </c>
      <c r="J27" s="25">
        <v>-9999</v>
      </c>
      <c r="K27" s="25">
        <v>-9999</v>
      </c>
      <c r="L27" s="25">
        <v>-9999</v>
      </c>
      <c r="M27" s="15">
        <v>125.44000000000001</v>
      </c>
      <c r="N27" s="15">
        <v>112</v>
      </c>
      <c r="O27" s="15">
        <f t="shared" si="34"/>
        <v>112.00000000000001</v>
      </c>
      <c r="P27" s="15">
        <v>100</v>
      </c>
      <c r="Q27" s="15">
        <v>53.839999999999996</v>
      </c>
      <c r="R27" s="15">
        <v>18.72</v>
      </c>
      <c r="S27" s="15">
        <v>27.439999999999998</v>
      </c>
      <c r="T27" s="15">
        <v>51.839999999999996</v>
      </c>
      <c r="U27" s="15">
        <v>16.720000000000013</v>
      </c>
      <c r="V27" s="15">
        <v>31.439999999999994</v>
      </c>
      <c r="W27" s="15">
        <v>47.839999999999996</v>
      </c>
      <c r="X27" s="15">
        <v>16.72</v>
      </c>
      <c r="Y27" s="15">
        <v>35.44</v>
      </c>
      <c r="Z27" s="15">
        <v>57.839999999999989</v>
      </c>
      <c r="AA27" s="15">
        <v>10.720000000000013</v>
      </c>
      <c r="AB27" s="15">
        <v>31.439999999999994</v>
      </c>
      <c r="AC27" s="15" t="s">
        <v>66</v>
      </c>
      <c r="AD27" s="15">
        <v>8.8000000000000007</v>
      </c>
      <c r="AE27" s="15">
        <v>7.2</v>
      </c>
      <c r="AF27" s="15">
        <v>0.9</v>
      </c>
      <c r="AG27" s="15" t="s">
        <v>41</v>
      </c>
      <c r="AH27" s="15">
        <v>2</v>
      </c>
      <c r="AI27" s="15">
        <v>1.6</v>
      </c>
      <c r="AJ27" s="15">
        <v>5.4</v>
      </c>
      <c r="AK27" s="15">
        <v>10</v>
      </c>
      <c r="AL27" s="15">
        <v>456</v>
      </c>
      <c r="AM27" s="15">
        <v>37</v>
      </c>
      <c r="AN27" s="15">
        <v>0.82</v>
      </c>
      <c r="AO27" s="15">
        <v>8</v>
      </c>
      <c r="AP27" s="15">
        <v>10.3</v>
      </c>
      <c r="AQ27" s="15">
        <v>1.0900000000000001</v>
      </c>
      <c r="AR27" s="15">
        <v>5084</v>
      </c>
      <c r="AS27" s="15">
        <v>174</v>
      </c>
      <c r="AT27" s="15">
        <v>270</v>
      </c>
      <c r="AU27" s="25">
        <v>-9999</v>
      </c>
      <c r="AV27" s="15">
        <v>29.2</v>
      </c>
      <c r="AW27" s="15">
        <v>0</v>
      </c>
      <c r="AX27" s="15">
        <v>4</v>
      </c>
      <c r="AY27" s="15">
        <v>87</v>
      </c>
      <c r="AZ27" s="15">
        <v>5</v>
      </c>
      <c r="BA27" s="15">
        <v>4</v>
      </c>
      <c r="BB27" s="15">
        <v>81</v>
      </c>
      <c r="BC27" s="20">
        <v>0.1957831325301205</v>
      </c>
      <c r="BD27" s="20">
        <v>0</v>
      </c>
      <c r="BE27" s="20">
        <v>0.31794095382286147</v>
      </c>
      <c r="BF27" s="20">
        <v>0.79903512739333638</v>
      </c>
      <c r="BG27" s="20">
        <v>1.9291794690978694</v>
      </c>
      <c r="BH27" s="20">
        <v>2.7079983922829585</v>
      </c>
      <c r="BI27" s="25">
        <v>-9999</v>
      </c>
      <c r="BJ27" s="25">
        <v>-9999</v>
      </c>
      <c r="BK27" s="25">
        <v>-9999</v>
      </c>
      <c r="BL27" s="25">
        <v>-9999</v>
      </c>
      <c r="BM27" s="25">
        <v>-9999</v>
      </c>
      <c r="BN27" s="20">
        <f t="shared" si="0"/>
        <v>0.78313253012048201</v>
      </c>
      <c r="BO27" s="20">
        <f t="shared" si="1"/>
        <v>2.0548963454119278</v>
      </c>
      <c r="BP27" s="20">
        <f t="shared" si="2"/>
        <v>5.2510368549852728</v>
      </c>
      <c r="BQ27" s="20">
        <f t="shared" si="3"/>
        <v>12.96775473137675</v>
      </c>
      <c r="BR27" s="20">
        <f t="shared" si="4"/>
        <v>23.799748300508583</v>
      </c>
      <c r="BS27" s="20">
        <f t="shared" si="5"/>
        <v>3.1961405095733455</v>
      </c>
      <c r="BT27" s="20">
        <f t="shared" si="6"/>
        <v>7.7167178763914777</v>
      </c>
      <c r="BU27" s="20">
        <f t="shared" si="7"/>
        <v>10.831993569131834</v>
      </c>
      <c r="BV27" s="20">
        <f t="shared" si="35"/>
        <v>21.744851955096657</v>
      </c>
      <c r="BW27" s="25">
        <v>-9999</v>
      </c>
      <c r="BX27" s="25">
        <v>-9999</v>
      </c>
      <c r="BY27" s="25">
        <v>-9999</v>
      </c>
      <c r="BZ27" s="25">
        <v>-9999</v>
      </c>
      <c r="CA27" s="25">
        <v>-9999</v>
      </c>
      <c r="CB27" s="25">
        <v>-9999</v>
      </c>
      <c r="CC27" s="25">
        <v>-9999</v>
      </c>
      <c r="CD27" s="20">
        <f t="shared" si="8"/>
        <v>22.218870616396636</v>
      </c>
      <c r="CE27" s="20">
        <f t="shared" si="9"/>
        <v>30.913207194136312</v>
      </c>
      <c r="CF27" s="20">
        <f t="shared" si="10"/>
        <v>45.91195562968074</v>
      </c>
      <c r="CG27" s="20">
        <f t="shared" si="36"/>
        <v>73.785288699532146</v>
      </c>
      <c r="CH27" s="15">
        <f t="shared" si="11"/>
        <v>14.99874843554443</v>
      </c>
      <c r="CI27" s="15">
        <f t="shared" si="12"/>
        <v>15.019683052387199</v>
      </c>
      <c r="CJ27" s="15">
        <f t="shared" si="13"/>
        <v>12.853650017464197</v>
      </c>
      <c r="CK27" s="15">
        <f t="shared" ref="CK27:CL27" si="182">SUM(CH27:CJ27)</f>
        <v>42.872081505395826</v>
      </c>
      <c r="CL27" s="15">
        <f t="shared" si="182"/>
        <v>70.745414575247224</v>
      </c>
      <c r="CM27" s="15">
        <v>0.17</v>
      </c>
      <c r="CN27" s="15">
        <v>0.01</v>
      </c>
      <c r="CO27" s="15">
        <v>0</v>
      </c>
      <c r="CP27" s="15">
        <v>0.185</v>
      </c>
      <c r="CQ27" s="15">
        <v>0.15</v>
      </c>
      <c r="CR27" s="15">
        <v>0.29499999999999998</v>
      </c>
      <c r="CS27" s="25">
        <v>-9999</v>
      </c>
      <c r="CT27" s="25">
        <v>-9999</v>
      </c>
      <c r="CU27" s="25">
        <v>-9999</v>
      </c>
      <c r="CV27" s="25">
        <v>-9999</v>
      </c>
      <c r="CW27" s="25">
        <v>-9999</v>
      </c>
      <c r="CX27" s="20">
        <f t="shared" si="141"/>
        <v>0.72000000000000008</v>
      </c>
      <c r="CY27" s="20">
        <f t="shared" si="142"/>
        <v>0.72000000000000008</v>
      </c>
      <c r="CZ27" s="20">
        <f t="shared" si="143"/>
        <v>1.46</v>
      </c>
      <c r="DA27" s="20">
        <f t="shared" si="144"/>
        <v>2.06</v>
      </c>
      <c r="DB27" s="20">
        <f t="shared" si="145"/>
        <v>3.24</v>
      </c>
      <c r="DC27" s="15">
        <f t="shared" si="146"/>
        <v>0.74</v>
      </c>
      <c r="DD27" s="15">
        <f t="shared" si="147"/>
        <v>0.6</v>
      </c>
      <c r="DE27" s="15">
        <f t="shared" si="148"/>
        <v>1.18</v>
      </c>
      <c r="DF27" s="15">
        <f t="shared" si="149"/>
        <v>2.5199999999999996</v>
      </c>
      <c r="DG27" s="16">
        <v>2.6250694128931293</v>
      </c>
      <c r="DH27" s="16">
        <v>2.9296482412060301</v>
      </c>
      <c r="DI27" s="16">
        <v>2.1735841444349187</v>
      </c>
      <c r="DJ27" s="16">
        <v>3.7496871088861075</v>
      </c>
      <c r="DK27" s="16">
        <v>3.7549207630967998</v>
      </c>
      <c r="DL27" s="16">
        <v>3.2134125043660493</v>
      </c>
      <c r="DM27" s="25">
        <v>-9999</v>
      </c>
      <c r="DN27" s="20">
        <f t="shared" si="41"/>
        <v>22.218870616396636</v>
      </c>
      <c r="DO27" s="20">
        <f t="shared" si="42"/>
        <v>30.913207194136312</v>
      </c>
      <c r="DP27" s="20">
        <f t="shared" ref="DP27:DR27" si="183">(DO27+(DJ27*4))</f>
        <v>45.91195562968074</v>
      </c>
      <c r="DQ27" s="20">
        <f t="shared" si="183"/>
        <v>60.931638682067941</v>
      </c>
      <c r="DR27" s="20">
        <f t="shared" si="183"/>
        <v>73.785288699532146</v>
      </c>
      <c r="DS27" s="15">
        <f t="shared" si="44"/>
        <v>14.99874843554443</v>
      </c>
      <c r="DT27" s="15">
        <f t="shared" si="45"/>
        <v>15.019683052387199</v>
      </c>
      <c r="DU27" s="15">
        <f t="shared" si="46"/>
        <v>12.853650017464197</v>
      </c>
      <c r="DV27" s="15">
        <f t="shared" si="47"/>
        <v>42.872081505395826</v>
      </c>
      <c r="DW27" s="25">
        <v>-9999</v>
      </c>
      <c r="DX27" s="25">
        <v>-9999</v>
      </c>
      <c r="DY27" s="25">
        <v>-9999</v>
      </c>
      <c r="DZ27" s="25">
        <v>-9999</v>
      </c>
      <c r="EA27" s="25">
        <v>-9999</v>
      </c>
      <c r="EB27" s="25">
        <v>-9999</v>
      </c>
      <c r="EC27" s="25">
        <v>-9999</v>
      </c>
      <c r="ED27" s="25">
        <v>-9999</v>
      </c>
      <c r="EE27" s="25">
        <v>-9999</v>
      </c>
      <c r="EF27" s="25">
        <v>-9999</v>
      </c>
      <c r="EG27" s="25">
        <v>-9999</v>
      </c>
      <c r="EH27" s="25">
        <v>-9999</v>
      </c>
      <c r="EI27" s="25">
        <v>-9999</v>
      </c>
      <c r="EJ27" s="25">
        <v>-9999</v>
      </c>
      <c r="EK27" s="25">
        <v>-9999</v>
      </c>
      <c r="EL27" s="25">
        <v>-9999</v>
      </c>
      <c r="EM27" s="25">
        <v>-9999</v>
      </c>
      <c r="EN27" s="25">
        <v>-9999</v>
      </c>
      <c r="EO27" s="25">
        <v>-9999</v>
      </c>
      <c r="EP27" s="25">
        <v>-9999</v>
      </c>
      <c r="EQ27" s="25">
        <v>-9999</v>
      </c>
      <c r="ER27" s="21">
        <v>-9999</v>
      </c>
      <c r="ES27" s="32">
        <v>-9999</v>
      </c>
      <c r="ET27" s="21">
        <v>-9999</v>
      </c>
      <c r="EU27" s="33">
        <v>-9999</v>
      </c>
      <c r="EV27" s="21">
        <v>-9999</v>
      </c>
      <c r="EW27" s="21">
        <v>-9999</v>
      </c>
      <c r="EX27" s="21">
        <v>-9999</v>
      </c>
      <c r="EY27" s="21">
        <v>-9999</v>
      </c>
      <c r="EZ27" s="21">
        <v>-9999</v>
      </c>
      <c r="FA27" s="21">
        <v>-9999</v>
      </c>
      <c r="FB27" s="21">
        <v>-9999</v>
      </c>
      <c r="FC27" s="21">
        <v>-9999</v>
      </c>
      <c r="FD27" s="21">
        <v>-9999</v>
      </c>
      <c r="FE27" s="21">
        <v>-9999</v>
      </c>
      <c r="FF27" s="21">
        <v>-9999</v>
      </c>
      <c r="FG27" s="21">
        <v>-9999</v>
      </c>
      <c r="FH27" s="21">
        <v>-9999</v>
      </c>
      <c r="FI27" s="21">
        <v>-9999</v>
      </c>
      <c r="FJ27" s="21">
        <v>-9999</v>
      </c>
      <c r="FK27" s="21">
        <v>-9999</v>
      </c>
      <c r="FL27" s="32">
        <v>-9999</v>
      </c>
      <c r="FM27" s="32">
        <v>-9999</v>
      </c>
      <c r="FN27" s="32">
        <v>-9999</v>
      </c>
      <c r="FO27" s="32">
        <v>-9999</v>
      </c>
      <c r="FP27" s="32">
        <v>-9999</v>
      </c>
      <c r="FQ27" s="32">
        <v>-9999</v>
      </c>
      <c r="FR27" s="32">
        <v>-9999</v>
      </c>
      <c r="FS27" s="32">
        <v>-9999</v>
      </c>
      <c r="FT27" s="32">
        <v>-9999</v>
      </c>
      <c r="FU27" s="32">
        <v>-9999</v>
      </c>
      <c r="FV27" s="32">
        <v>-9999</v>
      </c>
      <c r="FW27" s="32">
        <v>-9999</v>
      </c>
      <c r="FX27" s="21">
        <v>-9999</v>
      </c>
      <c r="FY27" s="21">
        <v>-9999</v>
      </c>
      <c r="FZ27" s="21">
        <v>-9999</v>
      </c>
      <c r="GA27" s="21">
        <v>-9999</v>
      </c>
      <c r="GB27" s="21">
        <v>-9999</v>
      </c>
      <c r="GC27" s="21">
        <v>-9999</v>
      </c>
      <c r="GD27" s="21">
        <v>-9999</v>
      </c>
      <c r="GE27" s="21">
        <v>-9999</v>
      </c>
      <c r="GF27" s="21">
        <v>-9999</v>
      </c>
      <c r="GG27" s="21">
        <v>-9999</v>
      </c>
      <c r="GH27" s="21">
        <v>-9999</v>
      </c>
      <c r="GI27" s="21">
        <v>-9999</v>
      </c>
      <c r="GJ27" s="21">
        <v>-9999</v>
      </c>
      <c r="GK27" s="21">
        <v>-9999</v>
      </c>
      <c r="GL27" s="21">
        <v>-9999</v>
      </c>
      <c r="GM27" s="21">
        <v>-9999</v>
      </c>
      <c r="GN27" s="25">
        <v>-9999</v>
      </c>
      <c r="GO27" s="25">
        <v>-9999</v>
      </c>
      <c r="GP27" s="25">
        <v>-9999</v>
      </c>
      <c r="GQ27" s="25">
        <v>-9999</v>
      </c>
      <c r="GR27" s="25">
        <v>-9999</v>
      </c>
      <c r="GS27" s="25">
        <v>-9999</v>
      </c>
      <c r="GT27" s="25">
        <v>-9999</v>
      </c>
      <c r="GU27" s="25">
        <v>-9999</v>
      </c>
      <c r="GV27" s="25">
        <v>-9999</v>
      </c>
      <c r="GW27" s="25">
        <v>-9999</v>
      </c>
      <c r="GX27" s="25">
        <v>-9999</v>
      </c>
      <c r="GY27" s="25">
        <v>-9999</v>
      </c>
      <c r="GZ27" s="25">
        <v>-9999</v>
      </c>
      <c r="HA27" s="25">
        <v>-9999</v>
      </c>
      <c r="HB27" s="21">
        <v>-9999</v>
      </c>
      <c r="HC27" s="21">
        <v>-9999</v>
      </c>
      <c r="HD27" s="21">
        <v>-9999</v>
      </c>
      <c r="HE27" s="21">
        <v>-9999</v>
      </c>
      <c r="HF27" s="21">
        <v>-9999</v>
      </c>
      <c r="HG27" s="15">
        <v>40.6</v>
      </c>
      <c r="HH27" s="15">
        <f t="shared" si="48"/>
        <v>240.00000000000003</v>
      </c>
      <c r="HI27" s="15">
        <v>1.8322646886936684</v>
      </c>
      <c r="HJ27" s="24">
        <f t="shared" si="49"/>
        <v>2.0025980052681533</v>
      </c>
      <c r="HK27" s="15">
        <f t="shared" si="50"/>
        <v>4.8062352126435686</v>
      </c>
      <c r="HL27" s="27">
        <v>0.3511528941396565</v>
      </c>
      <c r="HM27" s="17">
        <v>349.2</v>
      </c>
      <c r="HN27" s="17">
        <v>70.069999999999993</v>
      </c>
      <c r="HO27" s="16">
        <f t="shared" si="51"/>
        <v>279.13</v>
      </c>
      <c r="HP27" s="18">
        <v>15</v>
      </c>
      <c r="HQ27" s="18">
        <v>576.20000000000005</v>
      </c>
      <c r="HR27" s="18">
        <v>31.63</v>
      </c>
      <c r="HS27" s="22">
        <f t="shared" si="52"/>
        <v>544.57000000000005</v>
      </c>
      <c r="HT27" s="21">
        <v>161</v>
      </c>
      <c r="HU27" s="18">
        <v>328.9</v>
      </c>
      <c r="HV27" s="18">
        <v>31</v>
      </c>
      <c r="HW27" s="18">
        <f t="shared" si="53"/>
        <v>297.89999999999998</v>
      </c>
      <c r="HX27" s="18">
        <v>188</v>
      </c>
      <c r="HY27" s="18">
        <v>31</v>
      </c>
      <c r="HZ27" s="18">
        <f t="shared" si="54"/>
        <v>157</v>
      </c>
      <c r="IA27" s="18">
        <v>177.6</v>
      </c>
      <c r="IB27" s="18">
        <v>31.5</v>
      </c>
      <c r="IC27" s="18">
        <f t="shared" si="55"/>
        <v>146.1</v>
      </c>
      <c r="ID27" s="18">
        <v>103.1</v>
      </c>
      <c r="IE27" s="22">
        <v>6.65</v>
      </c>
      <c r="IF27" s="28">
        <v>121.6</v>
      </c>
      <c r="IG27" s="22">
        <v>70.069999999999993</v>
      </c>
      <c r="IH27" s="22">
        <f t="shared" si="151"/>
        <v>96.449999999999989</v>
      </c>
      <c r="II27" s="22">
        <f t="shared" si="152"/>
        <v>51.53</v>
      </c>
      <c r="IJ27" s="16">
        <f t="shared" si="153"/>
        <v>505.19607843137254</v>
      </c>
      <c r="IK27" s="16">
        <f t="shared" si="154"/>
        <v>451.0679271708683</v>
      </c>
      <c r="IL27" s="25">
        <f t="shared" si="22"/>
        <v>2736.5686274509803</v>
      </c>
      <c r="IM27" s="16">
        <f t="shared" si="23"/>
        <v>5338.921568627452</v>
      </c>
      <c r="IN27" s="16">
        <f t="shared" si="24"/>
        <v>1539.2156862745098</v>
      </c>
      <c r="IO27" s="16">
        <f t="shared" si="60"/>
        <v>1432.3529411764705</v>
      </c>
      <c r="IP27" s="25">
        <f t="shared" si="25"/>
        <v>2920.5882352941176</v>
      </c>
      <c r="IQ27" s="16">
        <f t="shared" si="61"/>
        <v>11047.058823529413</v>
      </c>
      <c r="IR27" s="16">
        <f t="shared" si="62"/>
        <v>945.58823529411757</v>
      </c>
      <c r="IS27" s="27">
        <v>0.35560857557625025</v>
      </c>
      <c r="IT27" s="24">
        <v>2.1830688266281424</v>
      </c>
      <c r="IU27" s="24">
        <v>2.1830688266281424</v>
      </c>
      <c r="IV27" s="15">
        <v>2.35</v>
      </c>
      <c r="IW27" s="24">
        <f t="shared" si="63"/>
        <v>2.3752923214097383</v>
      </c>
      <c r="IX27" s="15">
        <f t="shared" si="26"/>
        <v>64.309362745098042</v>
      </c>
      <c r="IY27" s="27">
        <v>0.3623603444354862</v>
      </c>
      <c r="IZ27" s="26">
        <v>0.44221670347199615</v>
      </c>
      <c r="JA27" s="15">
        <v>0.45</v>
      </c>
      <c r="JB27" s="24">
        <f t="shared" si="64"/>
        <v>0.52581102576864869</v>
      </c>
      <c r="JC27" s="15">
        <f t="shared" si="27"/>
        <v>24.025147058823535</v>
      </c>
      <c r="JD27" s="27">
        <v>0.36202442066964136</v>
      </c>
      <c r="JE27" s="24">
        <v>0.91253592635535807</v>
      </c>
      <c r="JF27" s="15">
        <v>0.98</v>
      </c>
      <c r="JG27" s="24">
        <f t="shared" si="65"/>
        <v>1.0254781681599323</v>
      </c>
      <c r="JH27" s="15">
        <f t="shared" si="28"/>
        <v>15.084313725490196</v>
      </c>
      <c r="JI27" s="27">
        <v>0.36193900415221347</v>
      </c>
      <c r="JJ27" s="24">
        <v>1.818406334260749</v>
      </c>
      <c r="JK27" s="15">
        <v>2.39</v>
      </c>
      <c r="JL27" s="24">
        <f t="shared" si="66"/>
        <v>1.9878748895186198</v>
      </c>
      <c r="JM27" s="15">
        <f t="shared" si="29"/>
        <v>22.59955882352941</v>
      </c>
      <c r="JN27" s="27">
        <v>0.36245332979782396</v>
      </c>
      <c r="JO27" s="16">
        <f t="shared" si="67"/>
        <v>126.01838235294117</v>
      </c>
      <c r="JP27" s="16">
        <f t="shared" si="68"/>
        <v>112.51641281512603</v>
      </c>
      <c r="JQ27" s="22">
        <v>6.5</v>
      </c>
      <c r="JR27" s="22">
        <f t="shared" si="69"/>
        <v>21.645</v>
      </c>
      <c r="JS27" s="22">
        <v>778</v>
      </c>
      <c r="JT27" s="26">
        <f t="shared" si="70"/>
        <v>0.77800000000000002</v>
      </c>
      <c r="JU27" s="27">
        <v>7.1599999999999997E-2</v>
      </c>
      <c r="JV27" s="26">
        <f t="shared" si="71"/>
        <v>0.70640000000000003</v>
      </c>
      <c r="JW27" s="15">
        <f t="shared" si="72"/>
        <v>3131.3031771181554</v>
      </c>
      <c r="JX27" s="25">
        <v>-9999</v>
      </c>
      <c r="JY27" s="25">
        <v>-9999</v>
      </c>
      <c r="JZ27" s="15">
        <f t="shared" si="181"/>
        <v>-9999.0678000000007</v>
      </c>
      <c r="KA27" s="25">
        <v>-9999</v>
      </c>
      <c r="KB27" s="15">
        <f t="shared" si="156"/>
        <v>-14154.965741789354</v>
      </c>
      <c r="KC27" s="15">
        <v>0.503</v>
      </c>
      <c r="KD27" s="25">
        <v>-9999</v>
      </c>
      <c r="KE27" s="15">
        <f t="shared" si="30"/>
        <v>1575.0454980904321</v>
      </c>
      <c r="KF27" s="15">
        <f t="shared" si="73"/>
        <v>1764.0509578612841</v>
      </c>
      <c r="KG27" s="28">
        <v>3</v>
      </c>
      <c r="KH27" s="22">
        <f t="shared" si="74"/>
        <v>18.5</v>
      </c>
      <c r="KI27" s="22">
        <f t="shared" si="75"/>
        <v>123.395</v>
      </c>
      <c r="KJ27" s="20">
        <v>127.491866</v>
      </c>
      <c r="KK27" s="16">
        <v>4.5199999999999996</v>
      </c>
      <c r="KL27" s="16">
        <f t="shared" si="76"/>
        <v>4.01</v>
      </c>
      <c r="KM27" s="15">
        <f t="shared" si="121"/>
        <v>3017.8240360929799</v>
      </c>
      <c r="KN27" s="18">
        <v>2.14</v>
      </c>
      <c r="KO27" s="18">
        <f t="shared" si="77"/>
        <v>1.87</v>
      </c>
      <c r="KP27" s="15">
        <f t="shared" si="78"/>
        <v>0.46633416458852872</v>
      </c>
      <c r="KQ27" s="15">
        <f t="shared" si="79"/>
        <v>1407.3144507466018</v>
      </c>
      <c r="KR27" s="15">
        <f t="shared" si="80"/>
        <v>1576.1921848361942</v>
      </c>
      <c r="KS27" s="20">
        <f t="shared" si="31"/>
        <v>1777.212744812929</v>
      </c>
      <c r="KT27" s="20">
        <f t="shared" si="81"/>
        <v>1990.4782741904808</v>
      </c>
      <c r="KU27" s="30">
        <v>5.48</v>
      </c>
      <c r="KV27" s="30">
        <v>0.93</v>
      </c>
      <c r="KW27" s="30">
        <v>77.400000000000006</v>
      </c>
      <c r="KX27" s="30">
        <v>23</v>
      </c>
      <c r="KY27" s="30">
        <v>6</v>
      </c>
      <c r="KZ27" s="18">
        <v>1.8037000000000001</v>
      </c>
      <c r="LA27" s="18">
        <f t="shared" si="82"/>
        <v>1.7367000000000001</v>
      </c>
      <c r="LB27" s="15">
        <f t="shared" si="32"/>
        <v>0.43309226932668332</v>
      </c>
      <c r="LC27" s="15">
        <f t="shared" si="33"/>
        <v>1306.9962602201194</v>
      </c>
      <c r="LD27" s="15">
        <f t="shared" si="83"/>
        <v>1463.8358114465339</v>
      </c>
      <c r="LE27" s="15">
        <f t="shared" si="84"/>
        <v>1785.1656237152854</v>
      </c>
      <c r="LF27" s="15">
        <v>40.6</v>
      </c>
      <c r="LG27" s="15">
        <f t="shared" si="85"/>
        <v>240.00000000000003</v>
      </c>
      <c r="LH27" s="15">
        <v>0.26616263438888899</v>
      </c>
      <c r="LI27" s="15">
        <v>0.40006720430555598</v>
      </c>
      <c r="LJ27" s="15">
        <v>0.23010698769444399</v>
      </c>
      <c r="LK27" s="15">
        <v>0.33100365172222201</v>
      </c>
      <c r="LL27" s="15">
        <v>0.51875532419444403</v>
      </c>
      <c r="LM27" s="15">
        <v>0.476090692166667</v>
      </c>
      <c r="LN27" s="15">
        <v>0.33082553991666702</v>
      </c>
      <c r="LO27" s="15">
        <v>0.53011036469444495</v>
      </c>
      <c r="LP27" s="15">
        <v>0.46299086075000001</v>
      </c>
      <c r="LQ27" s="15">
        <v>0.24987920261111099</v>
      </c>
      <c r="LR27" s="15">
        <v>0.40384136680555599</v>
      </c>
      <c r="LS27" s="15">
        <v>0.26041737166666701</v>
      </c>
      <c r="LT27" s="15">
        <v>33.952222222222197</v>
      </c>
      <c r="LU27" s="15">
        <v>30.359722222222199</v>
      </c>
      <c r="LV27" s="15">
        <v>4.22919444444444</v>
      </c>
      <c r="LW27" s="15">
        <v>39.693055555555503</v>
      </c>
      <c r="LX27" s="15">
        <v>40.151111111111099</v>
      </c>
      <c r="LY27" s="15">
        <v>34.28</v>
      </c>
      <c r="LZ27" s="15">
        <v>34.3605555555555</v>
      </c>
      <c r="MA27" s="15">
        <v>0.14813668333333299</v>
      </c>
      <c r="MB27" s="15">
        <v>0.14506088611111101</v>
      </c>
      <c r="MC27" s="15">
        <v>58.878055555555498</v>
      </c>
      <c r="MD27" s="15">
        <v>54.235833333333296</v>
      </c>
      <c r="ME27" s="15">
        <v>60.3</v>
      </c>
      <c r="MF27" s="15">
        <f t="shared" si="86"/>
        <v>1.4219444444444989</v>
      </c>
      <c r="MG27" s="15">
        <f t="shared" si="87"/>
        <v>6.0641666666667007</v>
      </c>
      <c r="MH27" s="15">
        <v>1881.81666666667</v>
      </c>
      <c r="MI27" s="15">
        <v>1776.45677777778</v>
      </c>
      <c r="MJ27" s="15">
        <v>0.23133076592222199</v>
      </c>
      <c r="MK27" s="15">
        <v>0.21944397759722201</v>
      </c>
      <c r="ML27" s="15">
        <v>0.16647293017222201</v>
      </c>
      <c r="MM27" s="15">
        <v>0.17934894625</v>
      </c>
      <c r="MN27" s="15">
        <v>0.135057767738889</v>
      </c>
      <c r="MO27" s="15">
        <v>0.12771374936666699</v>
      </c>
      <c r="MP27" s="15">
        <v>6.8215316938888895E-2</v>
      </c>
      <c r="MQ27" s="15">
        <v>8.6352182430555494E-2</v>
      </c>
      <c r="MR27" s="15">
        <v>6.7473559155555501E-2</v>
      </c>
      <c r="MS27" s="15">
        <v>4.1863787605555598E-2</v>
      </c>
      <c r="MT27" s="15">
        <v>0.34101723376111098</v>
      </c>
      <c r="MU27" s="15">
        <v>0.38390678643055598</v>
      </c>
      <c r="MV27" s="15">
        <v>0.35917191136666698</v>
      </c>
      <c r="MW27" s="15">
        <v>0.320318130952778</v>
      </c>
      <c r="MX27" s="15">
        <v>0.119154820238889</v>
      </c>
      <c r="MY27" s="15">
        <v>0.179820790286111</v>
      </c>
      <c r="MZ27" s="15">
        <v>0.60252997382777795</v>
      </c>
      <c r="NA27" s="15">
        <v>0.567406703511111</v>
      </c>
      <c r="NB27" s="15">
        <v>0.49859875916111102</v>
      </c>
      <c r="NC27" s="15">
        <v>0.26470947655833299</v>
      </c>
      <c r="ND27" s="15">
        <v>0.52959829418055604</v>
      </c>
      <c r="NE27" s="15">
        <v>0.282458610669444</v>
      </c>
      <c r="NF27" s="15">
        <v>0.33443150839444402</v>
      </c>
      <c r="NG27" s="15">
        <v>0.19410349202777799</v>
      </c>
      <c r="NH27" s="15">
        <v>0.29010590229166699</v>
      </c>
      <c r="NI27" s="15">
        <v>0.16851448862222199</v>
      </c>
      <c r="NJ27" s="15">
        <v>-0.127513715027778</v>
      </c>
      <c r="NK27" s="15">
        <v>-0.158245076555556</v>
      </c>
      <c r="NL27" s="15">
        <v>1.1725443199916701</v>
      </c>
      <c r="NM27" s="15">
        <v>0.76303534983055599</v>
      </c>
      <c r="NN27" s="15">
        <v>0.26378957840540501</v>
      </c>
      <c r="NO27" s="15">
        <v>0.40422556762162198</v>
      </c>
      <c r="NP27" s="15">
        <v>0.236800251054054</v>
      </c>
      <c r="NQ27" s="15">
        <v>0.32455577210810799</v>
      </c>
      <c r="NR27" s="15">
        <v>0.48668449416216197</v>
      </c>
      <c r="NS27" s="15">
        <v>0.442396539459459</v>
      </c>
      <c r="NT27" s="15">
        <v>0.32290199143243198</v>
      </c>
      <c r="NU27" s="15">
        <v>0.496033531081081</v>
      </c>
      <c r="NV27" s="15">
        <v>0.44351453727027002</v>
      </c>
      <c r="NW27" s="15">
        <v>0.25018985027027002</v>
      </c>
      <c r="NX27" s="15">
        <v>0.39274566316216197</v>
      </c>
      <c r="NY27" s="15">
        <v>0.242342342324324</v>
      </c>
      <c r="NZ27" s="15">
        <v>31.0256756756757</v>
      </c>
      <c r="OA27" s="15">
        <v>28.052972972972999</v>
      </c>
      <c r="OB27" s="15">
        <v>13.5891891891892</v>
      </c>
      <c r="OC27" s="15">
        <v>45.709459459459502</v>
      </c>
      <c r="OD27" s="15">
        <v>46.1635135135135</v>
      </c>
      <c r="OE27" s="15">
        <v>31.990270270270301</v>
      </c>
      <c r="OF27" s="15">
        <v>31.608918918918899</v>
      </c>
      <c r="OG27" s="15">
        <v>0.38623397567567602</v>
      </c>
      <c r="OH27" s="15">
        <v>0.375186164864865</v>
      </c>
      <c r="OI27" s="15">
        <v>58.084324324324299</v>
      </c>
      <c r="OJ27" s="15">
        <v>56.677297297297301</v>
      </c>
      <c r="OK27" s="15">
        <v>60</v>
      </c>
      <c r="OL27" s="15">
        <f t="shared" si="88"/>
        <v>1.9156756756757005</v>
      </c>
      <c r="OM27" s="15">
        <f t="shared" si="89"/>
        <v>3.3227027027026992</v>
      </c>
      <c r="ON27" s="15">
        <v>1863.80756756757</v>
      </c>
      <c r="OO27" s="15">
        <v>1831.8737027027</v>
      </c>
      <c r="OP27" s="15">
        <v>0.21119049249459501</v>
      </c>
      <c r="OQ27" s="15">
        <v>0.19711820536216201</v>
      </c>
      <c r="OR27" s="15">
        <v>0.157346616016216</v>
      </c>
      <c r="OS27" s="15">
        <v>0.15325467681621599</v>
      </c>
      <c r="OT27" s="15">
        <v>0.116016395664865</v>
      </c>
      <c r="OU27" s="15">
        <v>8.9982140827027005E-2</v>
      </c>
      <c r="OV27" s="15">
        <v>6.0701583972972997E-2</v>
      </c>
      <c r="OW27" s="15">
        <v>4.4719802186486503E-2</v>
      </c>
      <c r="OX27" s="15">
        <v>5.5720286408108097E-2</v>
      </c>
      <c r="OY27" s="15">
        <v>4.5518374905405397E-2</v>
      </c>
      <c r="OZ27" s="15">
        <v>0.34347852478648699</v>
      </c>
      <c r="PA27" s="15">
        <v>0.34259184850810798</v>
      </c>
      <c r="PB27" s="15">
        <v>0.32929672407837901</v>
      </c>
      <c r="PC27" s="15">
        <v>0.29412947475675699</v>
      </c>
      <c r="PD27" s="15">
        <v>0.142675404186486</v>
      </c>
      <c r="PE27" s="15">
        <v>0.15633356083243199</v>
      </c>
      <c r="PF27" s="15">
        <v>0.53620526916756694</v>
      </c>
      <c r="PG27" s="15">
        <v>0.49982309711351303</v>
      </c>
      <c r="PH27" s="15">
        <v>0.47849497265135099</v>
      </c>
      <c r="PI27" s="15">
        <v>-0.29686326922432399</v>
      </c>
      <c r="PJ27" s="15">
        <v>0.50516229240270305</v>
      </c>
      <c r="PK27" s="15">
        <v>-0.32711779002702701</v>
      </c>
      <c r="PL27" s="15">
        <v>0.29977368720810799</v>
      </c>
      <c r="PM27" s="15">
        <v>0.197038994513514</v>
      </c>
      <c r="PN27" s="15">
        <v>0.26144071552162201</v>
      </c>
      <c r="PO27" s="15">
        <v>0.175746751391892</v>
      </c>
      <c r="PP27" s="15">
        <v>-0.114238759162162</v>
      </c>
      <c r="PQ27" s="15">
        <v>-8.4802686481081094E-2</v>
      </c>
      <c r="PR27" s="15">
        <v>1.08340067114054</v>
      </c>
      <c r="PS27" s="15">
        <v>4.78815875074865</v>
      </c>
      <c r="PT27" s="15">
        <v>0.26400762892857099</v>
      </c>
      <c r="PU27" s="15">
        <v>0.40017418823809497</v>
      </c>
      <c r="PV27" s="15">
        <v>0.236809328166667</v>
      </c>
      <c r="PW27" s="15">
        <v>0.33093342814285698</v>
      </c>
      <c r="PX27" s="15">
        <v>0.515534532285714</v>
      </c>
      <c r="PY27" s="15">
        <v>0.451045861690476</v>
      </c>
      <c r="PZ27" s="15">
        <v>0.329943102690476</v>
      </c>
      <c r="QA27" s="15">
        <v>0.52859031597619099</v>
      </c>
      <c r="QB27" s="15">
        <v>0.47091711295238098</v>
      </c>
      <c r="QC27" s="15">
        <v>0.25887240564285702</v>
      </c>
      <c r="QD27" s="15">
        <v>0.39715007935714303</v>
      </c>
      <c r="QE27" s="15">
        <v>0.24958927245238099</v>
      </c>
      <c r="QF27" s="15">
        <v>26.78</v>
      </c>
      <c r="QG27" s="15">
        <v>23.664999999999999</v>
      </c>
      <c r="QH27" s="15">
        <v>21.090476190476199</v>
      </c>
      <c r="QI27" s="15">
        <v>35.071190476190502</v>
      </c>
      <c r="QJ27" s="15">
        <v>34.850714285714297</v>
      </c>
      <c r="QK27" s="15">
        <v>26.148571428571401</v>
      </c>
      <c r="QL27" s="15">
        <v>26.007142857142799</v>
      </c>
      <c r="QM27" s="15">
        <v>0.24400288571428599</v>
      </c>
      <c r="QN27" s="15">
        <v>0.22048646904761901</v>
      </c>
      <c r="QO27" s="15">
        <v>58.012380952381001</v>
      </c>
      <c r="QP27" s="15">
        <v>50.999761904761897</v>
      </c>
      <c r="QQ27" s="15">
        <v>60.1</v>
      </c>
      <c r="QR27" s="15">
        <f t="shared" si="90"/>
        <v>2.0876190476190004</v>
      </c>
      <c r="QS27" s="15">
        <f t="shared" si="91"/>
        <v>9.1002380952381046</v>
      </c>
      <c r="QT27" s="15">
        <v>1862.16664285714</v>
      </c>
      <c r="QU27" s="15">
        <v>1702.9903095238101</v>
      </c>
      <c r="QV27" s="15">
        <v>0.231259628252381</v>
      </c>
      <c r="QW27" s="15">
        <v>0.21620979930238099</v>
      </c>
      <c r="QX27" s="15">
        <v>0.17600032841190499</v>
      </c>
      <c r="QY27" s="15">
        <v>0.15317280788809501</v>
      </c>
      <c r="QZ27" s="15">
        <v>0.14196632022142899</v>
      </c>
      <c r="RA27" s="15">
        <v>0.12418306931190499</v>
      </c>
      <c r="RB27" s="15">
        <v>8.5046911452380899E-2</v>
      </c>
      <c r="RC27" s="15">
        <v>5.9357385211904798E-2</v>
      </c>
      <c r="RD27" s="15">
        <v>5.7622397104761899E-2</v>
      </c>
      <c r="RE27" s="15">
        <v>6.5379611754761896E-2</v>
      </c>
      <c r="RF27" s="15">
        <v>0.35850049711904802</v>
      </c>
      <c r="RG27" s="15">
        <v>0.36858699642857101</v>
      </c>
      <c r="RH27" s="15">
        <v>0.34247244534523802</v>
      </c>
      <c r="RI27" s="15">
        <v>0.32073605565714303</v>
      </c>
      <c r="RJ27" s="15">
        <v>0.13876241801428599</v>
      </c>
      <c r="RK27" s="15">
        <v>0.165850549795238</v>
      </c>
      <c r="RL27" s="15">
        <v>0.60224988965476201</v>
      </c>
      <c r="RM27" s="15">
        <v>0.55803482341666699</v>
      </c>
      <c r="RN27" s="15">
        <v>0.40678687422380899</v>
      </c>
      <c r="RO27" s="15">
        <v>0.434027308573809</v>
      </c>
      <c r="RP27" s="15">
        <v>0.43862329259999999</v>
      </c>
      <c r="RQ27" s="15">
        <v>0.45633455088571401</v>
      </c>
      <c r="RR27" s="15">
        <v>0.28881394960000001</v>
      </c>
      <c r="RS27" s="15">
        <v>0.31829679249999998</v>
      </c>
      <c r="RT27" s="15">
        <v>0.24818067095476201</v>
      </c>
      <c r="RU27" s="15">
        <v>0.28013481424047598</v>
      </c>
      <c r="RV27" s="15">
        <v>-0.15651677447619</v>
      </c>
      <c r="RW27" s="15">
        <v>-0.111246314047619</v>
      </c>
      <c r="RX27" s="15">
        <v>0.80849376270714302</v>
      </c>
      <c r="RY27" s="15">
        <v>1.62381628289524</v>
      </c>
      <c r="RZ27" s="15">
        <v>0.25099253827906998</v>
      </c>
      <c r="SA27" s="15">
        <v>0.36590108772093</v>
      </c>
      <c r="SB27" s="15">
        <v>0.224383732906977</v>
      </c>
      <c r="SC27" s="15">
        <v>0.30579042095348802</v>
      </c>
      <c r="SD27" s="15">
        <v>0.48866791300000001</v>
      </c>
      <c r="SE27" s="15">
        <v>0.41094942160465098</v>
      </c>
      <c r="SF27" s="15">
        <v>0.30298555644185998</v>
      </c>
      <c r="SG27" s="15">
        <v>0.52776307102325604</v>
      </c>
      <c r="SH27" s="15">
        <v>0.44789413913953502</v>
      </c>
      <c r="SI27" s="15">
        <v>0.24246632516279101</v>
      </c>
      <c r="SJ27" s="15">
        <v>0.35739647516279099</v>
      </c>
      <c r="SK27" s="15">
        <v>0.232907690069767</v>
      </c>
      <c r="SL27" s="15">
        <v>30.38</v>
      </c>
      <c r="SM27" s="15">
        <v>28.841162790697702</v>
      </c>
      <c r="SN27" s="15">
        <v>18.175697674418601</v>
      </c>
      <c r="SO27" s="15">
        <v>38.829651162790697</v>
      </c>
      <c r="SP27" s="15">
        <v>38.931976744186102</v>
      </c>
      <c r="SQ27" s="15">
        <v>31.168372093023301</v>
      </c>
      <c r="SR27" s="15">
        <v>30.860465116279101</v>
      </c>
      <c r="SS27" s="15">
        <v>0.21125437337209299</v>
      </c>
      <c r="ST27" s="15">
        <v>0.203184398953488</v>
      </c>
      <c r="SU27" s="15">
        <v>55.290581395348802</v>
      </c>
      <c r="SV27" s="15">
        <v>50.512325581395302</v>
      </c>
      <c r="SW27" s="15">
        <v>63.6</v>
      </c>
      <c r="SX27" s="15">
        <f t="shared" si="92"/>
        <v>8.3094186046511993</v>
      </c>
      <c r="SY27" s="15">
        <f t="shared" si="93"/>
        <v>13.087674418604699</v>
      </c>
      <c r="SZ27" s="15">
        <v>1800.39209302326</v>
      </c>
      <c r="TA27" s="15">
        <v>1691.9190348837201</v>
      </c>
      <c r="TB27" s="15">
        <v>0.27015321631627898</v>
      </c>
      <c r="TC27" s="15">
        <v>0.228459243904651</v>
      </c>
      <c r="TD27" s="15">
        <v>0.192903076983721</v>
      </c>
      <c r="TE27" s="15">
        <v>0.14620703424651199</v>
      </c>
      <c r="TF27" s="15">
        <v>0.19214692335116301</v>
      </c>
      <c r="TG27" s="15">
        <v>0.1421166623</v>
      </c>
      <c r="TH27" s="15">
        <v>0.11239308767209299</v>
      </c>
      <c r="TI27" s="15">
        <v>5.7611258981395297E-2</v>
      </c>
      <c r="TJ27" s="15">
        <v>8.1576386965116293E-2</v>
      </c>
      <c r="TK27" s="15">
        <v>8.5271387104651195E-2</v>
      </c>
      <c r="TL27" s="15">
        <v>0.387343316560465</v>
      </c>
      <c r="TM27" s="15">
        <v>0.36891246790232501</v>
      </c>
      <c r="TN27" s="15">
        <v>0.37005715233953501</v>
      </c>
      <c r="TO27" s="15">
        <v>0.31960187367907</v>
      </c>
      <c r="TP27" s="15">
        <v>0.13087851185348801</v>
      </c>
      <c r="TQ27" s="15">
        <v>0.15351269623720901</v>
      </c>
      <c r="TR27" s="15">
        <v>0.74244971791860503</v>
      </c>
      <c r="TS27" s="15">
        <v>0.59936781173953502</v>
      </c>
      <c r="TT27" s="15">
        <v>0.42332944973953501</v>
      </c>
      <c r="TU27" s="15">
        <v>0.22316497661162801</v>
      </c>
      <c r="TV27" s="15">
        <v>0.46606964879069801</v>
      </c>
      <c r="TW27" s="15">
        <v>0.223270108637209</v>
      </c>
      <c r="TX27" s="15">
        <v>0.35200833373720902</v>
      </c>
      <c r="TY27" s="15">
        <v>0.38680533977907</v>
      </c>
      <c r="TZ27" s="15">
        <v>0.29991321928139503</v>
      </c>
      <c r="UA27" s="15">
        <v>0.34487927948604702</v>
      </c>
      <c r="UB27" s="15">
        <v>-0.20169012390697699</v>
      </c>
      <c r="UC27" s="15">
        <v>-0.107742445690698</v>
      </c>
      <c r="UD27" s="15">
        <v>0.89843713691627902</v>
      </c>
      <c r="UE27" s="15">
        <v>-2.6150587162441901</v>
      </c>
      <c r="UF27" s="15">
        <v>0.226268661470588</v>
      </c>
      <c r="UG27" s="15">
        <v>0.28962146798039201</v>
      </c>
      <c r="UH27" s="15">
        <v>0.19881489594117599</v>
      </c>
      <c r="UI27" s="15">
        <v>0.256042001627451</v>
      </c>
      <c r="UJ27" s="15">
        <v>0.53386951268627403</v>
      </c>
      <c r="UK27" s="15">
        <v>0.44073705176470601</v>
      </c>
      <c r="UL27" s="15">
        <v>0.248775267627451</v>
      </c>
      <c r="UM27" s="15">
        <v>0.52625982109803904</v>
      </c>
      <c r="UN27" s="15">
        <v>0.42918388760784298</v>
      </c>
      <c r="UO27" s="15">
        <v>0.212752239196078</v>
      </c>
      <c r="UP27" s="15">
        <v>0.27596223676470599</v>
      </c>
      <c r="UQ27" s="15">
        <v>0.198205124862745</v>
      </c>
      <c r="UR27" s="15">
        <v>31.3</v>
      </c>
      <c r="US27" s="15">
        <v>27.1286274509804</v>
      </c>
      <c r="UT27" s="15">
        <v>13.338235294117601</v>
      </c>
      <c r="UU27" s="15">
        <v>34.947450980392198</v>
      </c>
      <c r="UV27" s="15">
        <v>37.111176470588198</v>
      </c>
      <c r="UW27" s="15">
        <v>31.369215686274501</v>
      </c>
      <c r="UX27" s="15">
        <v>30.728627450980401</v>
      </c>
      <c r="UY27" s="15">
        <v>9.8036333921568602E-2</v>
      </c>
      <c r="UZ27" s="15">
        <v>0.15986349882352899</v>
      </c>
      <c r="VA27" s="15">
        <v>57.0162745098039</v>
      </c>
      <c r="VB27" s="15">
        <v>51.875294117647101</v>
      </c>
      <c r="VC27" s="15">
        <v>73.099999999999994</v>
      </c>
      <c r="VD27" s="15">
        <f t="shared" si="94"/>
        <v>16.083725490196095</v>
      </c>
      <c r="VE27" s="15">
        <f t="shared" si="95"/>
        <v>21.224705882352893</v>
      </c>
      <c r="VF27" s="15">
        <f t="shared" si="96"/>
        <v>18.654215686274494</v>
      </c>
      <c r="VG27" s="15">
        <v>1839.5583529411799</v>
      </c>
      <c r="VH27" s="15">
        <v>1722.8631960784301</v>
      </c>
      <c r="VI27" s="15">
        <v>0.35754383190588201</v>
      </c>
      <c r="VJ27" s="15">
        <v>0.348763009584314</v>
      </c>
      <c r="VK27" s="15">
        <v>0.26586455039607798</v>
      </c>
      <c r="VL27" s="15">
        <v>0.26443506072549</v>
      </c>
      <c r="VM27" s="15">
        <v>0.311812409119608</v>
      </c>
      <c r="VN27" s="15">
        <v>0.29411274174705898</v>
      </c>
      <c r="VO27" s="15">
        <f t="shared" si="97"/>
        <v>0.30296257543333349</v>
      </c>
      <c r="VP27" s="15">
        <v>0.217406659186275</v>
      </c>
      <c r="VQ27" s="15">
        <v>0.20673333503529401</v>
      </c>
      <c r="VR27" s="15">
        <v>0.101424354741176</v>
      </c>
      <c r="VS27" s="15">
        <v>9.3621933399999996E-2</v>
      </c>
      <c r="VT27" s="15">
        <v>0.452511172652941</v>
      </c>
      <c r="VU27" s="15">
        <v>0.45459393022548999</v>
      </c>
      <c r="VV27" s="15">
        <v>0.42389385308431399</v>
      </c>
      <c r="VW27" s="15">
        <v>0.40188737322941198</v>
      </c>
      <c r="VX27" s="15">
        <v>0.113269533331373</v>
      </c>
      <c r="VY27" s="15">
        <v>0.12577254187254899</v>
      </c>
      <c r="VZ27" s="15">
        <v>1.1169065281098001</v>
      </c>
      <c r="WA27" s="15">
        <v>1.0890943514411799</v>
      </c>
      <c r="WB27" s="15">
        <v>0.32575222448823499</v>
      </c>
      <c r="WC27" s="15">
        <v>0.30633395006470598</v>
      </c>
      <c r="WD27" s="15">
        <v>0.38743656421372502</v>
      </c>
      <c r="WE27" s="15">
        <v>0.36092631518235302</v>
      </c>
      <c r="WF27" s="15">
        <v>0.34878680154117597</v>
      </c>
      <c r="WG27" s="15">
        <v>0.316512282958824</v>
      </c>
      <c r="WH27" s="15">
        <v>0.283204768311765</v>
      </c>
      <c r="WI27" s="15">
        <v>0.25741349017058801</v>
      </c>
      <c r="WJ27" s="15">
        <v>-0.35641123449019602</v>
      </c>
      <c r="WK27" s="15">
        <v>-0.341334747352941</v>
      </c>
      <c r="WL27" s="15">
        <v>0.63942974122941199</v>
      </c>
      <c r="WM27" s="15">
        <v>0.62481379644509805</v>
      </c>
      <c r="WN27" s="15">
        <v>0.18484460253846199</v>
      </c>
      <c r="WO27" s="15">
        <v>0.20504863482692301</v>
      </c>
      <c r="WP27" s="15">
        <v>0.157549141</v>
      </c>
      <c r="WQ27" s="15">
        <v>0.19494929207692299</v>
      </c>
      <c r="WR27" s="15">
        <v>0.53056032234615402</v>
      </c>
      <c r="WS27" s="15">
        <v>0.40019290696153798</v>
      </c>
      <c r="WT27" s="15">
        <v>0.18078157059615399</v>
      </c>
      <c r="WU27" s="15">
        <v>0.53094216334615396</v>
      </c>
      <c r="WV27" s="15">
        <v>0.39998973726923098</v>
      </c>
      <c r="WW27" s="15">
        <v>0.17789818548076899</v>
      </c>
      <c r="WX27" s="15">
        <v>0.192238322769231</v>
      </c>
      <c r="WY27" s="15">
        <v>0.15742414955769199</v>
      </c>
      <c r="WZ27" s="15">
        <v>31.1732692307693</v>
      </c>
      <c r="XA27" s="15">
        <v>30.260384615384599</v>
      </c>
      <c r="XB27" s="15">
        <v>9.9044230769230701</v>
      </c>
      <c r="XC27" s="15">
        <v>30.0669230769231</v>
      </c>
      <c r="XD27" s="15">
        <v>30.958653846153801</v>
      </c>
      <c r="XE27" s="15">
        <v>32.023846153846101</v>
      </c>
      <c r="XF27" s="15">
        <v>31.8</v>
      </c>
      <c r="XG27" s="15">
        <v>-4.8093951173076903E-2</v>
      </c>
      <c r="XH27" s="15">
        <v>-1.7084294903846099E-2</v>
      </c>
      <c r="XI27" s="15">
        <v>55.091346153846203</v>
      </c>
      <c r="XJ27" s="15">
        <v>49.686730769230799</v>
      </c>
      <c r="XK27" s="15">
        <v>84.6</v>
      </c>
      <c r="XL27" s="15">
        <f t="shared" si="98"/>
        <v>29.508653846153791</v>
      </c>
      <c r="XM27" s="15">
        <f t="shared" si="99"/>
        <v>34.913269230769195</v>
      </c>
      <c r="XN27" s="15">
        <v>1795.86094230769</v>
      </c>
      <c r="XO27" s="15">
        <v>1673.2018461538501</v>
      </c>
      <c r="XP27" s="15">
        <v>0.49111844989999998</v>
      </c>
      <c r="XQ27" s="15">
        <v>0.45774326473653798</v>
      </c>
      <c r="XR27" s="15">
        <v>0.37706573283269201</v>
      </c>
      <c r="XS27" s="15">
        <v>0.343483318955769</v>
      </c>
      <c r="XT27" s="15">
        <v>0.46773608452499998</v>
      </c>
      <c r="XU27" s="15">
        <v>0.43838961459999998</v>
      </c>
      <c r="XV27" s="15">
        <v>0.35069771405769201</v>
      </c>
      <c r="XW27" s="15">
        <v>0.32186815110384598</v>
      </c>
      <c r="XX27" s="15">
        <v>0.140298394546154</v>
      </c>
      <c r="XY27" s="15">
        <v>0.13715972065961499</v>
      </c>
      <c r="XZ27" s="15">
        <v>0.54212718411538496</v>
      </c>
      <c r="YA27" s="15">
        <v>0.53782400959807697</v>
      </c>
      <c r="YB27" s="15">
        <v>0.49740135443653799</v>
      </c>
      <c r="YC27" s="15">
        <v>0.47890550277692301</v>
      </c>
      <c r="YD27" s="15">
        <v>6.9305345592307693E-2</v>
      </c>
      <c r="YE27" s="15">
        <v>0.105967901030769</v>
      </c>
      <c r="YF27" s="15">
        <v>1.9411359653</v>
      </c>
      <c r="YG27" s="15">
        <v>1.732792575225</v>
      </c>
      <c r="YH27" s="15">
        <v>0.299789010176923</v>
      </c>
      <c r="YI27" s="15">
        <v>0.30169946681730803</v>
      </c>
      <c r="YJ27" s="15">
        <v>0.38562312412499999</v>
      </c>
      <c r="YK27" s="15">
        <v>0.38060674659807697</v>
      </c>
      <c r="YL27" s="15">
        <v>0.37291659015384598</v>
      </c>
      <c r="YM27" s="15">
        <v>0.36536513183653901</v>
      </c>
      <c r="YN27" s="15">
        <v>0.28528542487692299</v>
      </c>
      <c r="YO27" s="15">
        <v>0.28473128529038499</v>
      </c>
      <c r="YP27" s="15">
        <v>-0.51877767663461505</v>
      </c>
      <c r="YQ27" s="15">
        <v>-0.48459597886538502</v>
      </c>
      <c r="YR27" s="15">
        <v>0.63094026517692303</v>
      </c>
      <c r="YS27" s="15">
        <v>0.67011161066923097</v>
      </c>
      <c r="YT27" s="15">
        <v>0.14202550227272701</v>
      </c>
      <c r="YU27" s="15">
        <v>0.13551934830909099</v>
      </c>
      <c r="YV27" s="15">
        <v>0.11616508870909099</v>
      </c>
      <c r="YW27" s="15">
        <v>0.13969730750909101</v>
      </c>
      <c r="YX27" s="15">
        <v>0.46199185887272698</v>
      </c>
      <c r="YY27" s="15">
        <v>0.33281174998181801</v>
      </c>
      <c r="YZ27" s="15">
        <v>0.12717072556363601</v>
      </c>
      <c r="ZA27" s="15">
        <v>0.50492850836363601</v>
      </c>
      <c r="ZB27" s="15">
        <v>0.35382301089090901</v>
      </c>
      <c r="ZC27" s="15">
        <v>0.13678997369090901</v>
      </c>
      <c r="ZD27" s="15">
        <v>0.12630169434545499</v>
      </c>
      <c r="ZE27" s="15">
        <v>0.11486620416363599</v>
      </c>
      <c r="ZF27" s="15">
        <v>36.119272727272701</v>
      </c>
      <c r="ZG27" s="15">
        <v>32.521272727272702</v>
      </c>
      <c r="ZH27" s="15">
        <v>18.160909090909101</v>
      </c>
      <c r="ZI27" s="15">
        <v>32.917636363636397</v>
      </c>
      <c r="ZJ27" s="15">
        <v>34.643636363636404</v>
      </c>
      <c r="ZK27" s="15">
        <v>36.928181818181798</v>
      </c>
      <c r="ZL27" s="15">
        <v>36.855818181818101</v>
      </c>
      <c r="ZM27" s="15">
        <v>-0.101706686181818</v>
      </c>
      <c r="ZN27" s="15">
        <v>-5.0145332909090901E-2</v>
      </c>
      <c r="ZO27" s="15">
        <v>59.649636363636297</v>
      </c>
      <c r="ZP27" s="15">
        <v>53.606727272727298</v>
      </c>
      <c r="ZQ27" s="15">
        <v>103.6</v>
      </c>
      <c r="ZR27" s="15">
        <f t="shared" si="100"/>
        <v>43.950363636363697</v>
      </c>
      <c r="ZS27" s="15">
        <f t="shared" si="101"/>
        <v>49.993272727272696</v>
      </c>
      <c r="ZT27" s="15">
        <v>1899.33609090909</v>
      </c>
      <c r="ZU27" s="15">
        <v>1762.15836363636</v>
      </c>
      <c r="ZV27" s="15">
        <v>0.59684060734545497</v>
      </c>
      <c r="ZW27" s="15">
        <v>0.52922176313818203</v>
      </c>
      <c r="ZX27" s="15">
        <v>0.470938655403636</v>
      </c>
      <c r="ZY27" s="15">
        <v>0.40687193526363602</v>
      </c>
      <c r="ZZ27" s="15">
        <v>0.59920280746181798</v>
      </c>
      <c r="AAA27" s="15">
        <v>0.54067877629454597</v>
      </c>
      <c r="AAB27" s="15">
        <v>0.47373198459999999</v>
      </c>
      <c r="AAC27" s="15">
        <v>0.42013628581454499</v>
      </c>
      <c r="AAD27" s="15">
        <v>0.17547861498</v>
      </c>
      <c r="AAE27" s="15">
        <v>0.15811987585818199</v>
      </c>
      <c r="AAF27" s="15">
        <v>0.62867905959636305</v>
      </c>
      <c r="AAG27" s="15">
        <v>0.59273689005818198</v>
      </c>
      <c r="AAH27" s="15">
        <v>0.57293408176000005</v>
      </c>
      <c r="AAI27" s="15">
        <v>0.523998764245455</v>
      </c>
      <c r="AAJ27" s="15">
        <v>5.1058660790909101E-2</v>
      </c>
      <c r="AAK27" s="15">
        <v>9.1999865265454506E-2</v>
      </c>
      <c r="AAL27" s="15">
        <v>2.97505658622</v>
      </c>
      <c r="AAM27" s="15">
        <v>2.3202629698709099</v>
      </c>
      <c r="AAN27" s="15">
        <v>0.29267378272</v>
      </c>
      <c r="AAO27" s="15">
        <v>0.27802010962363599</v>
      </c>
      <c r="AAP27" s="15">
        <v>0.39786707076181799</v>
      </c>
      <c r="AAQ27" s="15">
        <v>0.36527790269272697</v>
      </c>
      <c r="AAR27" s="15">
        <v>0.39868879138000002</v>
      </c>
      <c r="AAS27" s="15">
        <v>0.365623934463636</v>
      </c>
      <c r="AAT27" s="15">
        <v>0.29361193750363601</v>
      </c>
      <c r="AAU27" s="15">
        <v>0.27970560834727298</v>
      </c>
      <c r="AAV27" s="15">
        <v>-0.64256951174545396</v>
      </c>
      <c r="AAW27" s="15">
        <v>-0.590152912218182</v>
      </c>
      <c r="AAX27" s="15">
        <v>0.66456047484000003</v>
      </c>
      <c r="AAY27" s="15">
        <v>0.66653625470909095</v>
      </c>
      <c r="AAZ27" s="15">
        <v>0.121487077474576</v>
      </c>
      <c r="ABA27" s="15">
        <v>9.0292819644067795E-2</v>
      </c>
      <c r="ABB27" s="15">
        <v>9.9110125898305104E-2</v>
      </c>
      <c r="ABC27" s="15">
        <v>0.104183094847458</v>
      </c>
      <c r="ABD27" s="15">
        <v>0.48660418135593198</v>
      </c>
      <c r="ABE27" s="15">
        <v>0.31312232894915198</v>
      </c>
      <c r="ABF27" s="15">
        <v>0.107332667644068</v>
      </c>
      <c r="ABG27" s="15">
        <v>0.51189805361016905</v>
      </c>
      <c r="ABH27" s="15">
        <v>0.32611168584745798</v>
      </c>
      <c r="ABI27" s="15">
        <v>0.11379902920339</v>
      </c>
      <c r="ABJ27" s="15">
        <v>8.1936496796610206E-2</v>
      </c>
      <c r="ABK27" s="15">
        <v>9.05039880508475E-2</v>
      </c>
      <c r="ABL27" s="15">
        <v>34.599830508474497</v>
      </c>
      <c r="ABM27" s="15">
        <v>32.529491525423701</v>
      </c>
      <c r="ABN27" s="15">
        <v>15.914406779661</v>
      </c>
      <c r="ABO27" s="15">
        <v>27.003559322033901</v>
      </c>
      <c r="ABP27" s="15">
        <v>27.611186440678001</v>
      </c>
      <c r="ABQ27" s="15">
        <v>34.83</v>
      </c>
      <c r="ABR27" s="15">
        <v>34.7240677966102</v>
      </c>
      <c r="ABS27" s="15">
        <v>-0.19593605593220301</v>
      </c>
      <c r="ABT27" s="15">
        <v>-0.16245835762711899</v>
      </c>
      <c r="ABU27" s="15">
        <v>58.6016949152542</v>
      </c>
      <c r="ABV27" s="15">
        <v>53.5513559322034</v>
      </c>
      <c r="ABW27" s="15">
        <v>122.5</v>
      </c>
      <c r="ABX27" s="15">
        <f t="shared" si="102"/>
        <v>63.8983050847458</v>
      </c>
      <c r="ABY27" s="15">
        <f t="shared" si="103"/>
        <v>68.948644067796607</v>
      </c>
      <c r="ABZ27" s="15">
        <f t="shared" si="104"/>
        <v>66.423474576271204</v>
      </c>
      <c r="ACA27" s="15">
        <v>1875.54813559322</v>
      </c>
      <c r="ACB27" s="15">
        <v>1760.91862711864</v>
      </c>
      <c r="ACC27" s="15">
        <v>0.65308364372372896</v>
      </c>
      <c r="ACD27" s="15">
        <v>0.64340466946101704</v>
      </c>
      <c r="ACE27" s="15">
        <v>0.50461840420000004</v>
      </c>
      <c r="ACF27" s="15">
        <v>0.49940680283050798</v>
      </c>
      <c r="ACG27" s="15">
        <v>0.72393690110508502</v>
      </c>
      <c r="ACH27" s="15">
        <v>0.68341252939999997</v>
      </c>
      <c r="ACI27" s="15">
        <f t="shared" si="105"/>
        <v>0.70367471525254244</v>
      </c>
      <c r="ACJ27" s="15">
        <v>0.59837613437966097</v>
      </c>
      <c r="ACK27" s="15">
        <v>0.55115217574067799</v>
      </c>
      <c r="ACL27" s="15">
        <v>0.22157294860678001</v>
      </c>
      <c r="ACM27" s="15">
        <v>0.21371081022542401</v>
      </c>
      <c r="ACN27" s="15">
        <v>0.69934373212203405</v>
      </c>
      <c r="ACO27" s="15">
        <v>0.65819138287118695</v>
      </c>
      <c r="ACP27" s="15">
        <v>0.63595629024915301</v>
      </c>
      <c r="ACQ27" s="15">
        <v>0.59631885488135605</v>
      </c>
      <c r="ACR27" s="15">
        <v>8.5518477898305106E-2</v>
      </c>
      <c r="ACS27" s="15">
        <v>2.5470834294915298E-2</v>
      </c>
      <c r="ACT27" s="15">
        <v>3.7741402609627102</v>
      </c>
      <c r="ACU27" s="15">
        <v>3.67556971924237</v>
      </c>
      <c r="ACV27" s="15">
        <v>0.30618085547118601</v>
      </c>
      <c r="ACW27" s="15">
        <v>0.310438057322034</v>
      </c>
      <c r="ACX27" s="15">
        <v>0.43183832321355903</v>
      </c>
      <c r="ACY27" s="15">
        <v>0.42816838243559302</v>
      </c>
      <c r="ACZ27" s="15">
        <v>0.458889798189831</v>
      </c>
      <c r="ADA27" s="15">
        <v>0.443280287691525</v>
      </c>
      <c r="ADB27" s="15">
        <v>0.33920891476610199</v>
      </c>
      <c r="ADC27" s="15">
        <v>0.32881501601186403</v>
      </c>
      <c r="ADD27" s="15">
        <v>-0.74848634549152504</v>
      </c>
      <c r="ADE27" s="15">
        <v>-0.70987137138983003</v>
      </c>
      <c r="ADF27" s="15">
        <v>0.762186394913559</v>
      </c>
      <c r="ADG27" s="15">
        <v>0.78395682507457598</v>
      </c>
      <c r="ADH27" s="15">
        <v>0.11053518529824601</v>
      </c>
      <c r="ADI27" s="15">
        <v>5.0825593368421101E-2</v>
      </c>
      <c r="ADJ27" s="15">
        <v>8.2332743228070202E-2</v>
      </c>
      <c r="ADK27" s="15">
        <v>9.1670175438596499E-2</v>
      </c>
      <c r="ADL27" s="15">
        <v>0.54576338289473703</v>
      </c>
      <c r="ADM27" s="15">
        <v>0.33288993336842099</v>
      </c>
      <c r="ADN27" s="15">
        <v>9.4835160280701797E-2</v>
      </c>
      <c r="ADO27" s="15">
        <v>0.57340916563157895</v>
      </c>
      <c r="ADP27" s="15">
        <v>0.362905205438596</v>
      </c>
      <c r="ADQ27" s="15">
        <v>0.111045343894737</v>
      </c>
      <c r="ADR27" s="15">
        <v>6.1658229017543802E-2</v>
      </c>
      <c r="ADS27" s="15">
        <v>8.6286785508771904E-2</v>
      </c>
      <c r="ADT27" s="25">
        <v>-9999</v>
      </c>
      <c r="ADU27" s="25">
        <v>-9999</v>
      </c>
      <c r="ADV27" s="25">
        <v>-9999</v>
      </c>
      <c r="ADW27" s="25">
        <v>-9999</v>
      </c>
      <c r="ADX27" s="25">
        <v>-9999</v>
      </c>
      <c r="ADY27" s="25">
        <v>-9999</v>
      </c>
      <c r="ADZ27" s="25">
        <v>-9999</v>
      </c>
      <c r="AEA27" s="25">
        <v>-9999</v>
      </c>
      <c r="AEB27" s="25">
        <v>-9999</v>
      </c>
      <c r="AEC27" s="25">
        <v>-9999</v>
      </c>
      <c r="AED27" s="25">
        <v>-9999</v>
      </c>
      <c r="AEE27" s="25">
        <v>-9999</v>
      </c>
      <c r="AEF27" s="25">
        <v>-9999</v>
      </c>
      <c r="AEG27" s="25">
        <v>-9999</v>
      </c>
      <c r="AEH27" s="25">
        <v>-9999</v>
      </c>
      <c r="AEI27" s="25">
        <v>-9999</v>
      </c>
      <c r="AEJ27" s="15">
        <v>0.715873755263158</v>
      </c>
      <c r="AEK27" s="15">
        <v>0.71023608392982496</v>
      </c>
      <c r="AEL27" s="15">
        <v>0.58538408756140303</v>
      </c>
      <c r="AEM27" s="15">
        <v>0.56675375071929801</v>
      </c>
      <c r="AEN27" s="15">
        <v>0.80542516021052601</v>
      </c>
      <c r="AEO27" s="15">
        <v>0.828112556578948</v>
      </c>
      <c r="AEP27" s="15">
        <v>0.70903877414035099</v>
      </c>
      <c r="AEQ27" s="15">
        <v>0.73375943064912297</v>
      </c>
      <c r="AER27" s="15">
        <v>0.22469714185964901</v>
      </c>
      <c r="AES27" s="15">
        <v>0.24089130080701801</v>
      </c>
      <c r="AET27" s="15">
        <v>0.73806001110526298</v>
      </c>
      <c r="AEU27" s="15">
        <v>0.73579021773684194</v>
      </c>
      <c r="AEV27" s="15">
        <v>0.67505941931578906</v>
      </c>
      <c r="AEW27" s="15">
        <v>0.660565803701754</v>
      </c>
      <c r="AEX27" s="15">
        <v>4.7712813157894697E-2</v>
      </c>
      <c r="AEY27" s="15">
        <v>5.47266361929825E-2</v>
      </c>
      <c r="AEZ27" s="15">
        <v>5.0487222110877203</v>
      </c>
      <c r="AFA27" s="15">
        <v>4.9594459539824598</v>
      </c>
      <c r="AFB27" s="15">
        <v>0.27909056194736798</v>
      </c>
      <c r="AFC27" s="15">
        <v>0.29026518864912298</v>
      </c>
      <c r="AFD27" s="15">
        <v>0.411108507298246</v>
      </c>
      <c r="AFE27" s="15">
        <v>0.42557510029824602</v>
      </c>
      <c r="AFF27" s="15">
        <v>0.43944690759649102</v>
      </c>
      <c r="AFG27" s="15">
        <v>0.463745142</v>
      </c>
      <c r="AFH27" s="15">
        <v>0.31378732924561398</v>
      </c>
      <c r="AFI27" s="15">
        <v>0.33769212938596499</v>
      </c>
      <c r="AFJ27" s="15">
        <v>-0.82952773168421001</v>
      </c>
      <c r="AFK27" s="15">
        <v>-0.846216431982456</v>
      </c>
      <c r="AFL27" s="15">
        <v>0.70046432838596495</v>
      </c>
      <c r="AFM27" s="15">
        <v>0.76319632540350901</v>
      </c>
      <c r="AFN27" s="15">
        <v>0.14308301200000001</v>
      </c>
      <c r="AFO27" s="15">
        <v>6.3614799799999996E-2</v>
      </c>
      <c r="AFP27" s="15">
        <v>0.107459657</v>
      </c>
      <c r="AFQ27" s="15">
        <v>0.1094917305</v>
      </c>
      <c r="AFR27" s="15">
        <v>0.72875049904</v>
      </c>
      <c r="AFS27" s="15">
        <v>0.44275811968000001</v>
      </c>
      <c r="AFT27" s="15">
        <v>0.1057971591</v>
      </c>
      <c r="AFU27" s="15">
        <v>0.72247638134000003</v>
      </c>
      <c r="AFV27" s="15">
        <v>0.44713827214000001</v>
      </c>
      <c r="AFW27" s="15">
        <v>0.13572381721999999</v>
      </c>
      <c r="AFX27" s="15">
        <v>5.7456879260000003E-2</v>
      </c>
      <c r="AFY27" s="15">
        <v>0.10871877192</v>
      </c>
      <c r="AFZ27" s="15">
        <v>32.949399999999997</v>
      </c>
      <c r="AGA27" s="15">
        <v>29.3904</v>
      </c>
      <c r="AGB27" s="15">
        <v>24.9146</v>
      </c>
      <c r="AGC27" s="15">
        <v>23.508800000000001</v>
      </c>
      <c r="AGD27" s="15">
        <v>23.573799999999999</v>
      </c>
      <c r="AGE27" s="15">
        <v>32.540799999999997</v>
      </c>
      <c r="AGF27" s="15">
        <v>32.598799999999997</v>
      </c>
      <c r="AGG27" s="15">
        <v>-0.223648084</v>
      </c>
      <c r="AGH27" s="15">
        <v>-0.20361322800000001</v>
      </c>
      <c r="AGI27" s="15">
        <v>44.338999999999999</v>
      </c>
      <c r="AGJ27" s="15">
        <v>42.424399999999999</v>
      </c>
      <c r="AGK27" s="15">
        <v>145.1</v>
      </c>
      <c r="AGL27" s="15">
        <f t="shared" si="106"/>
        <v>100.761</v>
      </c>
      <c r="AGM27" s="15">
        <f t="shared" si="107"/>
        <v>102.6756</v>
      </c>
      <c r="AGN27" s="15">
        <f t="shared" si="108"/>
        <v>101.7183</v>
      </c>
      <c r="AGO27" s="15">
        <v>1551.8104800000001</v>
      </c>
      <c r="AGP27" s="15">
        <v>1508.32322</v>
      </c>
      <c r="AGQ27" s="15">
        <v>0.74437160608999997</v>
      </c>
      <c r="AGR27" s="15">
        <v>0.73804649110599996</v>
      </c>
      <c r="AGS27" s="15">
        <v>0.61706882646200001</v>
      </c>
      <c r="AGT27" s="15">
        <v>0.602812529092</v>
      </c>
      <c r="AGU27" s="15">
        <v>0.85228594985999995</v>
      </c>
      <c r="AGV27" s="15">
        <v>0.83854348643200005</v>
      </c>
      <c r="AGW27" s="15">
        <f t="shared" si="109"/>
        <v>0.845414718146</v>
      </c>
      <c r="AGX27" s="15">
        <v>0.77171736836799998</v>
      </c>
      <c r="AGY27" s="15">
        <v>0.74752294629000005</v>
      </c>
      <c r="AGZ27" s="15">
        <v>0.235524834662</v>
      </c>
      <c r="AHA27" s="15">
        <v>0.24391907714</v>
      </c>
      <c r="AHB27" s="15">
        <v>0.73790886465799999</v>
      </c>
      <c r="AHC27" s="15">
        <v>0.74182344430000002</v>
      </c>
      <c r="AHD27" s="15">
        <v>0.68320851799399995</v>
      </c>
      <c r="AHE27" s="15">
        <v>0.67042171632600001</v>
      </c>
      <c r="AHF27" s="15">
        <v>-1.3503472484000001E-2</v>
      </c>
      <c r="AHG27" s="15">
        <v>1.0445750526000001E-2</v>
      </c>
      <c r="AHH27" s="15">
        <v>5.8331228124379999</v>
      </c>
      <c r="AHI27" s="15">
        <v>5.6695500999919997</v>
      </c>
      <c r="AHJ27" s="15">
        <v>0.27636526098800002</v>
      </c>
      <c r="AHK27" s="15">
        <v>0.290706137842</v>
      </c>
      <c r="AHL27" s="15">
        <v>0.41416301267599998</v>
      </c>
      <c r="AHM27" s="15">
        <v>0.42856353218799997</v>
      </c>
      <c r="AHN27" s="15">
        <v>0.44653030709199998</v>
      </c>
      <c r="AHO27" s="15">
        <v>0.460074620948</v>
      </c>
      <c r="AHP27" s="15">
        <v>0.31635900714999998</v>
      </c>
      <c r="AHQ27" s="15">
        <v>0.32992479500400002</v>
      </c>
      <c r="AHR27" s="15">
        <v>-0.87104329481999998</v>
      </c>
      <c r="AHS27" s="15">
        <v>-0.85534113371999998</v>
      </c>
      <c r="AHT27" s="15">
        <v>0.70824921919200001</v>
      </c>
      <c r="AHU27" s="15">
        <v>0.76122427614599997</v>
      </c>
      <c r="AHV27" s="15">
        <v>0.13829062655555599</v>
      </c>
      <c r="AHW27" s="15">
        <v>6.4379952092592604E-2</v>
      </c>
      <c r="AHX27" s="15">
        <v>0.111608761592593</v>
      </c>
      <c r="AHY27" s="15">
        <v>0.109983906518519</v>
      </c>
      <c r="AHZ27" s="15">
        <v>0.68039588231481496</v>
      </c>
      <c r="AIA27" s="15">
        <v>0.41730261259259299</v>
      </c>
      <c r="AIB27" s="15">
        <v>0.104497484796296</v>
      </c>
      <c r="AIC27" s="15">
        <v>0.660351846444445</v>
      </c>
      <c r="AID27" s="15">
        <v>0.41747826475925898</v>
      </c>
      <c r="AIE27" s="15">
        <v>0.12776296296296299</v>
      </c>
      <c r="AIF27" s="15">
        <v>5.54853536111111E-2</v>
      </c>
      <c r="AIG27" s="15">
        <v>0.100444591425926</v>
      </c>
      <c r="AIH27" s="15">
        <v>36.28</v>
      </c>
      <c r="AII27" s="15">
        <v>34.057777777777801</v>
      </c>
      <c r="AIJ27" s="15">
        <v>21.534259259259301</v>
      </c>
      <c r="AIK27" s="15">
        <v>27.317222222222199</v>
      </c>
      <c r="AIL27" s="15">
        <v>26.8851851851852</v>
      </c>
      <c r="AIM27" s="15">
        <v>36.510370370370403</v>
      </c>
      <c r="AIN27" s="15">
        <v>36.47</v>
      </c>
      <c r="AIO27" s="15">
        <v>-0.22996698518518499</v>
      </c>
      <c r="AIP27" s="15">
        <v>-0.218015283333333</v>
      </c>
      <c r="AIQ27" s="15">
        <v>45.328888888888898</v>
      </c>
      <c r="AIR27" s="15">
        <v>44.206296296296301</v>
      </c>
      <c r="AIS27" s="15">
        <v>157</v>
      </c>
      <c r="AIT27" s="15">
        <f t="shared" si="110"/>
        <v>111.6711111111111</v>
      </c>
      <c r="AIU27" s="15">
        <f t="shared" si="111"/>
        <v>112.7937037037037</v>
      </c>
      <c r="AIV27" s="15">
        <v>1574.26668518519</v>
      </c>
      <c r="AIW27" s="15">
        <v>1548.77362962963</v>
      </c>
      <c r="AIX27" s="15">
        <v>0.72653626067037003</v>
      </c>
      <c r="AIY27" s="15">
        <v>0.720999717596296</v>
      </c>
      <c r="AIZ27" s="15">
        <v>0.59947229557592596</v>
      </c>
      <c r="AJA27" s="15">
        <v>0.58228244006111096</v>
      </c>
      <c r="AJB27" s="15">
        <v>0.84447115982037002</v>
      </c>
      <c r="AJC27" s="15">
        <v>0.82579500617592505</v>
      </c>
      <c r="AJD27" s="15">
        <v>0.76468886560740701</v>
      </c>
      <c r="AJE27" s="15">
        <v>0.73123977445185195</v>
      </c>
      <c r="AJF27" s="15">
        <v>0.225252812592593</v>
      </c>
      <c r="AJG27" s="15">
        <v>0.23913283802963001</v>
      </c>
      <c r="AJH27" s="15">
        <v>0.73537947431851802</v>
      </c>
      <c r="AJI27" s="15">
        <v>0.71638272083703702</v>
      </c>
      <c r="AJJ27" s="15">
        <v>0.67504538311481499</v>
      </c>
      <c r="AJK27" s="15">
        <v>0.66032244069444501</v>
      </c>
      <c r="AJL27" s="15">
        <v>2.0069789414814802E-2</v>
      </c>
      <c r="AJM27" s="15">
        <v>-7.6273855481481497E-3</v>
      </c>
      <c r="AJN27" s="15">
        <v>5.3251801952999998</v>
      </c>
      <c r="AJO27" s="15">
        <v>5.1954026139185201</v>
      </c>
      <c r="AJP27" s="15">
        <v>0.26680622752407401</v>
      </c>
      <c r="AJQ27" s="15">
        <v>0.289200665003704</v>
      </c>
      <c r="AJR27" s="15">
        <v>0.40139271461481502</v>
      </c>
      <c r="AJS27" s="15">
        <v>0.42488400003888899</v>
      </c>
      <c r="AJT27" s="15">
        <v>0.43659656397777802</v>
      </c>
      <c r="AJU27" s="15">
        <v>0.45856120392777799</v>
      </c>
      <c r="AJV27" s="15">
        <v>0.30993151175925898</v>
      </c>
      <c r="AJW27" s="15">
        <v>0.331024463788889</v>
      </c>
      <c r="AJX27" s="15">
        <v>-0.866492433870371</v>
      </c>
      <c r="AJY27" s="15">
        <v>-0.84454991746296304</v>
      </c>
      <c r="AJZ27" s="15">
        <v>0.67230477219444496</v>
      </c>
      <c r="AKA27" s="15">
        <v>0.75226143023333303</v>
      </c>
      <c r="AZI27" s="6"/>
      <c r="AZJ27" s="7"/>
      <c r="AZK27" s="6"/>
      <c r="AZL27" s="6"/>
      <c r="AZM27" s="6"/>
      <c r="AZN27" s="6"/>
    </row>
    <row r="28" spans="1:963 1361:1366" x14ac:dyDescent="0.25">
      <c r="A28" s="15">
        <v>27</v>
      </c>
      <c r="B28" s="15">
        <v>7</v>
      </c>
      <c r="C28" s="15" t="s">
        <v>11</v>
      </c>
      <c r="D28" s="15">
        <v>100</v>
      </c>
      <c r="E28" s="15">
        <v>2</v>
      </c>
      <c r="F28" s="15">
        <v>2</v>
      </c>
      <c r="G28" s="15" t="s">
        <v>14</v>
      </c>
      <c r="H28" s="15" t="s">
        <v>560</v>
      </c>
      <c r="I28" s="25">
        <v>-9999</v>
      </c>
      <c r="J28" s="25">
        <v>-9999</v>
      </c>
      <c r="K28" s="25">
        <v>-9999</v>
      </c>
      <c r="L28" s="25">
        <v>-9999</v>
      </c>
      <c r="M28" s="15">
        <v>125.44000000000001</v>
      </c>
      <c r="N28" s="15">
        <v>112</v>
      </c>
      <c r="O28" s="15">
        <f t="shared" si="34"/>
        <v>112.00000000000001</v>
      </c>
      <c r="P28" s="15">
        <v>100</v>
      </c>
      <c r="Q28" s="15">
        <v>55.84</v>
      </c>
      <c r="R28" s="15">
        <v>24.72</v>
      </c>
      <c r="S28" s="15">
        <v>19.439999999999998</v>
      </c>
      <c r="T28" s="15">
        <v>43.839999999999996</v>
      </c>
      <c r="U28" s="15">
        <v>25.439999999999998</v>
      </c>
      <c r="V28" s="15">
        <v>30.72000000000001</v>
      </c>
      <c r="W28" s="15">
        <v>50.56</v>
      </c>
      <c r="X28" s="15">
        <v>24.72</v>
      </c>
      <c r="Y28" s="15">
        <v>24.720000000000006</v>
      </c>
      <c r="Z28" s="15">
        <v>50.56</v>
      </c>
      <c r="AA28" s="15">
        <v>18.719999999999985</v>
      </c>
      <c r="AB28" s="15">
        <v>30.72000000000001</v>
      </c>
      <c r="AC28" s="15" t="s">
        <v>67</v>
      </c>
      <c r="AD28" s="15">
        <v>9</v>
      </c>
      <c r="AE28" s="15">
        <v>7.2</v>
      </c>
      <c r="AF28" s="15">
        <v>0.95</v>
      </c>
      <c r="AG28" s="15" t="s">
        <v>41</v>
      </c>
      <c r="AH28" s="15">
        <v>2</v>
      </c>
      <c r="AI28" s="15">
        <v>1.2</v>
      </c>
      <c r="AJ28" s="15">
        <v>2.1</v>
      </c>
      <c r="AK28" s="15">
        <v>4</v>
      </c>
      <c r="AL28" s="15">
        <v>371</v>
      </c>
      <c r="AM28" s="15">
        <v>46</v>
      </c>
      <c r="AN28" s="15">
        <v>0.81</v>
      </c>
      <c r="AO28" s="15">
        <v>11</v>
      </c>
      <c r="AP28" s="15">
        <v>10</v>
      </c>
      <c r="AQ28" s="15">
        <v>1.26</v>
      </c>
      <c r="AR28" s="15">
        <v>5501</v>
      </c>
      <c r="AS28" s="15">
        <v>184</v>
      </c>
      <c r="AT28" s="15">
        <v>467</v>
      </c>
      <c r="AU28" s="25">
        <v>-9999</v>
      </c>
      <c r="AV28" s="15">
        <v>32</v>
      </c>
      <c r="AW28" s="15">
        <v>0</v>
      </c>
      <c r="AX28" s="15">
        <v>3</v>
      </c>
      <c r="AY28" s="15">
        <v>86</v>
      </c>
      <c r="AZ28" s="15">
        <v>5</v>
      </c>
      <c r="BA28" s="15">
        <v>6</v>
      </c>
      <c r="BB28" s="15">
        <v>67</v>
      </c>
      <c r="BC28" s="20">
        <v>0.53475935828876997</v>
      </c>
      <c r="BD28" s="20">
        <v>3.0241935483870965E-2</v>
      </c>
      <c r="BE28" s="20">
        <v>1.5115634604726156E-2</v>
      </c>
      <c r="BF28" s="20">
        <v>0.14103661915075807</v>
      </c>
      <c r="BG28" s="20">
        <v>0.57439411497959392</v>
      </c>
      <c r="BH28" s="20">
        <v>0.77558168626469859</v>
      </c>
      <c r="BI28" s="25">
        <v>-9999</v>
      </c>
      <c r="BJ28" s="25">
        <v>-9999</v>
      </c>
      <c r="BK28" s="25">
        <v>-9999</v>
      </c>
      <c r="BL28" s="25">
        <v>-9999</v>
      </c>
      <c r="BM28" s="25">
        <v>-9999</v>
      </c>
      <c r="BN28" s="20">
        <f t="shared" si="0"/>
        <v>2.2600051750905639</v>
      </c>
      <c r="BO28" s="20">
        <f t="shared" si="1"/>
        <v>2.3204677135094687</v>
      </c>
      <c r="BP28" s="20">
        <f t="shared" si="2"/>
        <v>2.8846141901125009</v>
      </c>
      <c r="BQ28" s="20">
        <f t="shared" si="3"/>
        <v>5.1821906500308765</v>
      </c>
      <c r="BR28" s="20">
        <f t="shared" si="4"/>
        <v>8.2845173950896704</v>
      </c>
      <c r="BS28" s="20">
        <f t="shared" si="5"/>
        <v>0.5641464766030323</v>
      </c>
      <c r="BT28" s="20">
        <f t="shared" si="6"/>
        <v>2.2975764599183757</v>
      </c>
      <c r="BU28" s="20">
        <f t="shared" si="7"/>
        <v>3.1023267450587944</v>
      </c>
      <c r="BV28" s="20">
        <f t="shared" si="35"/>
        <v>5.9640496815802022</v>
      </c>
      <c r="BW28" s="25">
        <v>-9999</v>
      </c>
      <c r="BX28" s="25">
        <v>-9999</v>
      </c>
      <c r="BY28" s="25">
        <v>-9999</v>
      </c>
      <c r="BZ28" s="25">
        <v>-9999</v>
      </c>
      <c r="CA28" s="25">
        <v>-9999</v>
      </c>
      <c r="CB28" s="25">
        <v>-9999</v>
      </c>
      <c r="CC28" s="25">
        <v>-9999</v>
      </c>
      <c r="CD28" s="20">
        <f t="shared" si="8"/>
        <v>21.601336810326387</v>
      </c>
      <c r="CE28" s="20">
        <f t="shared" si="9"/>
        <v>28.011786446096295</v>
      </c>
      <c r="CF28" s="20">
        <f t="shared" si="10"/>
        <v>34.371214902526162</v>
      </c>
      <c r="CG28" s="20">
        <f t="shared" si="36"/>
        <v>54.8969087859615</v>
      </c>
      <c r="CH28" s="15">
        <f t="shared" si="11"/>
        <v>6.3594284564298649</v>
      </c>
      <c r="CI28" s="15">
        <f t="shared" si="12"/>
        <v>9.6065508288396249</v>
      </c>
      <c r="CJ28" s="15">
        <f t="shared" si="13"/>
        <v>10.919143054595718</v>
      </c>
      <c r="CK28" s="15">
        <f t="shared" ref="CK28:CL28" si="184">SUM(CH28:CJ28)</f>
        <v>26.885122339865209</v>
      </c>
      <c r="CL28" s="15">
        <f t="shared" si="184"/>
        <v>47.410816223300557</v>
      </c>
      <c r="CM28" s="15">
        <v>0.26500000000000001</v>
      </c>
      <c r="CN28" s="15">
        <v>0.01</v>
      </c>
      <c r="CO28" s="15">
        <v>0</v>
      </c>
      <c r="CP28" s="15">
        <v>3.5000000000000003E-2</v>
      </c>
      <c r="CQ28" s="15">
        <v>4.4999999999999998E-2</v>
      </c>
      <c r="CR28" s="15">
        <v>0.2</v>
      </c>
      <c r="CS28" s="25">
        <v>-9999</v>
      </c>
      <c r="CT28" s="25">
        <v>-9999</v>
      </c>
      <c r="CU28" s="25">
        <v>-9999</v>
      </c>
      <c r="CV28" s="25">
        <v>-9999</v>
      </c>
      <c r="CW28" s="25">
        <v>-9999</v>
      </c>
      <c r="CX28" s="20">
        <f t="shared" si="141"/>
        <v>1.1000000000000001</v>
      </c>
      <c r="CY28" s="20">
        <f t="shared" si="142"/>
        <v>1.1000000000000001</v>
      </c>
      <c r="CZ28" s="20">
        <f t="shared" si="143"/>
        <v>1.2400000000000002</v>
      </c>
      <c r="DA28" s="20">
        <f t="shared" si="144"/>
        <v>1.4200000000000002</v>
      </c>
      <c r="DB28" s="20">
        <f t="shared" si="145"/>
        <v>2.2200000000000002</v>
      </c>
      <c r="DC28" s="15">
        <f t="shared" si="146"/>
        <v>0.14000000000000001</v>
      </c>
      <c r="DD28" s="15">
        <f t="shared" si="147"/>
        <v>0.18</v>
      </c>
      <c r="DE28" s="15">
        <f t="shared" si="148"/>
        <v>0.8</v>
      </c>
      <c r="DF28" s="15">
        <f t="shared" si="149"/>
        <v>1.1200000000000001</v>
      </c>
      <c r="DG28" s="16">
        <v>3.0749874182184191</v>
      </c>
      <c r="DH28" s="16">
        <v>2.3253467843631781</v>
      </c>
      <c r="DI28" s="16">
        <v>1.6026124089424767</v>
      </c>
      <c r="DJ28" s="16">
        <v>1.5898571141074662</v>
      </c>
      <c r="DK28" s="16">
        <v>2.4016377072099062</v>
      </c>
      <c r="DL28" s="16">
        <v>2.7297857636489296</v>
      </c>
      <c r="DM28" s="25">
        <v>-9999</v>
      </c>
      <c r="DN28" s="20">
        <f t="shared" si="41"/>
        <v>21.601336810326387</v>
      </c>
      <c r="DO28" s="20">
        <f t="shared" si="42"/>
        <v>28.011786446096295</v>
      </c>
      <c r="DP28" s="20">
        <f t="shared" ref="DP28:DR28" si="185">(DO28+(DJ28*4))</f>
        <v>34.371214902526162</v>
      </c>
      <c r="DQ28" s="20">
        <f t="shared" si="185"/>
        <v>43.977765731365785</v>
      </c>
      <c r="DR28" s="20">
        <f t="shared" si="185"/>
        <v>54.8969087859615</v>
      </c>
      <c r="DS28" s="15">
        <f t="shared" si="44"/>
        <v>6.3594284564298649</v>
      </c>
      <c r="DT28" s="15">
        <f t="shared" si="45"/>
        <v>9.6065508288396249</v>
      </c>
      <c r="DU28" s="15">
        <f t="shared" si="46"/>
        <v>10.919143054595718</v>
      </c>
      <c r="DV28" s="15">
        <f t="shared" si="47"/>
        <v>26.885122339865209</v>
      </c>
      <c r="DW28" s="25">
        <v>-9999</v>
      </c>
      <c r="DX28" s="25">
        <v>-9999</v>
      </c>
      <c r="DY28" s="25">
        <v>-9999</v>
      </c>
      <c r="DZ28" s="25">
        <v>-9999</v>
      </c>
      <c r="EA28" s="25">
        <v>-9999</v>
      </c>
      <c r="EB28" s="25">
        <v>-9999</v>
      </c>
      <c r="EC28" s="25">
        <v>-9999</v>
      </c>
      <c r="ED28" s="25">
        <v>-9999</v>
      </c>
      <c r="EE28" s="25">
        <v>-9999</v>
      </c>
      <c r="EF28" s="25">
        <v>-9999</v>
      </c>
      <c r="EG28" s="25">
        <v>-9999</v>
      </c>
      <c r="EH28" s="25">
        <v>-9999</v>
      </c>
      <c r="EI28" s="25">
        <v>-9999</v>
      </c>
      <c r="EJ28" s="25">
        <v>-9999</v>
      </c>
      <c r="EK28" s="25">
        <v>-9999</v>
      </c>
      <c r="EL28" s="25">
        <v>-9999</v>
      </c>
      <c r="EM28" s="25">
        <v>-9999</v>
      </c>
      <c r="EN28" s="25">
        <v>-9999</v>
      </c>
      <c r="EO28" s="25">
        <v>-9999</v>
      </c>
      <c r="EP28" s="25">
        <v>-9999</v>
      </c>
      <c r="EQ28" s="15">
        <v>12.3</v>
      </c>
      <c r="ER28" s="18">
        <v>13.3</v>
      </c>
      <c r="ES28" s="17">
        <v>9.9</v>
      </c>
      <c r="ET28" s="18">
        <v>10.7</v>
      </c>
      <c r="EU28" s="29">
        <v>4.8</v>
      </c>
      <c r="EV28" s="22">
        <v>6.1</v>
      </c>
      <c r="EW28" s="22">
        <v>4.5</v>
      </c>
      <c r="EX28" s="18">
        <v>8.4</v>
      </c>
      <c r="EY28" s="18">
        <v>8</v>
      </c>
      <c r="EZ28" s="23">
        <v>5.2</v>
      </c>
      <c r="FA28" s="18">
        <v>5.7</v>
      </c>
      <c r="FB28" s="22">
        <v>4.8</v>
      </c>
      <c r="FC28" s="21">
        <v>-9999</v>
      </c>
      <c r="FD28" s="18">
        <v>5.4</v>
      </c>
      <c r="FE28" s="21">
        <v>-9999</v>
      </c>
      <c r="FF28" s="18">
        <v>9.3000000000000007</v>
      </c>
      <c r="FG28" s="18">
        <v>11.3</v>
      </c>
      <c r="FH28" s="18">
        <v>11.6</v>
      </c>
      <c r="FI28" s="18">
        <v>10.9</v>
      </c>
      <c r="FJ28" s="18">
        <v>12.4</v>
      </c>
      <c r="FK28" s="18">
        <v>12.1</v>
      </c>
      <c r="FL28" s="17">
        <v>32.1</v>
      </c>
      <c r="FM28" s="17">
        <v>33.700000000000003</v>
      </c>
      <c r="FN28" s="17">
        <v>29.9</v>
      </c>
      <c r="FO28" s="17">
        <v>26.8</v>
      </c>
      <c r="FP28" s="17">
        <v>27.3</v>
      </c>
      <c r="FQ28" s="17">
        <v>26.2</v>
      </c>
      <c r="FR28" s="17">
        <v>26.8</v>
      </c>
      <c r="FS28" s="17">
        <v>28.5</v>
      </c>
      <c r="FT28" s="17">
        <v>24.1</v>
      </c>
      <c r="FU28" s="17">
        <v>23.3</v>
      </c>
      <c r="FV28" s="17">
        <v>20</v>
      </c>
      <c r="FW28" s="17">
        <v>19.5</v>
      </c>
      <c r="FX28" s="22">
        <v>31</v>
      </c>
      <c r="FY28" s="22">
        <v>30</v>
      </c>
      <c r="FZ28" s="22">
        <v>50.5</v>
      </c>
      <c r="GA28" s="22">
        <v>52</v>
      </c>
      <c r="GB28" s="22">
        <v>69.5</v>
      </c>
      <c r="GC28" s="22">
        <v>52.5</v>
      </c>
      <c r="GD28" s="22">
        <v>91.5</v>
      </c>
      <c r="GE28" s="22">
        <v>72.5</v>
      </c>
      <c r="GF28" s="22">
        <v>105</v>
      </c>
      <c r="GG28" s="22">
        <v>91.5</v>
      </c>
      <c r="GH28" s="22">
        <v>115.5</v>
      </c>
      <c r="GI28" s="22">
        <v>86</v>
      </c>
      <c r="GJ28" s="22">
        <v>128</v>
      </c>
      <c r="GK28" s="22">
        <v>97.5</v>
      </c>
      <c r="GL28" s="22">
        <v>124</v>
      </c>
      <c r="GM28" s="22">
        <v>84</v>
      </c>
      <c r="GN28" s="16">
        <v>390.97222222222223</v>
      </c>
      <c r="GO28" s="16">
        <v>2434.6</v>
      </c>
      <c r="GP28" s="16">
        <v>11620.837487537387</v>
      </c>
      <c r="GQ28" s="16">
        <v>11701.592039800993</v>
      </c>
      <c r="GR28" s="16">
        <v>10097.058823529413</v>
      </c>
      <c r="GS28" s="16">
        <v>8219.0523198420524</v>
      </c>
      <c r="GT28" s="16">
        <v>3835.9683794466405</v>
      </c>
      <c r="GU28" s="16">
        <v>390.68384539147672</v>
      </c>
      <c r="GV28" s="16">
        <v>16.583912611717974</v>
      </c>
      <c r="GW28" s="16">
        <v>1.1904761904761905</v>
      </c>
      <c r="GX28" s="18">
        <v>3.3965000000000001</v>
      </c>
      <c r="GY28" s="18">
        <v>5.3625999999999996</v>
      </c>
      <c r="GZ28" s="18">
        <v>5.2717999999999998</v>
      </c>
      <c r="HA28" s="18">
        <v>5.1246999999999998</v>
      </c>
      <c r="HB28" s="18">
        <v>4.7000999999999999</v>
      </c>
      <c r="HC28" s="18">
        <v>4.0738000000000003</v>
      </c>
      <c r="HD28" s="18">
        <v>3.0708000000000002</v>
      </c>
      <c r="HE28" s="18">
        <v>2.6903000000000001</v>
      </c>
      <c r="HF28" s="18">
        <v>2.4175</v>
      </c>
      <c r="HG28" s="15">
        <v>42.8</v>
      </c>
      <c r="HH28" s="15">
        <f t="shared" si="48"/>
        <v>294.99999999999994</v>
      </c>
      <c r="HI28" s="15">
        <v>1.8946854585400748</v>
      </c>
      <c r="HJ28" s="24">
        <f t="shared" si="49"/>
        <v>2.0689138311529756</v>
      </c>
      <c r="HK28" s="15">
        <f t="shared" si="50"/>
        <v>6.1032958019012771</v>
      </c>
      <c r="HL28" s="27">
        <v>0.35025465505576137</v>
      </c>
      <c r="HM28" s="17">
        <v>349.5</v>
      </c>
      <c r="HN28" s="17">
        <v>70.069999999999993</v>
      </c>
      <c r="HO28" s="16">
        <f t="shared" si="51"/>
        <v>279.43</v>
      </c>
      <c r="HP28" s="18">
        <v>12</v>
      </c>
      <c r="HQ28" s="18">
        <v>536.20000000000005</v>
      </c>
      <c r="HR28" s="18">
        <v>31.63</v>
      </c>
      <c r="HS28" s="22">
        <f t="shared" si="52"/>
        <v>504.57000000000005</v>
      </c>
      <c r="HT28" s="21">
        <v>171</v>
      </c>
      <c r="HU28" s="18">
        <v>277</v>
      </c>
      <c r="HV28" s="18">
        <v>31</v>
      </c>
      <c r="HW28" s="18">
        <f t="shared" si="53"/>
        <v>246</v>
      </c>
      <c r="HX28" s="18">
        <v>173.5</v>
      </c>
      <c r="HY28" s="18">
        <v>31</v>
      </c>
      <c r="HZ28" s="18">
        <f t="shared" si="54"/>
        <v>142.5</v>
      </c>
      <c r="IA28" s="18">
        <v>146</v>
      </c>
      <c r="IB28" s="18">
        <v>31.5</v>
      </c>
      <c r="IC28" s="18">
        <f t="shared" si="55"/>
        <v>114.5</v>
      </c>
      <c r="ID28" s="18">
        <v>78.400000000000006</v>
      </c>
      <c r="IE28" s="22">
        <v>6.65</v>
      </c>
      <c r="IF28" s="28">
        <v>111.7</v>
      </c>
      <c r="IG28" s="22">
        <v>70.069999999999993</v>
      </c>
      <c r="IH28" s="22">
        <f t="shared" si="151"/>
        <v>71.75</v>
      </c>
      <c r="II28" s="22">
        <f t="shared" si="152"/>
        <v>41.63000000000001</v>
      </c>
      <c r="IJ28" s="16">
        <f t="shared" si="153"/>
        <v>408.13725490196089</v>
      </c>
      <c r="IK28" s="16">
        <f t="shared" si="154"/>
        <v>364.40826330532218</v>
      </c>
      <c r="IL28" s="25">
        <f t="shared" si="22"/>
        <v>2739.5098039215686</v>
      </c>
      <c r="IM28" s="16">
        <f t="shared" si="23"/>
        <v>4946.7647058823541</v>
      </c>
      <c r="IN28" s="16">
        <f t="shared" si="24"/>
        <v>1397.0588235294117</v>
      </c>
      <c r="IO28" s="16">
        <f t="shared" si="60"/>
        <v>1122.5490196078431</v>
      </c>
      <c r="IP28" s="25">
        <f t="shared" si="25"/>
        <v>2411.7647058823532</v>
      </c>
      <c r="IQ28" s="16">
        <f t="shared" si="61"/>
        <v>10205.882352941178</v>
      </c>
      <c r="IR28" s="16">
        <f t="shared" si="62"/>
        <v>703.43137254901956</v>
      </c>
      <c r="IS28" s="27">
        <v>0.35469596058069358</v>
      </c>
      <c r="IT28" s="24">
        <v>2.1740641594003018</v>
      </c>
      <c r="IU28" s="24">
        <v>2.1740641594003018</v>
      </c>
      <c r="IV28" s="15">
        <v>2.34</v>
      </c>
      <c r="IW28" s="24">
        <f t="shared" si="63"/>
        <v>2.3657257629468806</v>
      </c>
      <c r="IX28" s="15">
        <f t="shared" si="26"/>
        <v>64.104529411764702</v>
      </c>
      <c r="IY28" s="27">
        <v>0.36212480631701283</v>
      </c>
      <c r="IZ28" s="26">
        <v>0.46726635176255993</v>
      </c>
      <c r="JA28" s="15">
        <v>0.47</v>
      </c>
      <c r="JB28" s="24">
        <f t="shared" si="64"/>
        <v>0.55242377211254368</v>
      </c>
      <c r="JC28" s="15">
        <f t="shared" si="27"/>
        <v>23.24979411764706</v>
      </c>
      <c r="JD28" s="27">
        <v>0.36176786173181058</v>
      </c>
      <c r="JE28" s="24">
        <v>0.97630629556508619</v>
      </c>
      <c r="JF28" s="15">
        <v>1.1100000000000001</v>
      </c>
      <c r="JG28" s="24">
        <f t="shared" si="65"/>
        <v>1.0932278084083475</v>
      </c>
      <c r="JH28" s="15">
        <f t="shared" si="28"/>
        <v>15.507352941176471</v>
      </c>
      <c r="JI28" s="27">
        <v>0.36164927311660222</v>
      </c>
      <c r="JJ28" s="24">
        <v>2.1362959126142389</v>
      </c>
      <c r="JK28" s="15">
        <v>2.39</v>
      </c>
      <c r="JL28" s="24">
        <f t="shared" si="66"/>
        <v>2.3256007775613674</v>
      </c>
      <c r="JM28" s="15">
        <f t="shared" si="29"/>
        <v>16.812009803921569</v>
      </c>
      <c r="JN28" s="27">
        <v>0.36214010743096586</v>
      </c>
      <c r="JO28" s="16">
        <f t="shared" si="67"/>
        <v>119.67368627450981</v>
      </c>
      <c r="JP28" s="16">
        <f t="shared" si="68"/>
        <v>106.85150560224089</v>
      </c>
      <c r="JQ28" s="22">
        <v>6.5</v>
      </c>
      <c r="JR28" s="22">
        <f t="shared" si="69"/>
        <v>21.645</v>
      </c>
      <c r="JS28" s="22">
        <v>899.4</v>
      </c>
      <c r="JT28" s="26">
        <f t="shared" si="70"/>
        <v>0.89939999999999998</v>
      </c>
      <c r="JU28" s="27">
        <v>7.1599999999999997E-2</v>
      </c>
      <c r="JV28" s="26">
        <f t="shared" si="71"/>
        <v>0.82779999999999998</v>
      </c>
      <c r="JW28" s="15">
        <f t="shared" si="72"/>
        <v>3669.4405011585632</v>
      </c>
      <c r="JX28" s="15">
        <v>0.50800000000000001</v>
      </c>
      <c r="JY28" s="15">
        <v>0.4425</v>
      </c>
      <c r="JZ28" s="15">
        <f t="shared" si="181"/>
        <v>0.44020000000000004</v>
      </c>
      <c r="KA28" s="15">
        <f t="shared" si="120"/>
        <v>0.4108</v>
      </c>
      <c r="KB28" s="15">
        <f t="shared" si="156"/>
        <v>0.5317709591688814</v>
      </c>
      <c r="KC28" s="15">
        <v>0.503</v>
      </c>
      <c r="KD28" s="15">
        <f t="shared" ref="KD28:KD41" si="186">(JZ28)*(43560/(JR28*0.454))</f>
        <v>1951.3018949142299</v>
      </c>
      <c r="KE28" s="15">
        <f t="shared" si="30"/>
        <v>1845.7285720827572</v>
      </c>
      <c r="KF28" s="15">
        <f t="shared" si="73"/>
        <v>2067.2160007326884</v>
      </c>
      <c r="KG28" s="28">
        <v>3</v>
      </c>
      <c r="KH28" s="22">
        <f t="shared" si="74"/>
        <v>18.5</v>
      </c>
      <c r="KI28" s="22">
        <f t="shared" si="75"/>
        <v>123.395</v>
      </c>
      <c r="KJ28" s="20">
        <v>131.197329</v>
      </c>
      <c r="KK28" s="16">
        <v>4.34</v>
      </c>
      <c r="KL28" s="16">
        <f t="shared" si="76"/>
        <v>3.83</v>
      </c>
      <c r="KM28" s="15">
        <f t="shared" si="121"/>
        <v>2800.9528535420686</v>
      </c>
      <c r="KN28" s="18">
        <v>2.04</v>
      </c>
      <c r="KO28" s="18">
        <f t="shared" si="77"/>
        <v>1.77</v>
      </c>
      <c r="KP28" s="15">
        <f t="shared" si="78"/>
        <v>0.46214099216710181</v>
      </c>
      <c r="KQ28" s="15">
        <f t="shared" si="79"/>
        <v>1294.4351307492066</v>
      </c>
      <c r="KR28" s="15">
        <f t="shared" si="80"/>
        <v>1449.7673464391114</v>
      </c>
      <c r="KS28" s="20">
        <f t="shared" si="31"/>
        <v>1639.5550374990326</v>
      </c>
      <c r="KT28" s="20">
        <f t="shared" si="81"/>
        <v>1836.3016419989167</v>
      </c>
      <c r="KU28" s="30">
        <v>5.58</v>
      </c>
      <c r="KV28" s="30">
        <v>0.92</v>
      </c>
      <c r="KW28" s="30">
        <v>76.099999999999994</v>
      </c>
      <c r="KX28" s="30">
        <v>22.8</v>
      </c>
      <c r="KY28" s="30">
        <v>6.2</v>
      </c>
      <c r="KZ28" s="18">
        <v>1.7746</v>
      </c>
      <c r="LA28" s="18">
        <f t="shared" si="82"/>
        <v>1.7076</v>
      </c>
      <c r="LB28" s="15">
        <f t="shared" si="32"/>
        <v>0.4458485639686684</v>
      </c>
      <c r="LC28" s="15">
        <f t="shared" si="33"/>
        <v>1248.8008074956754</v>
      </c>
      <c r="LD28" s="15">
        <f t="shared" si="83"/>
        <v>1398.6569043951565</v>
      </c>
      <c r="LE28" s="15">
        <f t="shared" si="84"/>
        <v>1705.6791517014105</v>
      </c>
      <c r="LF28" s="15">
        <v>42.8</v>
      </c>
      <c r="LG28" s="15">
        <f t="shared" si="85"/>
        <v>294.99999999999994</v>
      </c>
      <c r="LH28" s="15">
        <v>0.26672024854053999</v>
      </c>
      <c r="LI28" s="15">
        <v>0.40450087189189199</v>
      </c>
      <c r="LJ28" s="15">
        <v>0.23070020872972999</v>
      </c>
      <c r="LK28" s="15">
        <v>0.33722441510810802</v>
      </c>
      <c r="LL28" s="15">
        <v>0.51801286348648601</v>
      </c>
      <c r="LM28" s="15">
        <v>0.47515487954053998</v>
      </c>
      <c r="LN28" s="15">
        <v>0.33116232467567602</v>
      </c>
      <c r="LO28" s="15">
        <v>0.520036831459459</v>
      </c>
      <c r="LP28" s="15">
        <v>0.45703552302702699</v>
      </c>
      <c r="LQ28" s="15">
        <v>0.24734868364864901</v>
      </c>
      <c r="LR28" s="15">
        <v>0.403286178162162</v>
      </c>
      <c r="LS28" s="15">
        <v>0.25545067913513497</v>
      </c>
      <c r="LT28" s="15">
        <v>33.9437837837838</v>
      </c>
      <c r="LU28" s="15">
        <v>30.300810810810798</v>
      </c>
      <c r="LV28" s="15">
        <v>4.2423243243243203</v>
      </c>
      <c r="LW28" s="15">
        <v>41.321081081081097</v>
      </c>
      <c r="LX28" s="15">
        <v>40.826486486486502</v>
      </c>
      <c r="LY28" s="15">
        <v>34.279459459459403</v>
      </c>
      <c r="LZ28" s="15">
        <v>34.36</v>
      </c>
      <c r="MA28" s="15">
        <v>0.193544002702703</v>
      </c>
      <c r="MB28" s="15">
        <v>0.16228117027027</v>
      </c>
      <c r="MC28" s="15">
        <v>58.375405405405402</v>
      </c>
      <c r="MD28" s="15">
        <v>55.359459459459501</v>
      </c>
      <c r="ME28" s="15">
        <v>60.3</v>
      </c>
      <c r="MF28" s="15">
        <f t="shared" si="86"/>
        <v>1.9245945945945948</v>
      </c>
      <c r="MG28" s="15">
        <f t="shared" si="87"/>
        <v>4.9405405405404963</v>
      </c>
      <c r="MH28" s="15">
        <v>1870.42432432432</v>
      </c>
      <c r="MI28" s="15">
        <v>1801.9473243243201</v>
      </c>
      <c r="MJ28" s="15">
        <v>0.221668010081081</v>
      </c>
      <c r="MK28" s="15">
        <v>0.209726269194595</v>
      </c>
      <c r="ML28" s="15">
        <v>0.15958324900270299</v>
      </c>
      <c r="MM28" s="15">
        <v>0.169416563243243</v>
      </c>
      <c r="MN28" s="15">
        <v>0.12627281887027</v>
      </c>
      <c r="MO28" s="15">
        <v>0.121406018967568</v>
      </c>
      <c r="MP28" s="15">
        <v>6.2413069729729702E-2</v>
      </c>
      <c r="MQ28" s="15">
        <v>7.99310198891892E-2</v>
      </c>
      <c r="MR28" s="15">
        <v>6.4376830308108104E-2</v>
      </c>
      <c r="MS28" s="15">
        <v>4.1963120345945903E-2</v>
      </c>
      <c r="MT28" s="15">
        <v>0.34111948214594601</v>
      </c>
      <c r="MU28" s="15">
        <v>0.38210968771621601</v>
      </c>
      <c r="MV28" s="15">
        <v>0.35527037916486498</v>
      </c>
      <c r="MW28" s="15">
        <v>0.31841719437837801</v>
      </c>
      <c r="MX28" s="15">
        <v>0.12926016802973</v>
      </c>
      <c r="MY28" s="15">
        <v>0.187741228405405</v>
      </c>
      <c r="MZ28" s="15">
        <v>0.57025333741891904</v>
      </c>
      <c r="NA28" s="15">
        <v>0.53607005816756803</v>
      </c>
      <c r="NB28" s="15">
        <v>0.509088269740541</v>
      </c>
      <c r="NC28" s="15">
        <v>0.228370058243243</v>
      </c>
      <c r="ND28" s="15">
        <v>0.53795788328918903</v>
      </c>
      <c r="NE28" s="15">
        <v>0.241857669254054</v>
      </c>
      <c r="NF28" s="15">
        <v>0.33103319503513501</v>
      </c>
      <c r="NG28" s="15">
        <v>0.19478835573783801</v>
      </c>
      <c r="NH28" s="15">
        <v>0.28864878134054101</v>
      </c>
      <c r="NI28" s="15">
        <v>0.170201479278378</v>
      </c>
      <c r="NJ28" s="15">
        <v>-0.117228971783784</v>
      </c>
      <c r="NK28" s="15">
        <v>-0.14715754448648699</v>
      </c>
      <c r="NL28" s="15">
        <v>1.2378227791054099</v>
      </c>
      <c r="NM28" s="15">
        <v>1.04020960428108</v>
      </c>
      <c r="NN28" s="15">
        <v>0.270169137567568</v>
      </c>
      <c r="NO28" s="15">
        <v>0.41843551318918898</v>
      </c>
      <c r="NP28" s="15">
        <v>0.24397896694594601</v>
      </c>
      <c r="NQ28" s="15">
        <v>0.337701573648649</v>
      </c>
      <c r="NR28" s="15">
        <v>0.49787167308108099</v>
      </c>
      <c r="NS28" s="15">
        <v>0.45595473943243198</v>
      </c>
      <c r="NT28" s="15">
        <v>0.32774224943243202</v>
      </c>
      <c r="NU28" s="15">
        <v>0.50256140218918899</v>
      </c>
      <c r="NV28" s="15">
        <v>0.44384156883783799</v>
      </c>
      <c r="NW28" s="15">
        <v>0.252323275405405</v>
      </c>
      <c r="NX28" s="15">
        <v>0.40073957254053999</v>
      </c>
      <c r="NY28" s="15">
        <v>0.243998924297297</v>
      </c>
      <c r="NZ28" s="15">
        <v>31.051081081081101</v>
      </c>
      <c r="OA28" s="15">
        <v>28.04</v>
      </c>
      <c r="OB28" s="15">
        <v>13.959459459459501</v>
      </c>
      <c r="OC28" s="15">
        <v>45.6005405405405</v>
      </c>
      <c r="OD28" s="15">
        <v>44.8062162162162</v>
      </c>
      <c r="OE28" s="15">
        <v>32.018378378378401</v>
      </c>
      <c r="OF28" s="15">
        <v>31.6205405405405</v>
      </c>
      <c r="OG28" s="15">
        <v>0.38210591621621598</v>
      </c>
      <c r="OH28" s="15">
        <v>0.33775907837837799</v>
      </c>
      <c r="OI28" s="15">
        <v>57.740540540540501</v>
      </c>
      <c r="OJ28" s="15">
        <v>55.0935135135135</v>
      </c>
      <c r="OK28" s="15">
        <v>60</v>
      </c>
      <c r="OL28" s="15">
        <f t="shared" si="88"/>
        <v>2.2594594594594994</v>
      </c>
      <c r="OM28" s="15">
        <f t="shared" si="89"/>
        <v>4.9064864864865001</v>
      </c>
      <c r="ON28" s="15">
        <v>1856.00889189189</v>
      </c>
      <c r="OO28" s="15">
        <v>1795.9110540540501</v>
      </c>
      <c r="OP28" s="15">
        <v>0.21022843627026999</v>
      </c>
      <c r="OQ28" s="15">
        <v>0.19022859851351401</v>
      </c>
      <c r="OR28" s="15">
        <v>0.150366199078378</v>
      </c>
      <c r="OS28" s="15">
        <v>0.14867104837567599</v>
      </c>
      <c r="OT28" s="15">
        <v>0.112386660343243</v>
      </c>
      <c r="OU28" s="15">
        <v>8.5277850732432395E-2</v>
      </c>
      <c r="OV28" s="15">
        <v>5.0935016954054099E-2</v>
      </c>
      <c r="OW28" s="15">
        <v>4.2565644478378399E-2</v>
      </c>
      <c r="OX28" s="15">
        <v>6.1838513327027E-2</v>
      </c>
      <c r="OY28" s="15">
        <v>4.2894050437837797E-2</v>
      </c>
      <c r="OZ28" s="15">
        <v>0.34609978720810802</v>
      </c>
      <c r="PA28" s="15">
        <v>0.34081971293243302</v>
      </c>
      <c r="PB28" s="15">
        <v>0.33121996184324298</v>
      </c>
      <c r="PC28" s="15">
        <v>0.29498316710540501</v>
      </c>
      <c r="PD28" s="15">
        <v>0.14665312300540501</v>
      </c>
      <c r="PE28" s="15">
        <v>0.161219830772973</v>
      </c>
      <c r="PF28" s="15">
        <v>0.53311067154054004</v>
      </c>
      <c r="PG28" s="15">
        <v>0.474326100140541</v>
      </c>
      <c r="PH28" s="15">
        <v>0.55265775095135194</v>
      </c>
      <c r="PI28" s="15">
        <v>0.39381615640540502</v>
      </c>
      <c r="PJ28" s="15">
        <v>0.57833655517567595</v>
      </c>
      <c r="PK28" s="15">
        <v>0.403862498783784</v>
      </c>
      <c r="PL28" s="15">
        <v>0.33268132506756798</v>
      </c>
      <c r="PM28" s="15">
        <v>0.22752570842162201</v>
      </c>
      <c r="PN28" s="15">
        <v>0.29206379097027002</v>
      </c>
      <c r="PO28" s="15">
        <v>0.20158427593783801</v>
      </c>
      <c r="PP28" s="15">
        <v>-9.6622363351351395E-2</v>
      </c>
      <c r="PQ28" s="15">
        <v>-8.0746863772972896E-2</v>
      </c>
      <c r="PR28" s="15">
        <v>1.43469040882703</v>
      </c>
      <c r="PS28" s="15">
        <v>1.96008378858919</v>
      </c>
      <c r="PT28" s="15">
        <v>0.268323643162791</v>
      </c>
      <c r="PU28" s="15">
        <v>0.41732431809302301</v>
      </c>
      <c r="PV28" s="15">
        <v>0.24408051855814</v>
      </c>
      <c r="PW28" s="15">
        <v>0.344188360534884</v>
      </c>
      <c r="PX28" s="15">
        <v>0.49169565213953498</v>
      </c>
      <c r="PY28" s="15">
        <v>0.455108292697674</v>
      </c>
      <c r="PZ28" s="15">
        <v>0.332990510883721</v>
      </c>
      <c r="QA28" s="15">
        <v>0.51838936946511605</v>
      </c>
      <c r="QB28" s="15">
        <v>0.466629540116279</v>
      </c>
      <c r="QC28" s="15">
        <v>0.25703145253488402</v>
      </c>
      <c r="QD28" s="15">
        <v>0.40383249869767501</v>
      </c>
      <c r="QE28" s="15">
        <v>0.25047036390697702</v>
      </c>
      <c r="QF28" s="15">
        <v>26.78</v>
      </c>
      <c r="QG28" s="15">
        <v>23.7597674418605</v>
      </c>
      <c r="QH28" s="15">
        <v>21.337209302325601</v>
      </c>
      <c r="QI28" s="15">
        <v>35.1562790697674</v>
      </c>
      <c r="QJ28" s="15">
        <v>34.012093023255801</v>
      </c>
      <c r="QK28" s="15">
        <v>26.18</v>
      </c>
      <c r="QL28" s="15">
        <v>26.019069767441799</v>
      </c>
      <c r="QM28" s="15">
        <v>0.24559783023255799</v>
      </c>
      <c r="QN28" s="15">
        <v>0.19865073255814</v>
      </c>
      <c r="QO28" s="15">
        <v>56.640465116279003</v>
      </c>
      <c r="QP28" s="15">
        <v>52.079534883720903</v>
      </c>
      <c r="QQ28" s="15">
        <v>60.1</v>
      </c>
      <c r="QR28" s="15">
        <f t="shared" si="90"/>
        <v>3.4595348837209983</v>
      </c>
      <c r="QS28" s="15">
        <f t="shared" si="91"/>
        <v>8.0204651162790981</v>
      </c>
      <c r="QT28" s="15">
        <v>1831.0447674418599</v>
      </c>
      <c r="QU28" s="15">
        <v>1727.4904186046499</v>
      </c>
      <c r="QV28" s="15">
        <v>0.21745400885814001</v>
      </c>
      <c r="QW28" s="15">
        <v>0.174652174932558</v>
      </c>
      <c r="QX28" s="15">
        <v>0.16703997917209301</v>
      </c>
      <c r="QY28" s="15">
        <v>0.13818715050232599</v>
      </c>
      <c r="QZ28" s="15">
        <v>0.12394773797441901</v>
      </c>
      <c r="RA28" s="15">
        <v>8.0086443881395394E-2</v>
      </c>
      <c r="RB28" s="15">
        <v>7.2096981479069802E-2</v>
      </c>
      <c r="RC28" s="15">
        <v>4.2790441948837202E-2</v>
      </c>
      <c r="RD28" s="15">
        <v>5.2343917818604702E-2</v>
      </c>
      <c r="RE28" s="15">
        <v>3.7481574213953497E-2</v>
      </c>
      <c r="RF28" s="15">
        <v>0.34838231411395298</v>
      </c>
      <c r="RG28" s="15">
        <v>0.33462713326511601</v>
      </c>
      <c r="RH28" s="15">
        <v>0.33689211158604598</v>
      </c>
      <c r="RI28" s="15">
        <v>0.29205835668372099</v>
      </c>
      <c r="RJ28" s="15">
        <v>0.141735338881395</v>
      </c>
      <c r="RK28" s="15">
        <v>0.17027314599534901</v>
      </c>
      <c r="RL28" s="15">
        <v>0.55664203255116296</v>
      </c>
      <c r="RM28" s="15">
        <v>0.42830472909302297</v>
      </c>
      <c r="RN28" s="15">
        <v>0.42657819817907</v>
      </c>
      <c r="RO28" s="15">
        <v>0.94878743225348905</v>
      </c>
      <c r="RP28" s="15">
        <v>0.45431685500232599</v>
      </c>
      <c r="RQ28" s="15">
        <v>1.0017971985720899</v>
      </c>
      <c r="RR28" s="15">
        <v>0.275938617637209</v>
      </c>
      <c r="RS28" s="15">
        <v>0.18638465098837201</v>
      </c>
      <c r="RT28" s="15">
        <v>0.23866278584651199</v>
      </c>
      <c r="RU28" s="15">
        <v>0.17027921098139501</v>
      </c>
      <c r="RV28" s="15">
        <v>-0.13394253665116301</v>
      </c>
      <c r="RW28" s="15">
        <v>-8.0730946444186102E-2</v>
      </c>
      <c r="RX28" s="15">
        <v>0.89568610240930202</v>
      </c>
      <c r="RY28" s="15">
        <v>0.100135970016279</v>
      </c>
      <c r="RZ28" s="15">
        <v>0.258288604159091</v>
      </c>
      <c r="SA28" s="15">
        <v>0.39013389709090901</v>
      </c>
      <c r="SB28" s="15">
        <v>0.23208846463636401</v>
      </c>
      <c r="SC28" s="15">
        <v>0.32275362179545503</v>
      </c>
      <c r="SD28" s="15">
        <v>0.47441256477272697</v>
      </c>
      <c r="SE28" s="15">
        <v>0.40991414484090899</v>
      </c>
      <c r="SF28" s="15">
        <v>0.308270537113636</v>
      </c>
      <c r="SG28" s="15">
        <v>0.503628705113637</v>
      </c>
      <c r="SH28" s="15">
        <v>0.438079038818182</v>
      </c>
      <c r="SI28" s="15">
        <v>0.24099909995454499</v>
      </c>
      <c r="SJ28" s="15">
        <v>0.36753539911363597</v>
      </c>
      <c r="SK28" s="15">
        <v>0.230558654045455</v>
      </c>
      <c r="SL28" s="15">
        <v>30.409772727272799</v>
      </c>
      <c r="SM28" s="15">
        <v>29.011704545454499</v>
      </c>
      <c r="SN28" s="15">
        <v>16.191136363636399</v>
      </c>
      <c r="SO28" s="15">
        <v>40.021590909090897</v>
      </c>
      <c r="SP28" s="15">
        <v>39.755454545454498</v>
      </c>
      <c r="SQ28" s="15">
        <v>31.207272727272699</v>
      </c>
      <c r="SR28" s="15">
        <v>30.8995454545454</v>
      </c>
      <c r="SS28" s="15">
        <v>0.243498279545455</v>
      </c>
      <c r="ST28" s="15">
        <v>0.22367773363636401</v>
      </c>
      <c r="SU28" s="15">
        <v>55.438181818181803</v>
      </c>
      <c r="SV28" s="15">
        <v>54.1027272727273</v>
      </c>
      <c r="SW28" s="15">
        <v>63.6</v>
      </c>
      <c r="SX28" s="15">
        <f t="shared" si="92"/>
        <v>8.1618181818181981</v>
      </c>
      <c r="SY28" s="15">
        <f t="shared" si="93"/>
        <v>9.4972727272727013</v>
      </c>
      <c r="SZ28" s="15">
        <v>1803.75146590909</v>
      </c>
      <c r="TA28" s="15">
        <v>1773.44593181818</v>
      </c>
      <c r="TB28" s="15">
        <v>0.240286723677273</v>
      </c>
      <c r="TC28" s="15">
        <v>0.188668187322727</v>
      </c>
      <c r="TD28" s="15">
        <v>0.17378375974999999</v>
      </c>
      <c r="TE28" s="15">
        <v>0.11836863827499999</v>
      </c>
      <c r="TF28" s="15">
        <v>0.15600802744318201</v>
      </c>
      <c r="TG28" s="15">
        <v>9.6017108090909103E-2</v>
      </c>
      <c r="TH28" s="15">
        <v>8.7566743731818206E-2</v>
      </c>
      <c r="TI28" s="15">
        <v>2.4208360593181801E-2</v>
      </c>
      <c r="TJ28" s="15">
        <v>6.9462351859090901E-2</v>
      </c>
      <c r="TK28" s="15">
        <v>7.1979330831818206E-2</v>
      </c>
      <c r="TL28" s="15">
        <v>0.37166364147499997</v>
      </c>
      <c r="TM28" s="15">
        <v>0.34144622235681799</v>
      </c>
      <c r="TN28" s="15">
        <v>0.35241279101136402</v>
      </c>
      <c r="TO28" s="15">
        <v>0.29335816169772699</v>
      </c>
      <c r="TP28" s="15">
        <v>0.14437895711818199</v>
      </c>
      <c r="TQ28" s="15">
        <v>0.16351816345909101</v>
      </c>
      <c r="TR28" s="15">
        <v>0.63454660405681795</v>
      </c>
      <c r="TS28" s="15">
        <v>0.47000837912045501</v>
      </c>
      <c r="TT28" s="15">
        <v>0.45341040201590899</v>
      </c>
      <c r="TU28" s="15">
        <v>0.69909451594545502</v>
      </c>
      <c r="TV28" s="15">
        <v>0.488344992365909</v>
      </c>
      <c r="TW28" s="15">
        <v>0.70427336857272704</v>
      </c>
      <c r="TX28" s="15">
        <v>0.33343121705454598</v>
      </c>
      <c r="TY28" s="15">
        <v>0.39730090714545402</v>
      </c>
      <c r="TZ28" s="15">
        <v>0.287735868986364</v>
      </c>
      <c r="UA28" s="15">
        <v>0.36065998161363699</v>
      </c>
      <c r="UB28" s="15">
        <v>-0.16003709870454599</v>
      </c>
      <c r="UC28" s="15">
        <v>-4.5585218295454498E-2</v>
      </c>
      <c r="UD28" s="15">
        <v>1.04110823237727</v>
      </c>
      <c r="UE28" s="15">
        <v>0.77997519973409102</v>
      </c>
      <c r="UF28" s="15">
        <v>0.22998589274</v>
      </c>
      <c r="UG28" s="15">
        <v>0.32562336349999998</v>
      </c>
      <c r="UH28" s="15">
        <v>0.20879417206000001</v>
      </c>
      <c r="UI28" s="15">
        <v>0.2770721592</v>
      </c>
      <c r="UJ28" s="15">
        <v>0.48408052915999999</v>
      </c>
      <c r="UK28" s="15">
        <v>0.42081872512000001</v>
      </c>
      <c r="UL28" s="15">
        <v>0.25519675872000003</v>
      </c>
      <c r="UM28" s="15">
        <v>0.48182598523999998</v>
      </c>
      <c r="UN28" s="15">
        <v>0.40805759802000002</v>
      </c>
      <c r="UO28" s="15">
        <v>0.20972328788</v>
      </c>
      <c r="UP28" s="15">
        <v>0.29428750784000002</v>
      </c>
      <c r="UQ28" s="15">
        <v>0.19859998817999999</v>
      </c>
      <c r="UR28" s="15">
        <v>31.328199999999999</v>
      </c>
      <c r="US28" s="15">
        <v>27.137</v>
      </c>
      <c r="UT28" s="15">
        <v>12.7058</v>
      </c>
      <c r="UU28" s="15">
        <v>39.438800000000001</v>
      </c>
      <c r="UV28" s="15">
        <v>38.835999999999999</v>
      </c>
      <c r="UW28" s="15">
        <v>31.409600000000001</v>
      </c>
      <c r="UX28" s="15">
        <v>30.7668</v>
      </c>
      <c r="UY28" s="15">
        <v>0.22141722599999999</v>
      </c>
      <c r="UZ28" s="15">
        <v>0.20305553000000001</v>
      </c>
      <c r="VA28" s="15">
        <v>58.816400000000002</v>
      </c>
      <c r="VB28" s="15">
        <v>56.875799999999998</v>
      </c>
      <c r="VC28" s="15">
        <v>73.099999999999994</v>
      </c>
      <c r="VD28" s="15">
        <f t="shared" si="94"/>
        <v>14.283599999999993</v>
      </c>
      <c r="VE28" s="15">
        <f t="shared" si="95"/>
        <v>16.224199999999996</v>
      </c>
      <c r="VF28" s="15">
        <f t="shared" si="96"/>
        <v>15.253899999999994</v>
      </c>
      <c r="VG28" s="15">
        <v>1880.4247800000001</v>
      </c>
      <c r="VH28" s="15">
        <v>1836.3631600000001</v>
      </c>
      <c r="VI28" s="15">
        <v>0.30651406592399999</v>
      </c>
      <c r="VJ28" s="15">
        <v>0.26942060408000001</v>
      </c>
      <c r="VK28" s="15">
        <v>0.23016437661</v>
      </c>
      <c r="VL28" s="15">
        <v>0.205531948036</v>
      </c>
      <c r="VM28" s="15">
        <v>0.24108605378799999</v>
      </c>
      <c r="VN28" s="15">
        <v>0.19362301954</v>
      </c>
      <c r="VO28" s="15">
        <f t="shared" si="97"/>
        <v>0.21735453666400001</v>
      </c>
      <c r="VP28" s="15">
        <v>0.16214177131599999</v>
      </c>
      <c r="VQ28" s="15">
        <v>0.127425944964</v>
      </c>
      <c r="VR28" s="15">
        <v>8.2376008262000006E-2</v>
      </c>
      <c r="VS28" s="15">
        <v>6.8159274515999999E-2</v>
      </c>
      <c r="VT28" s="15">
        <v>0.41531902322800002</v>
      </c>
      <c r="VU28" s="15">
        <v>0.39477916165400001</v>
      </c>
      <c r="VV28" s="15">
        <v>0.39251023538199997</v>
      </c>
      <c r="VW28" s="15">
        <v>0.35317403473199999</v>
      </c>
      <c r="VX28" s="15">
        <v>0.12473764823</v>
      </c>
      <c r="VY28" s="15">
        <v>0.14042334077400001</v>
      </c>
      <c r="VZ28" s="15">
        <v>0.89065502187000001</v>
      </c>
      <c r="WA28" s="15">
        <v>0.75230786432600005</v>
      </c>
      <c r="WB28" s="15">
        <v>0.347783069454</v>
      </c>
      <c r="WC28" s="15">
        <v>0.31393386613800001</v>
      </c>
      <c r="WD28" s="15">
        <v>0.39673311785199999</v>
      </c>
      <c r="WE28" s="15">
        <v>0.34543955493400003</v>
      </c>
      <c r="WF28" s="15">
        <v>0.32239686587400002</v>
      </c>
      <c r="WG28" s="15">
        <v>0.26427011568600001</v>
      </c>
      <c r="WH28" s="15">
        <v>0.26725574945199998</v>
      </c>
      <c r="WI28" s="15">
        <v>0.224693538872</v>
      </c>
      <c r="WJ28" s="15">
        <v>-0.27705264551999997</v>
      </c>
      <c r="WK28" s="15">
        <v>-0.22418807866000001</v>
      </c>
      <c r="WL28" s="15">
        <v>0.68792796497200004</v>
      </c>
      <c r="WM28" s="15">
        <v>0.76207594512800003</v>
      </c>
      <c r="WN28" s="15">
        <v>0.184056442867925</v>
      </c>
      <c r="WO28" s="15">
        <v>0.243047581962264</v>
      </c>
      <c r="WP28" s="15">
        <v>0.162920921660377</v>
      </c>
      <c r="WQ28" s="15">
        <v>0.213047077886792</v>
      </c>
      <c r="WR28" s="15">
        <v>0.42167340737735798</v>
      </c>
      <c r="WS28" s="15">
        <v>0.35342510958490603</v>
      </c>
      <c r="WT28" s="15">
        <v>0.19221485299999999</v>
      </c>
      <c r="WU28" s="15">
        <v>0.449644742754717</v>
      </c>
      <c r="WV28" s="15">
        <v>0.36235554726415098</v>
      </c>
      <c r="WW28" s="15">
        <v>0.176508292735849</v>
      </c>
      <c r="WX28" s="15">
        <v>0.220841683301887</v>
      </c>
      <c r="WY28" s="15">
        <v>0.15738367290565999</v>
      </c>
      <c r="WZ28" s="15">
        <v>31.191509433962299</v>
      </c>
      <c r="XA28" s="15">
        <v>30.3150943396226</v>
      </c>
      <c r="XB28" s="15">
        <v>9.8390566037735798</v>
      </c>
      <c r="XC28" s="15">
        <v>33.984150943396202</v>
      </c>
      <c r="XD28" s="15">
        <v>36.035094339622603</v>
      </c>
      <c r="XE28" s="15">
        <v>32.04</v>
      </c>
      <c r="XF28" s="15">
        <v>31.818490566037699</v>
      </c>
      <c r="XG28" s="15">
        <v>5.4522667981132103E-2</v>
      </c>
      <c r="XH28" s="15">
        <v>0.105575364150943</v>
      </c>
      <c r="XI28" s="15">
        <v>62.435094339622701</v>
      </c>
      <c r="XJ28" s="15">
        <v>56.861132075471701</v>
      </c>
      <c r="XK28" s="15">
        <v>84.6</v>
      </c>
      <c r="XL28" s="15">
        <f t="shared" si="98"/>
        <v>22.164905660377293</v>
      </c>
      <c r="XM28" s="15">
        <f t="shared" si="99"/>
        <v>27.738867924528293</v>
      </c>
      <c r="XN28" s="15">
        <v>1962.5684528301899</v>
      </c>
      <c r="XO28" s="15">
        <v>1836.0569245283</v>
      </c>
      <c r="XP28" s="15">
        <v>0.397958324807547</v>
      </c>
      <c r="XQ28" s="15">
        <v>0.32550956627924499</v>
      </c>
      <c r="XR28" s="15">
        <v>0.30625580836792399</v>
      </c>
      <c r="XS28" s="15">
        <v>0.24713601684150999</v>
      </c>
      <c r="XT28" s="15">
        <v>0.339510393603774</v>
      </c>
      <c r="XU28" s="15">
        <v>0.26615797466415098</v>
      </c>
      <c r="XV28" s="15">
        <v>0.24334312439245301</v>
      </c>
      <c r="XW28" s="15">
        <v>0.18508637060565999</v>
      </c>
      <c r="XX28" s="15">
        <v>0.105723221032075</v>
      </c>
      <c r="XY28" s="15">
        <v>8.5922609335849096E-2</v>
      </c>
      <c r="XZ28" s="15">
        <v>0.47883847757169801</v>
      </c>
      <c r="YA28" s="15">
        <v>0.43944890791698099</v>
      </c>
      <c r="YB28" s="15">
        <v>0.43346208220754701</v>
      </c>
      <c r="YC28" s="15">
        <v>0.38906754546981098</v>
      </c>
      <c r="YD28" s="15">
        <v>9.9352818981132102E-2</v>
      </c>
      <c r="YE28" s="15">
        <v>0.13310260249622599</v>
      </c>
      <c r="YF28" s="15">
        <v>1.3552515112094301</v>
      </c>
      <c r="YG28" s="15">
        <v>0.98763708511698101</v>
      </c>
      <c r="YH28" s="15">
        <v>0.31173325915094302</v>
      </c>
      <c r="YI28" s="15">
        <v>0.299040667290566</v>
      </c>
      <c r="YJ28" s="15">
        <v>0.37607441609245301</v>
      </c>
      <c r="YK28" s="15">
        <v>0.34222796674905698</v>
      </c>
      <c r="YL28" s="15">
        <v>0.33016149238867898</v>
      </c>
      <c r="YM28" s="15">
        <v>0.29252417935094299</v>
      </c>
      <c r="YN28" s="15">
        <v>0.26069162733207502</v>
      </c>
      <c r="YO28" s="15">
        <v>0.243466747713208</v>
      </c>
      <c r="YP28" s="15">
        <v>-0.38830537077358501</v>
      </c>
      <c r="YQ28" s="15">
        <v>-0.30927089271698099</v>
      </c>
      <c r="YR28" s="15">
        <v>0.62778422746415097</v>
      </c>
      <c r="YS28" s="15">
        <v>0.69519840943396205</v>
      </c>
      <c r="YT28" s="15">
        <v>0.141218021</v>
      </c>
      <c r="YU28" s="15">
        <v>0.162086178666667</v>
      </c>
      <c r="YV28" s="15">
        <v>0.120331489529412</v>
      </c>
      <c r="YW28" s="15">
        <v>0.153248734901961</v>
      </c>
      <c r="YX28" s="15">
        <v>0.36109647833333303</v>
      </c>
      <c r="YY28" s="15">
        <v>0.28935958754902003</v>
      </c>
      <c r="YZ28" s="15">
        <v>0.132758573294118</v>
      </c>
      <c r="ZA28" s="15">
        <v>0.44591661903921598</v>
      </c>
      <c r="ZB28" s="15">
        <v>0.32743114107843102</v>
      </c>
      <c r="ZC28" s="15">
        <v>0.13588746594117601</v>
      </c>
      <c r="ZD28" s="15">
        <v>0.13942394594117699</v>
      </c>
      <c r="ZE28" s="15">
        <v>0.116080763352941</v>
      </c>
      <c r="ZF28" s="15">
        <v>36.119999999999997</v>
      </c>
      <c r="ZG28" s="15">
        <v>32.662745098039203</v>
      </c>
      <c r="ZH28" s="15">
        <v>17.115490196078401</v>
      </c>
      <c r="ZI28" s="15">
        <v>35.038431372548999</v>
      </c>
      <c r="ZJ28" s="15">
        <v>37.225490196078397</v>
      </c>
      <c r="ZK28" s="15">
        <v>36.909999999999997</v>
      </c>
      <c r="ZL28" s="15">
        <v>36.82</v>
      </c>
      <c r="ZM28" s="15">
        <v>-4.5261116078431397E-2</v>
      </c>
      <c r="ZN28" s="15">
        <v>1.3444879627451001E-2</v>
      </c>
      <c r="ZO28" s="15">
        <v>68.115098039215695</v>
      </c>
      <c r="ZP28" s="15">
        <v>59.613529411764702</v>
      </c>
      <c r="ZQ28" s="15">
        <v>103.6</v>
      </c>
      <c r="ZR28" s="15">
        <f t="shared" si="100"/>
        <v>35.484901960784299</v>
      </c>
      <c r="ZS28" s="15">
        <f t="shared" si="101"/>
        <v>43.986470588235292</v>
      </c>
      <c r="ZT28" s="15">
        <v>2091.48649019608</v>
      </c>
      <c r="ZU28" s="15">
        <v>1898.5173725490199</v>
      </c>
      <c r="ZV28" s="15">
        <v>0.53880690624509797</v>
      </c>
      <c r="ZW28" s="15">
        <v>0.39919727123725501</v>
      </c>
      <c r="ZX28" s="15">
        <v>0.42213332526666603</v>
      </c>
      <c r="ZY28" s="15">
        <v>0.30592754281176499</v>
      </c>
      <c r="ZZ28" s="15">
        <v>0.52222855461372497</v>
      </c>
      <c r="AAA28" s="15">
        <v>0.37610239479019603</v>
      </c>
      <c r="AAB28" s="15">
        <v>0.40306111298823499</v>
      </c>
      <c r="AAC28" s="15">
        <v>0.281436481221569</v>
      </c>
      <c r="AAD28" s="15">
        <v>0.15209377006274499</v>
      </c>
      <c r="AAE28" s="15">
        <v>0.107350225266667</v>
      </c>
      <c r="AAF28" s="15">
        <v>0.58479679958039199</v>
      </c>
      <c r="AAG28" s="15">
        <v>0.49534574935882297</v>
      </c>
      <c r="AAH28" s="15">
        <v>0.53077654420588205</v>
      </c>
      <c r="AAI28" s="15">
        <v>0.43308293399411801</v>
      </c>
      <c r="AAJ28" s="15">
        <v>6.6775644419607899E-2</v>
      </c>
      <c r="AAK28" s="15">
        <v>0.120084308368627</v>
      </c>
      <c r="AAL28" s="15">
        <v>2.3751940163274501</v>
      </c>
      <c r="AAM28" s="15">
        <v>1.3680459128745099</v>
      </c>
      <c r="AAN28" s="15">
        <v>0.29270988675882298</v>
      </c>
      <c r="AAO28" s="15">
        <v>0.27631769802352901</v>
      </c>
      <c r="AAP28" s="15">
        <v>0.38534654763725501</v>
      </c>
      <c r="AAQ28" s="15">
        <v>0.34007759007058802</v>
      </c>
      <c r="AAR28" s="15">
        <v>0.37575338850392198</v>
      </c>
      <c r="AAS28" s="15">
        <v>0.32559822007058797</v>
      </c>
      <c r="AAT28" s="15">
        <v>0.28158743224902</v>
      </c>
      <c r="AAU28" s="15">
        <v>0.26029830902745099</v>
      </c>
      <c r="AAV28" s="15">
        <v>-0.57189257549019601</v>
      </c>
      <c r="AAW28" s="15">
        <v>-0.43526571307843098</v>
      </c>
      <c r="AAX28" s="15">
        <v>0.63632259732941199</v>
      </c>
      <c r="AAY28" s="15">
        <v>0.58554906524901995</v>
      </c>
      <c r="AAZ28" s="15">
        <v>0.1153494201</v>
      </c>
      <c r="ABA28" s="15">
        <v>0.108087060683333</v>
      </c>
      <c r="ABB28" s="15">
        <v>9.7148528966666703E-2</v>
      </c>
      <c r="ABC28" s="15">
        <v>0.10862990425000001</v>
      </c>
      <c r="ABD28" s="15">
        <v>0.35683744403333301</v>
      </c>
      <c r="ABE28" s="15">
        <v>0.25472089959999999</v>
      </c>
      <c r="ABF28" s="15">
        <v>0.110296796683333</v>
      </c>
      <c r="ABG28" s="15">
        <v>0.45576435066666698</v>
      </c>
      <c r="ABH28" s="15">
        <v>0.30172714584999999</v>
      </c>
      <c r="ABI28" s="15">
        <v>0.110566176166667</v>
      </c>
      <c r="ABJ28" s="15">
        <v>9.2675404033333297E-2</v>
      </c>
      <c r="ABK28" s="15">
        <v>9.02345175E-2</v>
      </c>
      <c r="ABL28" s="15">
        <v>34.6099999999999</v>
      </c>
      <c r="ABM28" s="15">
        <v>32.4658333333334</v>
      </c>
      <c r="ABN28" s="15">
        <v>12.6685</v>
      </c>
      <c r="ABO28" s="15">
        <v>29.013833333333299</v>
      </c>
      <c r="ABP28" s="15">
        <v>31.673500000000001</v>
      </c>
      <c r="ABQ28" s="15">
        <v>34.811999999999998</v>
      </c>
      <c r="ABR28" s="15">
        <v>34.702333333333399</v>
      </c>
      <c r="ABS28" s="15">
        <v>-0.145929430333333</v>
      </c>
      <c r="ABT28" s="15">
        <v>-6.8469498633333403E-2</v>
      </c>
      <c r="ABU28" s="15">
        <v>69.986500000000007</v>
      </c>
      <c r="ABV28" s="15">
        <v>59.847666666666697</v>
      </c>
      <c r="ABW28" s="15">
        <v>122.5</v>
      </c>
      <c r="ABX28" s="15">
        <f t="shared" si="102"/>
        <v>52.513499999999993</v>
      </c>
      <c r="ABY28" s="15">
        <f t="shared" si="103"/>
        <v>62.652333333333303</v>
      </c>
      <c r="ABZ28" s="15">
        <f t="shared" si="104"/>
        <v>57.582916666666648</v>
      </c>
      <c r="ACA28" s="15">
        <v>2133.9752333333299</v>
      </c>
      <c r="ACB28" s="15">
        <v>1903.8214499999999</v>
      </c>
      <c r="ACC28" s="15">
        <v>0.60743997028666696</v>
      </c>
      <c r="ACD28" s="15">
        <v>0.52642155486999997</v>
      </c>
      <c r="ACE28" s="15">
        <v>0.462769319546667</v>
      </c>
      <c r="ACF28" s="15">
        <v>0.39892440093666698</v>
      </c>
      <c r="ACG28" s="15">
        <v>0.65989123238333303</v>
      </c>
      <c r="ACH28" s="15">
        <v>0.52848534291166704</v>
      </c>
      <c r="ACI28" s="15">
        <f t="shared" si="105"/>
        <v>0.59418828764749998</v>
      </c>
      <c r="ACJ28" s="15">
        <v>0.52919746728833295</v>
      </c>
      <c r="ACK28" s="15">
        <v>0.40180566369833298</v>
      </c>
      <c r="ACL28" s="15">
        <v>0.20230507525499999</v>
      </c>
      <c r="ACM28" s="15">
        <v>0.16313339665166701</v>
      </c>
      <c r="ACN28" s="15">
        <v>0.66730071870499996</v>
      </c>
      <c r="ACO28" s="15">
        <v>0.56599646409166704</v>
      </c>
      <c r="ACP28" s="15">
        <v>0.60726016171166697</v>
      </c>
      <c r="ACQ28" s="15">
        <v>0.50527854122833304</v>
      </c>
      <c r="ACR28" s="15">
        <v>0.10058770811499999</v>
      </c>
      <c r="ACS28" s="15">
        <v>5.5727731486666703E-2</v>
      </c>
      <c r="ACT28" s="15">
        <v>3.1425288762466699</v>
      </c>
      <c r="ACU28" s="15">
        <v>2.3020155931683299</v>
      </c>
      <c r="ACV28" s="15">
        <v>0.30716352139999997</v>
      </c>
      <c r="ACW28" s="15">
        <v>0.30335025400166699</v>
      </c>
      <c r="ACX28" s="15">
        <v>0.42335630428999999</v>
      </c>
      <c r="ACY28" s="15">
        <v>0.39341639250666699</v>
      </c>
      <c r="ACZ28" s="15">
        <v>0.445002004613333</v>
      </c>
      <c r="ADA28" s="15">
        <v>0.39309814945666699</v>
      </c>
      <c r="ADB28" s="15">
        <v>0.333147279486667</v>
      </c>
      <c r="ADC28" s="15">
        <v>0.30305732764333299</v>
      </c>
      <c r="ADD28" s="15">
        <v>-0.69039554176666695</v>
      </c>
      <c r="ADE28" s="15">
        <v>-0.56957288409999995</v>
      </c>
      <c r="ADF28" s="15">
        <v>0.73871266304833305</v>
      </c>
      <c r="ADG28" s="15">
        <v>0.72757487409666699</v>
      </c>
      <c r="ADH28" s="15">
        <v>9.8021338137930999E-2</v>
      </c>
      <c r="ADI28" s="15">
        <v>6.0110512706896602E-2</v>
      </c>
      <c r="ADJ28" s="15">
        <v>7.4914759741379303E-2</v>
      </c>
      <c r="ADK28" s="15">
        <v>8.8820689655172397E-2</v>
      </c>
      <c r="ADL28" s="15">
        <v>0.39576480986206902</v>
      </c>
      <c r="ADM28" s="15">
        <v>0.25965197693103398</v>
      </c>
      <c r="ADN28" s="15">
        <v>9.1366975500000003E-2</v>
      </c>
      <c r="ADO28" s="15">
        <v>0.49226920956896603</v>
      </c>
      <c r="ADP28" s="15">
        <v>0.32200404427586199</v>
      </c>
      <c r="ADQ28" s="15">
        <v>0.100366837844828</v>
      </c>
      <c r="ADR28" s="15">
        <v>6.51010701551724E-2</v>
      </c>
      <c r="ADS28" s="15">
        <v>8.0250625672413797E-2</v>
      </c>
      <c r="ADT28" s="25">
        <v>-9999</v>
      </c>
      <c r="ADU28" s="25">
        <v>-9999</v>
      </c>
      <c r="ADV28" s="25">
        <v>-9999</v>
      </c>
      <c r="ADW28" s="25">
        <v>-9999</v>
      </c>
      <c r="ADX28" s="25">
        <v>-9999</v>
      </c>
      <c r="ADY28" s="25">
        <v>-9999</v>
      </c>
      <c r="ADZ28" s="25">
        <v>-9999</v>
      </c>
      <c r="AEA28" s="25">
        <v>-9999</v>
      </c>
      <c r="AEB28" s="25">
        <v>-9999</v>
      </c>
      <c r="AEC28" s="25">
        <v>-9999</v>
      </c>
      <c r="AED28" s="25">
        <v>-9999</v>
      </c>
      <c r="AEE28" s="25">
        <v>-9999</v>
      </c>
      <c r="AEF28" s="25">
        <v>-9999</v>
      </c>
      <c r="AEG28" s="25">
        <v>-9999</v>
      </c>
      <c r="AEH28" s="25">
        <v>-9999</v>
      </c>
      <c r="AEI28" s="25">
        <v>-9999</v>
      </c>
      <c r="AEJ28" s="15">
        <v>0.68454698841379302</v>
      </c>
      <c r="AEK28" s="15">
        <v>0.62781430705172403</v>
      </c>
      <c r="AEL28" s="15">
        <v>0.55647515931034497</v>
      </c>
      <c r="AEM28" s="15">
        <v>0.48778939900000001</v>
      </c>
      <c r="AEN28" s="15">
        <v>0.76453354200000001</v>
      </c>
      <c r="AEO28" s="15">
        <v>0.73125507793103495</v>
      </c>
      <c r="AEP28" s="15">
        <v>0.66245973122413804</v>
      </c>
      <c r="AEQ28" s="15">
        <v>0.62189479755172405</v>
      </c>
      <c r="AER28" s="15">
        <v>0.20784589591379299</v>
      </c>
      <c r="AES28" s="15">
        <v>0.20350086918965499</v>
      </c>
      <c r="AET28" s="15">
        <v>0.71795568548275901</v>
      </c>
      <c r="AEU28" s="15">
        <v>0.67629920372413799</v>
      </c>
      <c r="AEV28" s="15">
        <v>0.65942838274137905</v>
      </c>
      <c r="AEW28" s="15">
        <v>0.59733044632758603</v>
      </c>
      <c r="AEX28" s="15">
        <v>6.6142882258620694E-2</v>
      </c>
      <c r="AEY28" s="15">
        <v>8.5520465465517198E-2</v>
      </c>
      <c r="AEZ28" s="15">
        <v>4.3896138084827596</v>
      </c>
      <c r="AFA28" s="15">
        <v>3.4614174800862099</v>
      </c>
      <c r="AFB28" s="15">
        <v>0.27182670655172397</v>
      </c>
      <c r="AFC28" s="15">
        <v>0.27542446196551701</v>
      </c>
      <c r="AFD28" s="15">
        <v>0.39673111836206898</v>
      </c>
      <c r="AFE28" s="15">
        <v>0.39226526191379302</v>
      </c>
      <c r="AFF28" s="15">
        <v>0.42277360400000003</v>
      </c>
      <c r="AFG28" s="15">
        <v>0.42865609429310297</v>
      </c>
      <c r="AFH28" s="15">
        <v>0.30323258875862102</v>
      </c>
      <c r="AFI28" s="15">
        <v>0.31960462117241401</v>
      </c>
      <c r="AFJ28" s="15">
        <v>-0.79635933586206897</v>
      </c>
      <c r="AFK28" s="15">
        <v>-0.76561238331034498</v>
      </c>
      <c r="AFL28" s="15">
        <v>0.66095795427586201</v>
      </c>
      <c r="AFM28" s="15">
        <v>0.69106106527586197</v>
      </c>
      <c r="AFN28" s="15">
        <v>0.12423584332</v>
      </c>
      <c r="AFO28" s="15">
        <v>6.2396350699999999E-2</v>
      </c>
      <c r="AFP28" s="15">
        <v>9.4604688960000002E-2</v>
      </c>
      <c r="AFQ28" s="15">
        <v>9.7192416239999996E-2</v>
      </c>
      <c r="AFR28" s="15">
        <v>0.57909580845999997</v>
      </c>
      <c r="AFS28" s="15">
        <v>0.35742035900000002</v>
      </c>
      <c r="AFT28" s="15">
        <v>9.9539088159999997E-2</v>
      </c>
      <c r="AFU28" s="15">
        <v>0.66097549109999998</v>
      </c>
      <c r="AFV28" s="15">
        <v>0.40689892575999997</v>
      </c>
      <c r="AFW28" s="15">
        <v>0.12214112418</v>
      </c>
      <c r="AFX28" s="15">
        <v>5.6307661459999998E-2</v>
      </c>
      <c r="AFY28" s="15">
        <v>9.6835557380000006E-2</v>
      </c>
      <c r="AFZ28" s="15">
        <v>32.950000000000003</v>
      </c>
      <c r="AGA28" s="15">
        <v>29.316199999999998</v>
      </c>
      <c r="AGB28" s="15">
        <v>21.7864</v>
      </c>
      <c r="AGC28" s="15">
        <v>24.0426</v>
      </c>
      <c r="AGD28" s="15">
        <v>24.434200000000001</v>
      </c>
      <c r="AGE28" s="15">
        <v>32.518799999999999</v>
      </c>
      <c r="AGF28" s="15">
        <v>32.56</v>
      </c>
      <c r="AGG28" s="15">
        <v>-0.21032334599999999</v>
      </c>
      <c r="AGH28" s="15">
        <v>-0.18392193800000001</v>
      </c>
      <c r="AGI28" s="15">
        <v>49.107599999999998</v>
      </c>
      <c r="AGJ28" s="15">
        <v>47.3598</v>
      </c>
      <c r="AGK28" s="15">
        <v>145.1</v>
      </c>
      <c r="AGL28" s="15">
        <f t="shared" si="106"/>
        <v>95.992400000000004</v>
      </c>
      <c r="AGM28" s="15">
        <f t="shared" si="107"/>
        <v>97.740199999999987</v>
      </c>
      <c r="AGN28" s="15">
        <f t="shared" si="108"/>
        <v>96.866299999999995</v>
      </c>
      <c r="AGO28" s="15">
        <v>1660.0360800000001</v>
      </c>
      <c r="AGP28" s="15">
        <v>1620.37788</v>
      </c>
      <c r="AGQ28" s="15">
        <v>0.73614355095399997</v>
      </c>
      <c r="AGR28" s="15">
        <v>0.70972232209599995</v>
      </c>
      <c r="AGS28" s="15">
        <v>0.60468139965199996</v>
      </c>
      <c r="AGT28" s="15">
        <v>0.57056355784000001</v>
      </c>
      <c r="AGU28" s="15">
        <v>0.84049176939800097</v>
      </c>
      <c r="AGV28" s="15">
        <v>0.80207400268399998</v>
      </c>
      <c r="AGW28" s="15">
        <f t="shared" si="109"/>
        <v>0.82128288604100042</v>
      </c>
      <c r="AGX28" s="15">
        <v>0.75381019176599995</v>
      </c>
      <c r="AGY28" s="15">
        <v>0.69989106388</v>
      </c>
      <c r="AGZ28" s="15">
        <v>0.23740149520199999</v>
      </c>
      <c r="AHA28" s="15">
        <v>0.23444204550600001</v>
      </c>
      <c r="AHB28" s="15">
        <v>0.74156000669400002</v>
      </c>
      <c r="AHC28" s="15">
        <v>0.71560146650000001</v>
      </c>
      <c r="AHD28" s="15">
        <v>0.68520013010000003</v>
      </c>
      <c r="AHE28" s="15">
        <v>0.64272803339999995</v>
      </c>
      <c r="AHF28" s="15">
        <v>1.5926825148E-2</v>
      </c>
      <c r="AHG28" s="15">
        <v>1.4711844268000001E-2</v>
      </c>
      <c r="AHH28" s="15">
        <v>5.6200883401819999</v>
      </c>
      <c r="AHI28" s="15">
        <v>4.9457637453899999</v>
      </c>
      <c r="AHJ28" s="15">
        <v>0.28258204591399999</v>
      </c>
      <c r="AHK28" s="15">
        <v>0.29169040819199998</v>
      </c>
      <c r="AHL28" s="15">
        <v>0.42006660002399998</v>
      </c>
      <c r="AHM28" s="15">
        <v>0.42415170846400002</v>
      </c>
      <c r="AHN28" s="15">
        <v>0.45232335994599998</v>
      </c>
      <c r="AHO28" s="15">
        <v>0.45450199925200002</v>
      </c>
      <c r="AHP28" s="15">
        <v>0.32248551647200002</v>
      </c>
      <c r="AHQ28" s="15">
        <v>0.32927109036399999</v>
      </c>
      <c r="AHR28" s="15">
        <v>-0.85917131487999998</v>
      </c>
      <c r="AHS28" s="15">
        <v>-0.82288904389999995</v>
      </c>
      <c r="AHT28" s="15">
        <v>0.72581699207799999</v>
      </c>
      <c r="AHU28" s="15">
        <v>0.75478855201600004</v>
      </c>
      <c r="AHV28" s="15">
        <v>0.12703244817857101</v>
      </c>
      <c r="AHW28" s="15">
        <v>5.9868514607142903E-2</v>
      </c>
      <c r="AHX28" s="15">
        <v>9.9771656875000003E-2</v>
      </c>
      <c r="AHY28" s="15">
        <v>9.9768631017857101E-2</v>
      </c>
      <c r="AHZ28" s="15">
        <v>0.61536152469642802</v>
      </c>
      <c r="AIA28" s="15">
        <v>0.38102726126785702</v>
      </c>
      <c r="AIB28" s="15">
        <v>9.5909372303571397E-2</v>
      </c>
      <c r="AIC28" s="15">
        <v>0.61003719296428605</v>
      </c>
      <c r="AID28" s="15">
        <v>0.38775408098214298</v>
      </c>
      <c r="AIE28" s="15">
        <v>0.115485714285714</v>
      </c>
      <c r="AIF28" s="15">
        <v>5.4852283071428601E-2</v>
      </c>
      <c r="AIG28" s="15">
        <v>9.2230017017857102E-2</v>
      </c>
      <c r="AIH28" s="15">
        <v>36.291428571428597</v>
      </c>
      <c r="AII28" s="15">
        <v>33.941249999999997</v>
      </c>
      <c r="AIJ28" s="15">
        <v>19.636964285714299</v>
      </c>
      <c r="AIK28" s="15">
        <v>28.293392857142798</v>
      </c>
      <c r="AIL28" s="15">
        <v>28.0101785714286</v>
      </c>
      <c r="AIM28" s="15">
        <v>36.49</v>
      </c>
      <c r="AIN28" s="15">
        <v>36.450000000000003</v>
      </c>
      <c r="AIO28" s="15">
        <v>-0.20573637857142801</v>
      </c>
      <c r="AIP28" s="15">
        <v>-0.192772416071429</v>
      </c>
      <c r="AIQ28" s="15">
        <v>48.0398214285714</v>
      </c>
      <c r="AIR28" s="15">
        <v>49.927678571428601</v>
      </c>
      <c r="AIS28" s="15">
        <v>157</v>
      </c>
      <c r="AIT28" s="15">
        <f t="shared" si="110"/>
        <v>108.9601785714286</v>
      </c>
      <c r="AIU28" s="15">
        <f t="shared" si="111"/>
        <v>107.0723214285714</v>
      </c>
      <c r="AIV28" s="15">
        <v>1635.78058928571</v>
      </c>
      <c r="AIW28" s="15">
        <v>1678.6476607142899</v>
      </c>
      <c r="AIX28" s="15">
        <v>0.727028425621429</v>
      </c>
      <c r="AIY28" s="15">
        <v>0.71958594090357197</v>
      </c>
      <c r="AIZ28" s="15">
        <v>0.60221647193571404</v>
      </c>
      <c r="AJA28" s="15">
        <v>0.58418536667321397</v>
      </c>
      <c r="AJB28" s="15">
        <v>0.83324230785714304</v>
      </c>
      <c r="AJC28" s="15">
        <v>0.82085133890892803</v>
      </c>
      <c r="AJD28" s="15">
        <v>0.75007265594642902</v>
      </c>
      <c r="AJE28" s="15">
        <v>0.72631262918571404</v>
      </c>
      <c r="AJF28" s="15">
        <v>0.222390106278571</v>
      </c>
      <c r="AJG28" s="15">
        <v>0.234146922376786</v>
      </c>
      <c r="AJH28" s="15">
        <v>0.73587835699464299</v>
      </c>
      <c r="AJI28" s="15">
        <v>0.71842479196607101</v>
      </c>
      <c r="AJJ28" s="15">
        <v>0.679988617753572</v>
      </c>
      <c r="AJK28" s="15">
        <v>0.65493690110357194</v>
      </c>
      <c r="AJL28" s="15">
        <v>2.2408152850000002E-2</v>
      </c>
      <c r="AJM28" s="15">
        <v>3.9547039285714301E-4</v>
      </c>
      <c r="AJN28" s="15">
        <v>5.3538937149035704</v>
      </c>
      <c r="AJO28" s="15">
        <v>5.1773876525214302</v>
      </c>
      <c r="AJP28" s="15">
        <v>0.26691492373035702</v>
      </c>
      <c r="AJQ28" s="15">
        <v>0.28507795959107102</v>
      </c>
      <c r="AJR28" s="15">
        <v>0.40008651604642897</v>
      </c>
      <c r="AJS28" s="15">
        <v>0.41898583553392799</v>
      </c>
      <c r="AJT28" s="15">
        <v>0.43187643811964299</v>
      </c>
      <c r="AJU28" s="15">
        <v>0.45089457614464301</v>
      </c>
      <c r="AJV28" s="15">
        <v>0.30576996836607101</v>
      </c>
      <c r="AJW28" s="15">
        <v>0.32446834399464303</v>
      </c>
      <c r="AJX28" s="15">
        <v>-0.85691651087499998</v>
      </c>
      <c r="AJY28" s="15">
        <v>-0.84103142592857105</v>
      </c>
      <c r="AJZ28" s="15">
        <v>0.66852434664285698</v>
      </c>
      <c r="AKA28" s="15">
        <v>0.73664383087142804</v>
      </c>
      <c r="AZI28" s="6"/>
      <c r="AZJ28" s="7"/>
      <c r="AZK28" s="6"/>
      <c r="AZL28" s="6"/>
      <c r="AZM28" s="6"/>
      <c r="AZN28" s="6"/>
    </row>
    <row r="29" spans="1:963 1361:1366" x14ac:dyDescent="0.25">
      <c r="A29" s="15">
        <v>28</v>
      </c>
      <c r="B29" s="15">
        <v>7</v>
      </c>
      <c r="C29" s="15" t="s">
        <v>11</v>
      </c>
      <c r="D29" s="15">
        <v>100</v>
      </c>
      <c r="E29" s="15">
        <v>2</v>
      </c>
      <c r="F29" s="15">
        <v>2</v>
      </c>
      <c r="G29" s="25">
        <v>-9999</v>
      </c>
      <c r="H29" s="25">
        <v>-9999</v>
      </c>
      <c r="I29" s="25">
        <v>-9999</v>
      </c>
      <c r="J29" s="25">
        <v>-9999</v>
      </c>
      <c r="K29" s="25">
        <v>-9999</v>
      </c>
      <c r="L29" s="25">
        <v>-9999</v>
      </c>
      <c r="M29" s="15">
        <v>125.44000000000001</v>
      </c>
      <c r="N29" s="15">
        <v>112</v>
      </c>
      <c r="O29" s="15">
        <f t="shared" si="34"/>
        <v>112.00000000000001</v>
      </c>
      <c r="P29" s="15">
        <v>100</v>
      </c>
      <c r="Q29" s="15">
        <v>56.56</v>
      </c>
      <c r="R29" s="15">
        <v>22.72</v>
      </c>
      <c r="S29" s="15">
        <v>20.720000000000006</v>
      </c>
      <c r="T29" s="15">
        <v>58.56</v>
      </c>
      <c r="U29" s="15">
        <v>20.72</v>
      </c>
      <c r="V29" s="15">
        <v>20.720000000000006</v>
      </c>
      <c r="W29" s="15">
        <v>58.56</v>
      </c>
      <c r="X29" s="15">
        <v>22.72</v>
      </c>
      <c r="Y29" s="15">
        <v>18.720000000000006</v>
      </c>
      <c r="Z29" s="15">
        <v>52.560000000000009</v>
      </c>
      <c r="AA29" s="15">
        <v>18.719999999999985</v>
      </c>
      <c r="AB29" s="15">
        <v>28.720000000000006</v>
      </c>
      <c r="AC29" s="15" t="s">
        <v>68</v>
      </c>
      <c r="AD29" s="15">
        <v>9.1999999999999993</v>
      </c>
      <c r="AE29" s="15">
        <v>7.2</v>
      </c>
      <c r="AF29" s="15">
        <v>0.9</v>
      </c>
      <c r="AG29" s="15" t="s">
        <v>41</v>
      </c>
      <c r="AH29" s="15">
        <v>2</v>
      </c>
      <c r="AI29" s="15">
        <v>1.1000000000000001</v>
      </c>
      <c r="AJ29" s="15">
        <v>2.2999999999999998</v>
      </c>
      <c r="AK29" s="15">
        <v>4</v>
      </c>
      <c r="AL29" s="15">
        <v>349</v>
      </c>
      <c r="AM29" s="15">
        <v>27</v>
      </c>
      <c r="AN29" s="15">
        <v>0.7</v>
      </c>
      <c r="AO29" s="15">
        <v>9</v>
      </c>
      <c r="AP29" s="15">
        <v>5.7</v>
      </c>
      <c r="AQ29" s="15">
        <v>1.1399999999999999</v>
      </c>
      <c r="AR29" s="15">
        <v>5337</v>
      </c>
      <c r="AS29" s="15">
        <v>188</v>
      </c>
      <c r="AT29" s="15">
        <v>410</v>
      </c>
      <c r="AU29" s="25">
        <v>-9999</v>
      </c>
      <c r="AV29" s="15">
        <v>30.9</v>
      </c>
      <c r="AW29" s="15">
        <v>0</v>
      </c>
      <c r="AX29" s="15">
        <v>3</v>
      </c>
      <c r="AY29" s="15">
        <v>86</v>
      </c>
      <c r="AZ29" s="15">
        <v>5</v>
      </c>
      <c r="BA29" s="15">
        <v>6</v>
      </c>
      <c r="BB29" s="15">
        <v>71</v>
      </c>
      <c r="BC29" s="20">
        <v>0.42704983922829587</v>
      </c>
      <c r="BD29" s="20">
        <v>1.9812769329833078E-2</v>
      </c>
      <c r="BE29" s="20">
        <v>5.0281576830249397E-3</v>
      </c>
      <c r="BF29" s="20">
        <v>0.24121815166591287</v>
      </c>
      <c r="BG29" s="20">
        <v>0.5414076599157811</v>
      </c>
      <c r="BH29" s="20">
        <v>1.3769102738689667</v>
      </c>
      <c r="BI29" s="25">
        <v>-9999</v>
      </c>
      <c r="BJ29" s="25">
        <v>-9999</v>
      </c>
      <c r="BK29" s="25">
        <v>-9999</v>
      </c>
      <c r="BL29" s="25">
        <v>-9999</v>
      </c>
      <c r="BM29" s="25">
        <v>-9999</v>
      </c>
      <c r="BN29" s="20">
        <f t="shared" si="0"/>
        <v>1.7874504342325157</v>
      </c>
      <c r="BO29" s="20">
        <f t="shared" si="1"/>
        <v>1.8075630649646155</v>
      </c>
      <c r="BP29" s="20">
        <f t="shared" si="2"/>
        <v>2.772435671628267</v>
      </c>
      <c r="BQ29" s="20">
        <f t="shared" si="3"/>
        <v>4.9380663112913918</v>
      </c>
      <c r="BR29" s="20">
        <f t="shared" si="4"/>
        <v>10.445707406767259</v>
      </c>
      <c r="BS29" s="20">
        <f t="shared" si="5"/>
        <v>0.96487260666365149</v>
      </c>
      <c r="BT29" s="20">
        <f t="shared" si="6"/>
        <v>2.1656306396631244</v>
      </c>
      <c r="BU29" s="20">
        <f t="shared" si="7"/>
        <v>5.5076410954758668</v>
      </c>
      <c r="BV29" s="20">
        <f t="shared" si="35"/>
        <v>8.6381443418026436</v>
      </c>
      <c r="BW29" s="25">
        <v>-9999</v>
      </c>
      <c r="BX29" s="25">
        <v>-9999</v>
      </c>
      <c r="BY29" s="25">
        <v>-9999</v>
      </c>
      <c r="BZ29" s="25">
        <v>-9999</v>
      </c>
      <c r="CA29" s="25">
        <v>-9999</v>
      </c>
      <c r="CB29" s="25">
        <v>-9999</v>
      </c>
      <c r="CC29" s="25">
        <v>-9999</v>
      </c>
      <c r="CD29" s="20">
        <f t="shared" si="8"/>
        <v>17.499353786985061</v>
      </c>
      <c r="CE29" s="20">
        <f t="shared" si="9"/>
        <v>24.729240001867751</v>
      </c>
      <c r="CF29" s="20">
        <f t="shared" si="10"/>
        <v>59.324160190603827</v>
      </c>
      <c r="CG29" s="20">
        <f t="shared" si="36"/>
        <v>80.370720225732498</v>
      </c>
      <c r="CH29" s="15">
        <f t="shared" si="11"/>
        <v>34.594920188736076</v>
      </c>
      <c r="CI29" s="15">
        <f t="shared" si="12"/>
        <v>12.547834843907351</v>
      </c>
      <c r="CJ29" s="15">
        <f t="shared" si="13"/>
        <v>8.4987251912213146</v>
      </c>
      <c r="CK29" s="15">
        <f t="shared" ref="CK29:CL29" si="187">SUM(CH29:CJ29)</f>
        <v>55.641480223864747</v>
      </c>
      <c r="CL29" s="15">
        <f t="shared" si="187"/>
        <v>76.688040258993411</v>
      </c>
      <c r="CM29" s="15">
        <v>0.155</v>
      </c>
      <c r="CN29" s="15">
        <v>0.02</v>
      </c>
      <c r="CO29" s="15">
        <v>0</v>
      </c>
      <c r="CP29" s="15">
        <v>0.60499999999999998</v>
      </c>
      <c r="CQ29" s="15">
        <v>0.13500000000000001</v>
      </c>
      <c r="CR29" s="15">
        <v>0</v>
      </c>
      <c r="CS29" s="25">
        <v>-9999</v>
      </c>
      <c r="CT29" s="25">
        <v>-9999</v>
      </c>
      <c r="CU29" s="25">
        <v>-9999</v>
      </c>
      <c r="CV29" s="25">
        <v>-9999</v>
      </c>
      <c r="CW29" s="25">
        <v>-9999</v>
      </c>
      <c r="CX29" s="20">
        <f t="shared" si="141"/>
        <v>0.7</v>
      </c>
      <c r="CY29" s="20">
        <f t="shared" si="142"/>
        <v>0.7</v>
      </c>
      <c r="CZ29" s="20">
        <f t="shared" si="143"/>
        <v>3.12</v>
      </c>
      <c r="DA29" s="20">
        <f t="shared" si="144"/>
        <v>3.66</v>
      </c>
      <c r="DB29" s="20">
        <f t="shared" si="145"/>
        <v>3.66</v>
      </c>
      <c r="DC29" s="15">
        <f t="shared" si="146"/>
        <v>2.42</v>
      </c>
      <c r="DD29" s="15">
        <f t="shared" si="147"/>
        <v>0.54</v>
      </c>
      <c r="DE29" s="15">
        <f t="shared" si="148"/>
        <v>0</v>
      </c>
      <c r="DF29" s="15">
        <f t="shared" si="149"/>
        <v>2.96</v>
      </c>
      <c r="DG29" s="16">
        <v>2.3460263237214911</v>
      </c>
      <c r="DH29" s="16">
        <v>2.0288121230247742</v>
      </c>
      <c r="DI29" s="16">
        <v>1.8074715537206727</v>
      </c>
      <c r="DJ29" s="16">
        <v>8.6487300471840189</v>
      </c>
      <c r="DK29" s="16">
        <v>3.1369587109768378</v>
      </c>
      <c r="DL29" s="16">
        <v>2.1246812978053287</v>
      </c>
      <c r="DM29" s="25">
        <v>-9999</v>
      </c>
      <c r="DN29" s="20">
        <f t="shared" si="41"/>
        <v>17.499353786985061</v>
      </c>
      <c r="DO29" s="20">
        <f t="shared" si="42"/>
        <v>24.729240001867751</v>
      </c>
      <c r="DP29" s="20">
        <f t="shared" ref="DP29:DR29" si="188">(DO29+(DJ29*4))</f>
        <v>59.324160190603827</v>
      </c>
      <c r="DQ29" s="20">
        <f t="shared" si="188"/>
        <v>71.871995034511173</v>
      </c>
      <c r="DR29" s="20">
        <f t="shared" si="188"/>
        <v>80.370720225732484</v>
      </c>
      <c r="DS29" s="15">
        <f t="shared" si="44"/>
        <v>34.594920188736076</v>
      </c>
      <c r="DT29" s="15">
        <f t="shared" si="45"/>
        <v>12.547834843907351</v>
      </c>
      <c r="DU29" s="15">
        <f t="shared" si="46"/>
        <v>8.4987251912213146</v>
      </c>
      <c r="DV29" s="15">
        <f t="shared" si="47"/>
        <v>55.641480223864747</v>
      </c>
      <c r="DW29" s="25">
        <v>-9999</v>
      </c>
      <c r="DX29" s="25">
        <v>-9999</v>
      </c>
      <c r="DY29" s="25">
        <v>-9999</v>
      </c>
      <c r="DZ29" s="25">
        <v>-9999</v>
      </c>
      <c r="EA29" s="25">
        <v>-9999</v>
      </c>
      <c r="EB29" s="25">
        <v>-9999</v>
      </c>
      <c r="EC29" s="25">
        <v>-9999</v>
      </c>
      <c r="ED29" s="25">
        <v>-9999</v>
      </c>
      <c r="EE29" s="25">
        <v>-9999</v>
      </c>
      <c r="EF29" s="25">
        <v>-9999</v>
      </c>
      <c r="EG29" s="25">
        <v>-9999</v>
      </c>
      <c r="EH29" s="25">
        <v>-9999</v>
      </c>
      <c r="EI29" s="25">
        <v>-9999</v>
      </c>
      <c r="EJ29" s="25">
        <v>-9999</v>
      </c>
      <c r="EK29" s="25">
        <v>-9999</v>
      </c>
      <c r="EL29" s="25">
        <v>-9999</v>
      </c>
      <c r="EM29" s="25">
        <v>-9999</v>
      </c>
      <c r="EN29" s="25">
        <v>-9999</v>
      </c>
      <c r="EO29" s="25">
        <v>-9999</v>
      </c>
      <c r="EP29" s="25">
        <v>-9999</v>
      </c>
      <c r="EQ29" s="25">
        <v>-9999</v>
      </c>
      <c r="ER29" s="21">
        <v>-9999</v>
      </c>
      <c r="ES29" s="32">
        <v>-9999</v>
      </c>
      <c r="ET29" s="21">
        <v>-9999</v>
      </c>
      <c r="EU29" s="33">
        <v>-9999</v>
      </c>
      <c r="EV29" s="21">
        <v>-9999</v>
      </c>
      <c r="EW29" s="21">
        <v>-9999</v>
      </c>
      <c r="EX29" s="21">
        <v>-9999</v>
      </c>
      <c r="EY29" s="21">
        <v>-9999</v>
      </c>
      <c r="EZ29" s="21">
        <v>-9999</v>
      </c>
      <c r="FA29" s="21">
        <v>-9999</v>
      </c>
      <c r="FB29" s="21">
        <v>-9999</v>
      </c>
      <c r="FC29" s="21">
        <v>-9999</v>
      </c>
      <c r="FD29" s="21">
        <v>-9999</v>
      </c>
      <c r="FE29" s="21">
        <v>-9999</v>
      </c>
      <c r="FF29" s="21">
        <v>-9999</v>
      </c>
      <c r="FG29" s="21">
        <v>-9999</v>
      </c>
      <c r="FH29" s="21">
        <v>-9999</v>
      </c>
      <c r="FI29" s="21">
        <v>-9999</v>
      </c>
      <c r="FJ29" s="21">
        <v>-9999</v>
      </c>
      <c r="FK29" s="21">
        <v>-9999</v>
      </c>
      <c r="FL29" s="32">
        <v>-9999</v>
      </c>
      <c r="FM29" s="32">
        <v>-9999</v>
      </c>
      <c r="FN29" s="32">
        <v>-9999</v>
      </c>
      <c r="FO29" s="32">
        <v>-9999</v>
      </c>
      <c r="FP29" s="32">
        <v>-9999</v>
      </c>
      <c r="FQ29" s="32">
        <v>-9999</v>
      </c>
      <c r="FR29" s="32">
        <v>-9999</v>
      </c>
      <c r="FS29" s="32">
        <v>-9999</v>
      </c>
      <c r="FT29" s="32">
        <v>-9999</v>
      </c>
      <c r="FU29" s="32">
        <v>-9999</v>
      </c>
      <c r="FV29" s="32">
        <v>-9999</v>
      </c>
      <c r="FW29" s="32">
        <v>-9999</v>
      </c>
      <c r="FX29" s="21">
        <v>-9999</v>
      </c>
      <c r="FY29" s="21">
        <v>-9999</v>
      </c>
      <c r="FZ29" s="21">
        <v>-9999</v>
      </c>
      <c r="GA29" s="21">
        <v>-9999</v>
      </c>
      <c r="GB29" s="21">
        <v>-9999</v>
      </c>
      <c r="GC29" s="21">
        <v>-9999</v>
      </c>
      <c r="GD29" s="21">
        <v>-9999</v>
      </c>
      <c r="GE29" s="21">
        <v>-9999</v>
      </c>
      <c r="GF29" s="21">
        <v>-9999</v>
      </c>
      <c r="GG29" s="21">
        <v>-9999</v>
      </c>
      <c r="GH29" s="21">
        <v>-9999</v>
      </c>
      <c r="GI29" s="21">
        <v>-9999</v>
      </c>
      <c r="GJ29" s="21">
        <v>-9999</v>
      </c>
      <c r="GK29" s="21">
        <v>-9999</v>
      </c>
      <c r="GL29" s="21">
        <v>-9999</v>
      </c>
      <c r="GM29" s="21">
        <v>-9999</v>
      </c>
      <c r="GN29" s="25">
        <v>-9999</v>
      </c>
      <c r="GO29" s="25">
        <v>-9999</v>
      </c>
      <c r="GP29" s="25">
        <v>-9999</v>
      </c>
      <c r="GQ29" s="25">
        <v>-9999</v>
      </c>
      <c r="GR29" s="25">
        <v>-9999</v>
      </c>
      <c r="GS29" s="25">
        <v>-9999</v>
      </c>
      <c r="GT29" s="25">
        <v>-9999</v>
      </c>
      <c r="GU29" s="25">
        <v>-9999</v>
      </c>
      <c r="GV29" s="25">
        <v>-9999</v>
      </c>
      <c r="GW29" s="25">
        <v>-9999</v>
      </c>
      <c r="GX29" s="25">
        <v>-9999</v>
      </c>
      <c r="GY29" s="25">
        <v>-9999</v>
      </c>
      <c r="GZ29" s="25">
        <v>-9999</v>
      </c>
      <c r="HA29" s="25">
        <v>-9999</v>
      </c>
      <c r="HB29" s="21">
        <v>-9999</v>
      </c>
      <c r="HC29" s="21">
        <v>-9999</v>
      </c>
      <c r="HD29" s="21">
        <v>-9999</v>
      </c>
      <c r="HE29" s="21">
        <v>-9999</v>
      </c>
      <c r="HF29" s="21">
        <v>-9999</v>
      </c>
      <c r="HG29" s="15">
        <v>42.1</v>
      </c>
      <c r="HH29" s="15">
        <f t="shared" si="48"/>
        <v>277.50000000000006</v>
      </c>
      <c r="HI29" s="15">
        <v>1.9122055508395213</v>
      </c>
      <c r="HJ29" s="24">
        <f t="shared" si="49"/>
        <v>2.0875271772119075</v>
      </c>
      <c r="HK29" s="15">
        <f t="shared" si="50"/>
        <v>5.7928879167630445</v>
      </c>
      <c r="HL29" s="27">
        <v>0.35311932737834117</v>
      </c>
      <c r="HM29" s="17">
        <v>387.3</v>
      </c>
      <c r="HN29" s="17">
        <v>70.069999999999993</v>
      </c>
      <c r="HO29" s="16">
        <f t="shared" si="51"/>
        <v>317.23</v>
      </c>
      <c r="HP29" s="18">
        <v>14</v>
      </c>
      <c r="HQ29" s="18">
        <v>600.20000000000005</v>
      </c>
      <c r="HR29" s="18">
        <v>31.63</v>
      </c>
      <c r="HS29" s="22">
        <f t="shared" si="52"/>
        <v>568.57000000000005</v>
      </c>
      <c r="HT29" s="21">
        <v>216</v>
      </c>
      <c r="HU29" s="18">
        <v>319.10000000000002</v>
      </c>
      <c r="HV29" s="18">
        <v>31</v>
      </c>
      <c r="HW29" s="18">
        <f t="shared" si="53"/>
        <v>288.10000000000002</v>
      </c>
      <c r="HX29" s="18">
        <v>188.3</v>
      </c>
      <c r="HY29" s="18">
        <v>31</v>
      </c>
      <c r="HZ29" s="18">
        <f t="shared" si="54"/>
        <v>157.30000000000001</v>
      </c>
      <c r="IA29" s="18">
        <v>168.8</v>
      </c>
      <c r="IB29" s="18">
        <v>31.5</v>
      </c>
      <c r="IC29" s="18">
        <f t="shared" si="55"/>
        <v>137.30000000000001</v>
      </c>
      <c r="ID29" s="18">
        <v>101.3</v>
      </c>
      <c r="IE29" s="22">
        <v>6.65</v>
      </c>
      <c r="IF29" s="28">
        <v>114.5</v>
      </c>
      <c r="IG29" s="22">
        <v>70.069999999999993</v>
      </c>
      <c r="IH29" s="22">
        <f t="shared" si="151"/>
        <v>94.649999999999991</v>
      </c>
      <c r="II29" s="22">
        <f t="shared" si="152"/>
        <v>44.430000000000007</v>
      </c>
      <c r="IJ29" s="16">
        <f t="shared" si="153"/>
        <v>435.58823529411768</v>
      </c>
      <c r="IK29" s="16">
        <f t="shared" si="154"/>
        <v>388.91806722689074</v>
      </c>
      <c r="IL29" s="25">
        <f t="shared" si="22"/>
        <v>3110.0980392156862</v>
      </c>
      <c r="IM29" s="16">
        <f t="shared" si="23"/>
        <v>5574.2156862745105</v>
      </c>
      <c r="IN29" s="16">
        <f t="shared" si="24"/>
        <v>1542.1568627450981</v>
      </c>
      <c r="IO29" s="16">
        <f t="shared" si="60"/>
        <v>1346.0784313725489</v>
      </c>
      <c r="IP29" s="25">
        <f t="shared" si="25"/>
        <v>2824.5098039215686</v>
      </c>
      <c r="IQ29" s="16">
        <f t="shared" si="61"/>
        <v>11572.549019607843</v>
      </c>
      <c r="IR29" s="16">
        <f t="shared" si="62"/>
        <v>927.94117647058818</v>
      </c>
      <c r="IS29" s="27">
        <v>0.35226185842090924</v>
      </c>
      <c r="IT29" s="24">
        <v>2.1993628677761725</v>
      </c>
      <c r="IU29" s="24">
        <v>2.1993628677761725</v>
      </c>
      <c r="IV29" s="15">
        <v>2.42</v>
      </c>
      <c r="IW29" s="24">
        <f t="shared" si="63"/>
        <v>2.3926031107254055</v>
      </c>
      <c r="IX29" s="15">
        <f t="shared" si="26"/>
        <v>75.264372549019598</v>
      </c>
      <c r="IY29" s="27">
        <v>0.3625340565604146</v>
      </c>
      <c r="IZ29" s="26">
        <v>0.45686263835423518</v>
      </c>
      <c r="JA29" s="15">
        <v>0.46</v>
      </c>
      <c r="JB29" s="24">
        <f t="shared" si="64"/>
        <v>0.54137086698753945</v>
      </c>
      <c r="JC29" s="15">
        <f t="shared" si="27"/>
        <v>25.641392156862747</v>
      </c>
      <c r="JD29" s="27">
        <v>0.36216751686096244</v>
      </c>
      <c r="JE29" s="24">
        <v>0.93588933837824917</v>
      </c>
      <c r="JF29" s="15">
        <v>1.08</v>
      </c>
      <c r="JG29" s="24">
        <f t="shared" si="65"/>
        <v>1.050288833093052</v>
      </c>
      <c r="JH29" s="15">
        <f t="shared" si="28"/>
        <v>16.65529411764706</v>
      </c>
      <c r="JI29" s="27">
        <v>0.36226628068496325</v>
      </c>
      <c r="JJ29" s="24">
        <v>2.2072035126378182</v>
      </c>
      <c r="JK29" s="15">
        <v>2.38</v>
      </c>
      <c r="JL29" s="24">
        <f t="shared" si="66"/>
        <v>2.4009330118264183</v>
      </c>
      <c r="JM29" s="15">
        <f t="shared" si="29"/>
        <v>22.084999999999997</v>
      </c>
      <c r="JN29" s="27">
        <v>0.36268482445886507</v>
      </c>
      <c r="JO29" s="16">
        <f t="shared" si="67"/>
        <v>139.64605882352942</v>
      </c>
      <c r="JP29" s="16">
        <f t="shared" si="68"/>
        <v>124.68398109243697</v>
      </c>
      <c r="JQ29" s="22">
        <v>6.5</v>
      </c>
      <c r="JR29" s="22">
        <f t="shared" si="69"/>
        <v>21.645</v>
      </c>
      <c r="JS29" s="22">
        <v>737.9</v>
      </c>
      <c r="JT29" s="26">
        <f t="shared" si="70"/>
        <v>0.7379</v>
      </c>
      <c r="JU29" s="27">
        <v>7.1599999999999997E-2</v>
      </c>
      <c r="JV29" s="26">
        <f t="shared" si="71"/>
        <v>0.6663</v>
      </c>
      <c r="JW29" s="15">
        <f t="shared" si="72"/>
        <v>2953.5494152234241</v>
      </c>
      <c r="JX29" s="15">
        <v>0.40350000000000003</v>
      </c>
      <c r="JY29" s="15">
        <v>0.37930000000000003</v>
      </c>
      <c r="JZ29" s="15">
        <f t="shared" si="181"/>
        <v>0.3357</v>
      </c>
      <c r="KA29" s="15">
        <f t="shared" si="120"/>
        <v>0.34760000000000002</v>
      </c>
      <c r="KB29" s="15">
        <f t="shared" si="156"/>
        <v>0.50382710490769922</v>
      </c>
      <c r="KC29" s="15">
        <v>0.503</v>
      </c>
      <c r="KD29" s="15">
        <f t="shared" si="186"/>
        <v>1488.0782510738459</v>
      </c>
      <c r="KE29" s="15">
        <f t="shared" si="30"/>
        <v>1485.6353558573824</v>
      </c>
      <c r="KF29" s="15">
        <f t="shared" si="73"/>
        <v>1663.9115985602684</v>
      </c>
      <c r="KG29" s="28">
        <v>1</v>
      </c>
      <c r="KH29" s="22">
        <f t="shared" si="74"/>
        <v>19.5</v>
      </c>
      <c r="KI29" s="22">
        <f t="shared" si="75"/>
        <v>130.065</v>
      </c>
      <c r="KJ29" s="20">
        <v>125.857753</v>
      </c>
      <c r="KK29" s="16">
        <v>4.6100000000000003</v>
      </c>
      <c r="KL29" s="16">
        <f t="shared" si="76"/>
        <v>4.1000000000000005</v>
      </c>
      <c r="KM29" s="15">
        <f t="shared" si="121"/>
        <v>3125.6180134718784</v>
      </c>
      <c r="KN29" s="18">
        <v>2.14</v>
      </c>
      <c r="KO29" s="18">
        <f t="shared" si="77"/>
        <v>1.87</v>
      </c>
      <c r="KP29" s="15">
        <f t="shared" si="78"/>
        <v>0.45609756097560972</v>
      </c>
      <c r="KQ29" s="15">
        <f t="shared" si="79"/>
        <v>1425.5867524859541</v>
      </c>
      <c r="KR29" s="15">
        <f t="shared" si="80"/>
        <v>1596.6571627842688</v>
      </c>
      <c r="KS29" s="20">
        <f t="shared" si="31"/>
        <v>1799.4960396170172</v>
      </c>
      <c r="KT29" s="20">
        <f t="shared" si="81"/>
        <v>2015.4355643710594</v>
      </c>
      <c r="KU29" s="30">
        <v>5.32</v>
      </c>
      <c r="KV29" s="30">
        <v>0.96</v>
      </c>
      <c r="KW29" s="30">
        <v>77.099999999999994</v>
      </c>
      <c r="KX29" s="30">
        <v>23.4</v>
      </c>
      <c r="KY29" s="30">
        <v>6.1</v>
      </c>
      <c r="KZ29" s="18">
        <v>1.8666</v>
      </c>
      <c r="LA29" s="18">
        <f t="shared" si="82"/>
        <v>1.7996000000000001</v>
      </c>
      <c r="LB29" s="15">
        <f t="shared" si="32"/>
        <v>0.43892682926829263</v>
      </c>
      <c r="LC29" s="15">
        <f t="shared" si="33"/>
        <v>1371.9176041570711</v>
      </c>
      <c r="LD29" s="15">
        <f t="shared" si="83"/>
        <v>1536.5477166559197</v>
      </c>
      <c r="LE29" s="15">
        <f t="shared" si="84"/>
        <v>1873.8386788486825</v>
      </c>
      <c r="LF29" s="15">
        <v>42.1</v>
      </c>
      <c r="LG29" s="15">
        <f t="shared" si="85"/>
        <v>277.50000000000006</v>
      </c>
      <c r="LH29" s="15">
        <v>0.26342446887804899</v>
      </c>
      <c r="LI29" s="15">
        <v>0.39853707712195102</v>
      </c>
      <c r="LJ29" s="15">
        <v>0.227876311853659</v>
      </c>
      <c r="LK29" s="15">
        <v>0.33109920482926802</v>
      </c>
      <c r="LL29" s="15">
        <v>0.50414597863414601</v>
      </c>
      <c r="LM29" s="15">
        <v>0.46866786063414601</v>
      </c>
      <c r="LN29" s="15">
        <v>0.33037049704878002</v>
      </c>
      <c r="LO29" s="15">
        <v>0.52107111092682901</v>
      </c>
      <c r="LP29" s="15">
        <v>0.45972560051219502</v>
      </c>
      <c r="LQ29" s="15">
        <v>0.247262017536585</v>
      </c>
      <c r="LR29" s="15">
        <v>0.40193234321951199</v>
      </c>
      <c r="LS29" s="15">
        <v>0.25506252321951201</v>
      </c>
      <c r="LT29" s="15">
        <v>33.954146341463399</v>
      </c>
      <c r="LU29" s="15">
        <v>30.440487804878099</v>
      </c>
      <c r="LV29" s="15">
        <v>4.2236829268292704</v>
      </c>
      <c r="LW29" s="15">
        <v>44.249512195122001</v>
      </c>
      <c r="LX29" s="15">
        <v>43.765609756097597</v>
      </c>
      <c r="LY29" s="15">
        <v>34.276585365853599</v>
      </c>
      <c r="LZ29" s="15">
        <v>34.36</v>
      </c>
      <c r="MA29" s="15">
        <v>0.27714778536585399</v>
      </c>
      <c r="MB29" s="15">
        <v>0.23828910731707301</v>
      </c>
      <c r="MC29" s="15">
        <v>57.550731707317098</v>
      </c>
      <c r="MD29" s="15">
        <v>54.997804878048797</v>
      </c>
      <c r="ME29" s="15">
        <v>60.3</v>
      </c>
      <c r="MF29" s="15">
        <f t="shared" si="86"/>
        <v>2.7492682926828991</v>
      </c>
      <c r="MG29" s="15">
        <f t="shared" si="87"/>
        <v>5.3021951219512005</v>
      </c>
      <c r="MH29" s="15">
        <v>1851.6890975609799</v>
      </c>
      <c r="MI29" s="15">
        <v>1793.7613902439</v>
      </c>
      <c r="MJ29" s="15">
        <v>0.22381147857561001</v>
      </c>
      <c r="MK29" s="15">
        <v>0.20582397037317099</v>
      </c>
      <c r="ML29" s="15">
        <v>0.163705635646341</v>
      </c>
      <c r="MM29" s="15">
        <v>0.17182534377561001</v>
      </c>
      <c r="MN29" s="15">
        <v>0.128900466668293</v>
      </c>
      <c r="MO29" s="15">
        <v>0.115784824068293</v>
      </c>
      <c r="MP29" s="15">
        <v>6.7039930280487797E-2</v>
      </c>
      <c r="MQ29" s="15">
        <v>8.0777297395121905E-2</v>
      </c>
      <c r="MR29" s="15">
        <v>6.2411601124390197E-2</v>
      </c>
      <c r="MS29" s="15">
        <v>3.5428120660975601E-2</v>
      </c>
      <c r="MT29" s="15">
        <v>0.34257853801951199</v>
      </c>
      <c r="MU29" s="15">
        <v>0.37609236507073202</v>
      </c>
      <c r="MV29" s="15">
        <v>0.35617500717561001</v>
      </c>
      <c r="MW29" s="15">
        <v>0.31226953636585397</v>
      </c>
      <c r="MX29" s="15">
        <v>0.128675198314634</v>
      </c>
      <c r="MY29" s="15">
        <v>0.18484773868780499</v>
      </c>
      <c r="MZ29" s="15">
        <v>0.57732135716585398</v>
      </c>
      <c r="NA29" s="15">
        <v>0.52357715927804904</v>
      </c>
      <c r="NB29" s="15">
        <v>0.48000296697561001</v>
      </c>
      <c r="NC29" s="15">
        <v>0.17531839523658499</v>
      </c>
      <c r="ND29" s="15">
        <v>0.509642078987805</v>
      </c>
      <c r="NE29" s="15">
        <v>0.187039312982927</v>
      </c>
      <c r="NF29" s="15">
        <v>0.31825784327317103</v>
      </c>
      <c r="NG29" s="15">
        <v>0.16417957755853699</v>
      </c>
      <c r="NH29" s="15">
        <v>0.27648329898292701</v>
      </c>
      <c r="NI29" s="15">
        <v>0.14309252859024399</v>
      </c>
      <c r="NJ29" s="15">
        <v>-0.12553354441463399</v>
      </c>
      <c r="NK29" s="15">
        <v>-0.14894313643902399</v>
      </c>
      <c r="NL29" s="15">
        <v>1.0873463135463399</v>
      </c>
      <c r="NM29" s="15">
        <v>0.57735903962195101</v>
      </c>
      <c r="NN29" s="15">
        <v>0.26512890316216198</v>
      </c>
      <c r="NO29" s="15">
        <v>0.41126362821621598</v>
      </c>
      <c r="NP29" s="15">
        <v>0.24262923854054</v>
      </c>
      <c r="NQ29" s="15">
        <v>0.33115283791891897</v>
      </c>
      <c r="NR29" s="15">
        <v>0.49169096786486499</v>
      </c>
      <c r="NS29" s="15">
        <v>0.45693586937837799</v>
      </c>
      <c r="NT29" s="15">
        <v>0.32589808421621602</v>
      </c>
      <c r="NU29" s="15">
        <v>0.50252435710810806</v>
      </c>
      <c r="NV29" s="15">
        <v>0.445462507918919</v>
      </c>
      <c r="NW29" s="15">
        <v>0.24979649135135101</v>
      </c>
      <c r="NX29" s="15">
        <v>0.39848822670270301</v>
      </c>
      <c r="NY29" s="15">
        <v>0.24403926313513499</v>
      </c>
      <c r="NZ29" s="15">
        <v>31.09</v>
      </c>
      <c r="OA29" s="15">
        <v>27.977567567567601</v>
      </c>
      <c r="OB29" s="15">
        <v>13.9689189189189</v>
      </c>
      <c r="OC29" s="15">
        <v>46.6332432432432</v>
      </c>
      <c r="OD29" s="15">
        <v>46.204864864864902</v>
      </c>
      <c r="OE29" s="15">
        <v>32.06</v>
      </c>
      <c r="OF29" s="15">
        <v>31.659459459459502</v>
      </c>
      <c r="OG29" s="15">
        <v>0.41178032162162198</v>
      </c>
      <c r="OH29" s="15">
        <v>0.374829189189189</v>
      </c>
      <c r="OI29" s="15">
        <v>57.019189189189198</v>
      </c>
      <c r="OJ29" s="15">
        <v>55.392162162162201</v>
      </c>
      <c r="OK29" s="15">
        <v>60</v>
      </c>
      <c r="OL29" s="15">
        <f t="shared" si="88"/>
        <v>2.9808108108108016</v>
      </c>
      <c r="OM29" s="15">
        <f t="shared" si="89"/>
        <v>4.6078378378377991</v>
      </c>
      <c r="ON29" s="15">
        <v>1839.63540540541</v>
      </c>
      <c r="OO29" s="15">
        <v>1802.71189189189</v>
      </c>
      <c r="OP29" s="15">
        <v>0.21301781896216199</v>
      </c>
      <c r="OQ29" s="15">
        <v>0.192741710356757</v>
      </c>
      <c r="OR29" s="15">
        <v>0.154954345513513</v>
      </c>
      <c r="OS29" s="15">
        <v>0.15933265342432401</v>
      </c>
      <c r="OT29" s="15">
        <v>0.115282129035135</v>
      </c>
      <c r="OU29" s="15">
        <v>8.69063803081081E-2</v>
      </c>
      <c r="OV29" s="15">
        <v>5.5613421021621597E-2</v>
      </c>
      <c r="OW29" s="15">
        <v>5.2451615802702703E-2</v>
      </c>
      <c r="OX29" s="15">
        <v>6.0066611445945897E-2</v>
      </c>
      <c r="OY29" s="15">
        <v>3.4723547416216201E-2</v>
      </c>
      <c r="OZ29" s="15">
        <v>0.34606807245405402</v>
      </c>
      <c r="PA29" s="15">
        <v>0.33673774029189202</v>
      </c>
      <c r="PB29" s="15">
        <v>0.33572332555135098</v>
      </c>
      <c r="PC29" s="15">
        <v>0.296890698659459</v>
      </c>
      <c r="PD29" s="15">
        <v>0.143671801862162</v>
      </c>
      <c r="PE29" s="15">
        <v>0.15436754399189201</v>
      </c>
      <c r="PF29" s="15">
        <v>0.54200633905675699</v>
      </c>
      <c r="PG29" s="15">
        <v>0.48452632729189199</v>
      </c>
      <c r="PH29" s="15">
        <v>0.51844324528918895</v>
      </c>
      <c r="PI29" s="15">
        <v>0.26671835539729699</v>
      </c>
      <c r="PJ29" s="15">
        <v>0.544948242651351</v>
      </c>
      <c r="PK29" s="15">
        <v>0.27542736217567598</v>
      </c>
      <c r="PL29" s="15">
        <v>0.31974961740000002</v>
      </c>
      <c r="PM29" s="15">
        <v>0.15515082099189201</v>
      </c>
      <c r="PN29" s="15">
        <v>0.27959551665135102</v>
      </c>
      <c r="PO29" s="15">
        <v>0.13678801404324301</v>
      </c>
      <c r="PP29" s="15">
        <v>-0.105192806810811</v>
      </c>
      <c r="PQ29" s="15">
        <v>-9.8970491243243294E-2</v>
      </c>
      <c r="PR29" s="15">
        <v>1.25985378301892</v>
      </c>
      <c r="PS29" s="15">
        <v>0.938734260291892</v>
      </c>
      <c r="PT29" s="15">
        <v>0.26477486190697702</v>
      </c>
      <c r="PU29" s="15">
        <v>0.40826694613953501</v>
      </c>
      <c r="PV29" s="15">
        <v>0.24009651755813999</v>
      </c>
      <c r="PW29" s="15">
        <v>0.33733657288372099</v>
      </c>
      <c r="PX29" s="15">
        <v>0.49234625983720898</v>
      </c>
      <c r="PY29" s="15">
        <v>0.44596807841860497</v>
      </c>
      <c r="PZ29" s="15">
        <v>0.33103734525581402</v>
      </c>
      <c r="QA29" s="15">
        <v>0.517290184186047</v>
      </c>
      <c r="QB29" s="15">
        <v>0.46467451962790701</v>
      </c>
      <c r="QC29" s="15">
        <v>0.25430650727907</v>
      </c>
      <c r="QD29" s="15">
        <v>0.39985752269767399</v>
      </c>
      <c r="QE29" s="15">
        <v>0.246806510372093</v>
      </c>
      <c r="QF29" s="15">
        <v>26.808604651162799</v>
      </c>
      <c r="QG29" s="15">
        <v>23.806976744186102</v>
      </c>
      <c r="QH29" s="15">
        <v>20.9658139534884</v>
      </c>
      <c r="QI29" s="15">
        <v>35.751860465116302</v>
      </c>
      <c r="QJ29" s="15">
        <v>34.923488372092997</v>
      </c>
      <c r="QK29" s="15">
        <v>26.1897674418605</v>
      </c>
      <c r="QL29" s="15">
        <v>26.02</v>
      </c>
      <c r="QM29" s="15">
        <v>0.26190043255814</v>
      </c>
      <c r="QN29" s="15">
        <v>0.22185406976744201</v>
      </c>
      <c r="QO29" s="15">
        <v>55.618372093023297</v>
      </c>
      <c r="QP29" s="15">
        <v>52.751162790697698</v>
      </c>
      <c r="QQ29" s="15">
        <v>60.1</v>
      </c>
      <c r="QR29" s="15">
        <f t="shared" si="90"/>
        <v>4.4816279069767049</v>
      </c>
      <c r="QS29" s="15">
        <f t="shared" si="91"/>
        <v>7.3488372093023031</v>
      </c>
      <c r="QT29" s="15">
        <v>1807.85130232558</v>
      </c>
      <c r="QU29" s="15">
        <v>1742.72839534884</v>
      </c>
      <c r="QV29" s="15">
        <v>0.219322329811628</v>
      </c>
      <c r="QW29" s="15">
        <v>0.18500380351395401</v>
      </c>
      <c r="QX29" s="15">
        <v>0.16788260870697699</v>
      </c>
      <c r="QY29" s="15">
        <v>0.13831272611860501</v>
      </c>
      <c r="QZ29" s="15">
        <v>0.127830422697674</v>
      </c>
      <c r="RA29" s="15">
        <v>9.1783812541860396E-2</v>
      </c>
      <c r="RB29" s="15">
        <v>7.4927417125581403E-2</v>
      </c>
      <c r="RC29" s="15">
        <v>4.3929630162790702E-2</v>
      </c>
      <c r="RD29" s="15">
        <v>5.3430263560465097E-2</v>
      </c>
      <c r="RE29" s="15">
        <v>4.8092535093023303E-2</v>
      </c>
      <c r="RF29" s="15">
        <v>0.35376684495581401</v>
      </c>
      <c r="RG29" s="15">
        <v>0.34266529312093003</v>
      </c>
      <c r="RH29" s="15">
        <v>0.34059894008837199</v>
      </c>
      <c r="RI29" s="15">
        <v>0.29878036092093002</v>
      </c>
      <c r="RJ29" s="15">
        <v>0.14580327546744201</v>
      </c>
      <c r="RK29" s="15">
        <v>0.1685152972</v>
      </c>
      <c r="RL29" s="15">
        <v>0.56264437087674402</v>
      </c>
      <c r="RM29" s="15">
        <v>0.46015133180465101</v>
      </c>
      <c r="RN29" s="15">
        <v>0.41405350599534901</v>
      </c>
      <c r="RO29" s="15">
        <v>0.38444126208604601</v>
      </c>
      <c r="RP29" s="15">
        <v>0.44282880621860499</v>
      </c>
      <c r="RQ29" s="15">
        <v>0.392464135009302</v>
      </c>
      <c r="RR29" s="15">
        <v>0.27891120838139499</v>
      </c>
      <c r="RS29" s="15">
        <v>0.249992967502326</v>
      </c>
      <c r="RT29" s="15">
        <v>0.24118012251860499</v>
      </c>
      <c r="RU29" s="15">
        <v>0.22435150052093</v>
      </c>
      <c r="RV29" s="15">
        <v>-0.139230281813954</v>
      </c>
      <c r="RW29" s="15">
        <v>-8.30360096255814E-2</v>
      </c>
      <c r="RX29" s="15">
        <v>0.83245012759302295</v>
      </c>
      <c r="RY29" s="15">
        <v>29.367136685937201</v>
      </c>
      <c r="RZ29" s="15">
        <v>0.25013630247727298</v>
      </c>
      <c r="SA29" s="15">
        <v>0.37292929297727301</v>
      </c>
      <c r="SB29" s="15">
        <v>0.22520447495454499</v>
      </c>
      <c r="SC29" s="15">
        <v>0.30976627863636302</v>
      </c>
      <c r="SD29" s="15">
        <v>0.45484402988636402</v>
      </c>
      <c r="SE29" s="15">
        <v>0.40151017736363598</v>
      </c>
      <c r="SF29" s="15">
        <v>0.301813820113636</v>
      </c>
      <c r="SG29" s="15">
        <v>0.487842014545455</v>
      </c>
      <c r="SH29" s="15">
        <v>0.42630766263636299</v>
      </c>
      <c r="SI29" s="15">
        <v>0.23468440600000001</v>
      </c>
      <c r="SJ29" s="15">
        <v>0.35839411970454599</v>
      </c>
      <c r="SK29" s="15">
        <v>0.22349646770454601</v>
      </c>
      <c r="SL29" s="15">
        <v>30.438068181818199</v>
      </c>
      <c r="SM29" s="15">
        <v>28.880681818181799</v>
      </c>
      <c r="SN29" s="15">
        <v>15.739431818181799</v>
      </c>
      <c r="SO29" s="15">
        <v>40.242954545454502</v>
      </c>
      <c r="SP29" s="15">
        <v>38.940795454545501</v>
      </c>
      <c r="SQ29" s="15">
        <v>31.247272727272701</v>
      </c>
      <c r="SR29" s="15">
        <v>30.932045454545499</v>
      </c>
      <c r="SS29" s="15">
        <v>0.248087870454546</v>
      </c>
      <c r="ST29" s="15">
        <v>0.20098726477272699</v>
      </c>
      <c r="SU29" s="15">
        <v>55.459204545454497</v>
      </c>
      <c r="SV29" s="15">
        <v>55.029318181818198</v>
      </c>
      <c r="SW29" s="15">
        <v>63.6</v>
      </c>
      <c r="SX29" s="15">
        <f t="shared" si="92"/>
        <v>8.1407954545455041</v>
      </c>
      <c r="SY29" s="15">
        <f t="shared" si="93"/>
        <v>8.5706818181818036</v>
      </c>
      <c r="SZ29" s="15">
        <v>1804.2114090909099</v>
      </c>
      <c r="TA29" s="15">
        <v>1794.4585227272701</v>
      </c>
      <c r="TB29" s="15">
        <v>0.23533027356136399</v>
      </c>
      <c r="TC29" s="15">
        <v>0.186854375713636</v>
      </c>
      <c r="TD29" s="15">
        <v>0.170884363915909</v>
      </c>
      <c r="TE29" s="15">
        <v>0.12854160395909101</v>
      </c>
      <c r="TF29" s="15">
        <v>0.15276825886818199</v>
      </c>
      <c r="TG29" s="15">
        <v>9.6352684513636294E-2</v>
      </c>
      <c r="TH29" s="15">
        <v>8.6493199868181894E-2</v>
      </c>
      <c r="TI29" s="15">
        <v>3.66492010840909E-2</v>
      </c>
      <c r="TJ29" s="15">
        <v>6.7172377572727301E-2</v>
      </c>
      <c r="TK29" s="15">
        <v>6.0009104570454497E-2</v>
      </c>
      <c r="TL29" s="15">
        <v>0.37141438662954601</v>
      </c>
      <c r="TM29" s="15">
        <v>0.33476533152045501</v>
      </c>
      <c r="TN29" s="15">
        <v>0.35016596676136402</v>
      </c>
      <c r="TO29" s="15">
        <v>0.28740655080681798</v>
      </c>
      <c r="TP29" s="15">
        <v>0.149138841131818</v>
      </c>
      <c r="TQ29" s="15">
        <v>0.15816853301136399</v>
      </c>
      <c r="TR29" s="15">
        <v>0.61654246747272701</v>
      </c>
      <c r="TS29" s="15">
        <v>0.46965542458409099</v>
      </c>
      <c r="TT29" s="15">
        <v>0.43883002372045499</v>
      </c>
      <c r="TU29" s="15">
        <v>0.60998026216136403</v>
      </c>
      <c r="TV29" s="15">
        <v>0.47335914824090902</v>
      </c>
      <c r="TW29" s="15">
        <v>0.62298657478409103</v>
      </c>
      <c r="TX29" s="15">
        <v>0.32843534337500002</v>
      </c>
      <c r="TY29" s="15">
        <v>0.22801085248863601</v>
      </c>
      <c r="TZ29" s="15">
        <v>0.28398114474545499</v>
      </c>
      <c r="UA29" s="15">
        <v>0.207136178563636</v>
      </c>
      <c r="UB29" s="15">
        <v>-0.158951769931818</v>
      </c>
      <c r="UC29" s="15">
        <v>-6.9128262743181804E-2</v>
      </c>
      <c r="UD29" s="15">
        <v>0.93666346202954498</v>
      </c>
      <c r="UE29" s="15">
        <v>2.2689733042045499</v>
      </c>
      <c r="UF29" s="15">
        <v>0.22830176007407399</v>
      </c>
      <c r="UG29" s="15">
        <v>0.32138674422222202</v>
      </c>
      <c r="UH29" s="15">
        <v>0.20490666951851799</v>
      </c>
      <c r="UI29" s="15">
        <v>0.27027296477777801</v>
      </c>
      <c r="UJ29" s="15">
        <v>0.49115334614814798</v>
      </c>
      <c r="UK29" s="15">
        <v>0.41520215429629598</v>
      </c>
      <c r="UL29" s="15">
        <v>0.25707147766666699</v>
      </c>
      <c r="UM29" s="15">
        <v>0.48353708762962999</v>
      </c>
      <c r="UN29" s="15">
        <v>0.41273677681481502</v>
      </c>
      <c r="UO29" s="15">
        <v>0.20695376766666701</v>
      </c>
      <c r="UP29" s="15">
        <v>0.290250593</v>
      </c>
      <c r="UQ29" s="15">
        <v>0.18397676322222201</v>
      </c>
      <c r="UR29" s="15">
        <v>31.33</v>
      </c>
      <c r="US29" s="15">
        <v>27.2077777777778</v>
      </c>
      <c r="UT29" s="15">
        <v>13.892962962963001</v>
      </c>
      <c r="UU29" s="15">
        <v>38.1607407407407</v>
      </c>
      <c r="UV29" s="15">
        <v>40.760740740740701</v>
      </c>
      <c r="UW29" s="15">
        <v>31.430740740740699</v>
      </c>
      <c r="UX29" s="15">
        <v>30.79</v>
      </c>
      <c r="UY29" s="15">
        <v>0.184477611111111</v>
      </c>
      <c r="UZ29" s="15">
        <v>0.25219550000000002</v>
      </c>
      <c r="VA29" s="15">
        <v>60.1014814814815</v>
      </c>
      <c r="VB29" s="15">
        <v>54.766666666666701</v>
      </c>
      <c r="VC29" s="15">
        <v>73.099999999999994</v>
      </c>
      <c r="VD29" s="15">
        <f t="shared" si="94"/>
        <v>12.998518518518495</v>
      </c>
      <c r="VE29" s="15">
        <f t="shared" si="95"/>
        <v>18.333333333333293</v>
      </c>
      <c r="VF29" s="15">
        <f t="shared" si="96"/>
        <v>15.665925925925894</v>
      </c>
      <c r="VG29" s="15">
        <v>1909.61777777778</v>
      </c>
      <c r="VH29" s="15">
        <v>1788.5161111111099</v>
      </c>
      <c r="VI29" s="15">
        <v>0.30537738092963002</v>
      </c>
      <c r="VJ29" s="15">
        <v>0.28846915702963</v>
      </c>
      <c r="VK29" s="15">
        <v>0.23228747890000001</v>
      </c>
      <c r="VL29" s="15">
        <v>0.21118875547777799</v>
      </c>
      <c r="VM29" s="15">
        <v>0.24974401245185199</v>
      </c>
      <c r="VN29" s="15">
        <v>0.20773934890000001</v>
      </c>
      <c r="VO29" s="15">
        <f t="shared" si="97"/>
        <v>0.22874168067592598</v>
      </c>
      <c r="VP29" s="15">
        <v>0.17444913046296301</v>
      </c>
      <c r="VQ29" s="15">
        <v>0.12748555395185199</v>
      </c>
      <c r="VR29" s="15">
        <v>7.8765825548148094E-2</v>
      </c>
      <c r="VS29" s="15">
        <v>8.2598704225925898E-2</v>
      </c>
      <c r="VT29" s="15">
        <v>0.47600716592222198</v>
      </c>
      <c r="VU29" s="15">
        <v>0.40978489845185201</v>
      </c>
      <c r="VV29" s="15">
        <v>0.40098180593333299</v>
      </c>
      <c r="VW29" s="15">
        <v>0.36372443269629601</v>
      </c>
      <c r="VX29" s="15">
        <v>0.25349191640000002</v>
      </c>
      <c r="VY29" s="15">
        <v>0.13772234475185199</v>
      </c>
      <c r="VZ29" s="15">
        <v>0.88184442768148197</v>
      </c>
      <c r="WA29" s="15">
        <v>0.81981802454444397</v>
      </c>
      <c r="WB29" s="15">
        <v>0.31602028137777799</v>
      </c>
      <c r="WC29" s="15">
        <v>0.38590684660000002</v>
      </c>
      <c r="WD29" s="15">
        <v>0.36531525535925902</v>
      </c>
      <c r="WE29" s="15">
        <v>0.42842248581481501</v>
      </c>
      <c r="WF29" s="15">
        <v>0.31030686070740698</v>
      </c>
      <c r="WG29" s="15">
        <v>0.32867297093333298</v>
      </c>
      <c r="WH29" s="15">
        <v>0.25654982550740701</v>
      </c>
      <c r="WI29" s="15">
        <v>0.27720846668888899</v>
      </c>
      <c r="WJ29" s="15">
        <v>-0.29636535570370398</v>
      </c>
      <c r="WK29" s="15">
        <v>-0.22510581811111099</v>
      </c>
      <c r="WL29" s="15">
        <v>0.58666835549999996</v>
      </c>
      <c r="WM29" s="15">
        <v>0.85897820928518498</v>
      </c>
      <c r="WN29" s="15">
        <v>0.18251769303846199</v>
      </c>
      <c r="WO29" s="15">
        <v>0.23168525892307701</v>
      </c>
      <c r="WP29" s="15">
        <v>0.16006616621153799</v>
      </c>
      <c r="WQ29" s="15">
        <v>0.204250890211538</v>
      </c>
      <c r="WR29" s="15">
        <v>0.44823733490384599</v>
      </c>
      <c r="WS29" s="15">
        <v>0.36080549267307699</v>
      </c>
      <c r="WT29" s="15">
        <v>0.18953895519230801</v>
      </c>
      <c r="WU29" s="15">
        <v>0.45836115509615399</v>
      </c>
      <c r="WV29" s="15">
        <v>0.36472937982692299</v>
      </c>
      <c r="WW29" s="15">
        <v>0.17527721765384599</v>
      </c>
      <c r="WX29" s="15">
        <v>0.21458879296153799</v>
      </c>
      <c r="WY29" s="15">
        <v>0.15611783638461499</v>
      </c>
      <c r="WZ29" s="15">
        <v>31.26</v>
      </c>
      <c r="XA29" s="15">
        <v>30.331730769230699</v>
      </c>
      <c r="XB29" s="15">
        <v>11.342115384615401</v>
      </c>
      <c r="XC29" s="15">
        <v>33.830384615384602</v>
      </c>
      <c r="XD29" s="15">
        <v>36.831346153846098</v>
      </c>
      <c r="XE29" s="15">
        <v>32.059230769230702</v>
      </c>
      <c r="XF29" s="15">
        <v>31.823846153846102</v>
      </c>
      <c r="XG29" s="15">
        <v>4.9318445961538497E-2</v>
      </c>
      <c r="XH29" s="15">
        <v>0.125184969423077</v>
      </c>
      <c r="XI29" s="15">
        <v>62.403076923076902</v>
      </c>
      <c r="XJ29" s="15">
        <v>55.379807692307701</v>
      </c>
      <c r="XK29" s="15">
        <v>84.6</v>
      </c>
      <c r="XL29" s="15">
        <f t="shared" si="98"/>
        <v>22.196923076923092</v>
      </c>
      <c r="XM29" s="15">
        <f t="shared" si="99"/>
        <v>29.220192307692294</v>
      </c>
      <c r="XN29" s="15">
        <v>1961.86086538462</v>
      </c>
      <c r="XO29" s="15">
        <v>1802.43565384615</v>
      </c>
      <c r="XP29" s="15">
        <v>0.41456242649807701</v>
      </c>
      <c r="XQ29" s="15">
        <v>0.36812282049423101</v>
      </c>
      <c r="XR29" s="15">
        <v>0.31600062766923098</v>
      </c>
      <c r="XS29" s="15">
        <v>0.27616212835576898</v>
      </c>
      <c r="XT29" s="15">
        <v>0.36201500801923098</v>
      </c>
      <c r="XU29" s="15">
        <v>0.31313285731346202</v>
      </c>
      <c r="XV29" s="15">
        <v>0.25919555280769202</v>
      </c>
      <c r="XW29" s="15">
        <v>0.21767740931346199</v>
      </c>
      <c r="XX29" s="15">
        <v>0.113536468990385</v>
      </c>
      <c r="XY29" s="15">
        <v>0.10392760492884601</v>
      </c>
      <c r="XZ29" s="15">
        <v>0.49166838616730801</v>
      </c>
      <c r="YA29" s="15">
        <v>0.468322937953846</v>
      </c>
      <c r="YB29" s="15">
        <v>0.44644606438846202</v>
      </c>
      <c r="YC29" s="15">
        <v>0.41593822657115398</v>
      </c>
      <c r="YD29" s="15">
        <v>9.6836600653846194E-2</v>
      </c>
      <c r="YE29" s="15">
        <v>0.121107738038462</v>
      </c>
      <c r="YF29" s="15">
        <v>1.41982218840385</v>
      </c>
      <c r="YG29" s="15">
        <v>1.20485488633269</v>
      </c>
      <c r="YH29" s="15">
        <v>0.313303286698077</v>
      </c>
      <c r="YI29" s="15">
        <v>0.31122982405769201</v>
      </c>
      <c r="YJ29" s="15">
        <v>0.38282033535961502</v>
      </c>
      <c r="YK29" s="15">
        <v>0.368162119828846</v>
      </c>
      <c r="YL29" s="15">
        <v>0.34683871094615398</v>
      </c>
      <c r="YM29" s="15">
        <v>0.32688848395576903</v>
      </c>
      <c r="YN29" s="15">
        <v>0.27317941424999997</v>
      </c>
      <c r="YO29" s="15">
        <v>0.26522888648269199</v>
      </c>
      <c r="YP29" s="15">
        <v>-0.411363027192308</v>
      </c>
      <c r="YQ29" s="15">
        <v>-0.35493394119230798</v>
      </c>
      <c r="YR29" s="15">
        <v>0.62684989653846201</v>
      </c>
      <c r="YS29" s="15">
        <v>0.69164591066153802</v>
      </c>
      <c r="YT29" s="15">
        <v>0.14010090818000001</v>
      </c>
      <c r="YU29" s="15">
        <v>0.15418940932</v>
      </c>
      <c r="YV29" s="15">
        <v>0.11846107174000001</v>
      </c>
      <c r="YW29" s="15">
        <v>0.1462417671</v>
      </c>
      <c r="YX29" s="15">
        <v>0.38940497509999999</v>
      </c>
      <c r="YY29" s="15">
        <v>0.30452164724000003</v>
      </c>
      <c r="YZ29" s="15">
        <v>0.13304147463999999</v>
      </c>
      <c r="ZA29" s="15">
        <v>0.43230485429999999</v>
      </c>
      <c r="ZB29" s="15">
        <v>0.31641020236</v>
      </c>
      <c r="ZC29" s="15">
        <v>0.13408934710000001</v>
      </c>
      <c r="ZD29" s="15">
        <v>0.14031863725999999</v>
      </c>
      <c r="ZE29" s="15">
        <v>0.11445589691999999</v>
      </c>
      <c r="ZF29" s="15">
        <v>36.119999999999997</v>
      </c>
      <c r="ZG29" s="15">
        <v>32.738399999999999</v>
      </c>
      <c r="ZH29" s="15">
        <v>15.5776</v>
      </c>
      <c r="ZI29" s="15">
        <v>35.0274</v>
      </c>
      <c r="ZJ29" s="15">
        <v>38.749000000000002</v>
      </c>
      <c r="ZK29" s="15">
        <v>36.909999999999997</v>
      </c>
      <c r="ZL29" s="15">
        <v>36.816000000000003</v>
      </c>
      <c r="ZM29" s="15">
        <v>-4.7148461680000003E-2</v>
      </c>
      <c r="ZN29" s="15">
        <v>4.9633879979999997E-2</v>
      </c>
      <c r="ZO29" s="15">
        <v>68.409599999999998</v>
      </c>
      <c r="ZP29" s="15">
        <v>60.564799999999998</v>
      </c>
      <c r="ZQ29" s="15">
        <v>103.6</v>
      </c>
      <c r="ZR29" s="15">
        <f t="shared" si="100"/>
        <v>35.190399999999997</v>
      </c>
      <c r="ZS29" s="15">
        <f t="shared" si="101"/>
        <v>43.035199999999996</v>
      </c>
      <c r="ZT29" s="15">
        <v>2098.2100799999998</v>
      </c>
      <c r="ZU29" s="15">
        <v>1920.11024</v>
      </c>
      <c r="ZV29" s="15">
        <v>0.52884851471600003</v>
      </c>
      <c r="ZW29" s="15">
        <v>0.446188761564</v>
      </c>
      <c r="ZX29" s="15">
        <v>0.407707298168</v>
      </c>
      <c r="ZY29" s="15">
        <v>0.34825347015000002</v>
      </c>
      <c r="ZZ29" s="15">
        <v>0.50953155113600002</v>
      </c>
      <c r="AAA29" s="15">
        <v>0.42504976684399998</v>
      </c>
      <c r="AAB29" s="15">
        <v>0.38537001767000001</v>
      </c>
      <c r="AAC29" s="15">
        <v>0.32524500374400001</v>
      </c>
      <c r="AAD29" s="15">
        <v>0.15458623236399999</v>
      </c>
      <c r="AAE29" s="15">
        <v>0.11770364576</v>
      </c>
      <c r="AAF29" s="15">
        <v>0.58105553511600005</v>
      </c>
      <c r="AAG29" s="15">
        <v>0.52664967014399999</v>
      </c>
      <c r="AAH29" s="15">
        <v>0.52607140166999999</v>
      </c>
      <c r="AAI29" s="15">
        <v>0.46347765560400001</v>
      </c>
      <c r="AAJ29" s="15">
        <v>7.5516436482000002E-2</v>
      </c>
      <c r="AAK29" s="15">
        <v>0.105118428024</v>
      </c>
      <c r="AAL29" s="15">
        <v>2.2512442787259999</v>
      </c>
      <c r="AAM29" s="15">
        <v>1.672150014266</v>
      </c>
      <c r="AAN29" s="15">
        <v>0.30313360032800002</v>
      </c>
      <c r="AAO29" s="15">
        <v>0.25256277143599998</v>
      </c>
      <c r="AAP29" s="15">
        <v>0.39596784676399999</v>
      </c>
      <c r="AAQ29" s="15">
        <v>0.314209417702</v>
      </c>
      <c r="AAR29" s="15">
        <v>0.38626915082800001</v>
      </c>
      <c r="AAS29" s="15">
        <v>0.30574466225399999</v>
      </c>
      <c r="AAT29" s="15">
        <v>0.29190784596800001</v>
      </c>
      <c r="AAU29" s="15">
        <v>0.24236072598399999</v>
      </c>
      <c r="AAV29" s="15">
        <v>-0.55610447918000006</v>
      </c>
      <c r="AAW29" s="15">
        <v>-0.48808207797999997</v>
      </c>
      <c r="AAX29" s="15">
        <v>0.66056304567599999</v>
      </c>
      <c r="AAY29" s="15">
        <v>0.61118014090200001</v>
      </c>
      <c r="AAZ29" s="15">
        <v>0.118462670807018</v>
      </c>
      <c r="ABA29" s="15">
        <v>0.10024311982456099</v>
      </c>
      <c r="ABB29" s="15">
        <v>9.8525889438596498E-2</v>
      </c>
      <c r="ABC29" s="15">
        <v>0.106331398508772</v>
      </c>
      <c r="ABD29" s="15">
        <v>0.42256794257894698</v>
      </c>
      <c r="ABE29" s="15">
        <v>0.28841707138596501</v>
      </c>
      <c r="ABF29" s="15">
        <v>0.108922531473684</v>
      </c>
      <c r="ABG29" s="15">
        <v>0.45149106740350903</v>
      </c>
      <c r="ABH29" s="15">
        <v>0.29534192196491199</v>
      </c>
      <c r="ABI29" s="15">
        <v>0.11001480277193</v>
      </c>
      <c r="ABJ29" s="15">
        <v>8.8730605473684193E-2</v>
      </c>
      <c r="ABK29" s="15">
        <v>8.9157863315789496E-2</v>
      </c>
      <c r="ABL29" s="15">
        <v>34.65</v>
      </c>
      <c r="ABM29" s="15">
        <v>32.581052631578899</v>
      </c>
      <c r="ABN29" s="15">
        <v>12.6410526315789</v>
      </c>
      <c r="ABO29" s="15">
        <v>28.074210526315799</v>
      </c>
      <c r="ABP29" s="15">
        <v>29.184210526315798</v>
      </c>
      <c r="ABQ29" s="15">
        <v>34.81</v>
      </c>
      <c r="ABR29" s="15">
        <v>34.681403508772</v>
      </c>
      <c r="ABS29" s="15">
        <v>-0.16922220526315801</v>
      </c>
      <c r="ABT29" s="15">
        <v>-0.12584286122807001</v>
      </c>
      <c r="ABU29" s="15">
        <v>63.816842105263099</v>
      </c>
      <c r="ABV29" s="15">
        <v>58.580701754385998</v>
      </c>
      <c r="ABW29" s="15">
        <v>122.5</v>
      </c>
      <c r="ABX29" s="15">
        <f t="shared" si="102"/>
        <v>58.683157894736901</v>
      </c>
      <c r="ABY29" s="15">
        <f t="shared" si="103"/>
        <v>63.919298245614002</v>
      </c>
      <c r="ABZ29" s="15">
        <f t="shared" si="104"/>
        <v>61.301228070175455</v>
      </c>
      <c r="ACA29" s="15">
        <v>1993.9490701754401</v>
      </c>
      <c r="ACB29" s="15">
        <v>1875.0820701754401</v>
      </c>
      <c r="ACC29" s="15">
        <v>0.61066001494736799</v>
      </c>
      <c r="ACD29" s="15">
        <v>0.59424657791403501</v>
      </c>
      <c r="ACE29" s="15">
        <v>0.46061033770701798</v>
      </c>
      <c r="ACF29" s="15">
        <v>0.46013283176842101</v>
      </c>
      <c r="ACG29" s="15">
        <v>0.67085042634386005</v>
      </c>
      <c r="ACH29" s="15">
        <v>0.61316488817894699</v>
      </c>
      <c r="ACI29" s="15">
        <f t="shared" si="105"/>
        <v>0.64200765726140352</v>
      </c>
      <c r="ACJ29" s="15">
        <v>0.53743298814210505</v>
      </c>
      <c r="ACK29" s="15">
        <v>0.483347600166667</v>
      </c>
      <c r="ACL29" s="15">
        <v>0.208883614080702</v>
      </c>
      <c r="ACM29" s="15">
        <v>0.18595106277894699</v>
      </c>
      <c r="ACN29" s="15">
        <v>0.66968024834736795</v>
      </c>
      <c r="ACO29" s="15">
        <v>0.61848468933684198</v>
      </c>
      <c r="ACP29" s="15">
        <v>0.60751525104736803</v>
      </c>
      <c r="ACQ29" s="15">
        <v>0.55864252550000004</v>
      </c>
      <c r="ACR29" s="15">
        <v>0.10012493937193</v>
      </c>
      <c r="ACS29" s="15">
        <v>3.8273599759649099E-2</v>
      </c>
      <c r="ACT29" s="15">
        <v>3.1476850715736799</v>
      </c>
      <c r="ACU29" s="15">
        <v>2.9873445737701698</v>
      </c>
      <c r="ACV29" s="15">
        <v>0.31138169053157899</v>
      </c>
      <c r="ACW29" s="15">
        <v>0.30041371226842101</v>
      </c>
      <c r="ACX29" s="15">
        <v>0.42999605475438601</v>
      </c>
      <c r="ACY29" s="15">
        <v>0.40644079817017598</v>
      </c>
      <c r="ACZ29" s="15">
        <v>0.45530176702631597</v>
      </c>
      <c r="ADA29" s="15">
        <v>0.41407285108596498</v>
      </c>
      <c r="ADB29" s="15">
        <v>0.341994652438596</v>
      </c>
      <c r="ADC29" s="15">
        <v>0.30946392780701798</v>
      </c>
      <c r="ADD29" s="15">
        <v>-0.69876043482456196</v>
      </c>
      <c r="ADE29" s="15">
        <v>-0.65062570119298302</v>
      </c>
      <c r="ADF29" s="15">
        <v>0.75841828106315801</v>
      </c>
      <c r="ADG29" s="15">
        <v>0.72089281706140396</v>
      </c>
      <c r="ADH29" s="15">
        <v>0.106415210142857</v>
      </c>
      <c r="ADI29" s="15">
        <v>5.7617357214285701E-2</v>
      </c>
      <c r="ADJ29" s="15">
        <v>8.1229066535714295E-2</v>
      </c>
      <c r="ADK29" s="15">
        <v>9.3410714285714305E-2</v>
      </c>
      <c r="ADL29" s="15">
        <v>0.48471428564285701</v>
      </c>
      <c r="ADM29" s="15">
        <v>0.30542559266071401</v>
      </c>
      <c r="ADN29" s="15">
        <v>9.2323415839285702E-2</v>
      </c>
      <c r="ADO29" s="15">
        <v>0.497885656321429</v>
      </c>
      <c r="ADP29" s="15">
        <v>0.32067166367857097</v>
      </c>
      <c r="ADQ29" s="15">
        <v>0.102815168571429</v>
      </c>
      <c r="ADR29" s="15">
        <v>6.4737994428571394E-2</v>
      </c>
      <c r="ADS29" s="15">
        <v>8.1626223999999997E-2</v>
      </c>
      <c r="ADT29" s="25">
        <v>-9999</v>
      </c>
      <c r="ADU29" s="25">
        <v>-9999</v>
      </c>
      <c r="ADV29" s="25">
        <v>-9999</v>
      </c>
      <c r="ADW29" s="25">
        <v>-9999</v>
      </c>
      <c r="ADX29" s="25">
        <v>-9999</v>
      </c>
      <c r="ADY29" s="25">
        <v>-9999</v>
      </c>
      <c r="ADZ29" s="25">
        <v>-9999</v>
      </c>
      <c r="AEA29" s="25">
        <v>-9999</v>
      </c>
      <c r="AEB29" s="25">
        <v>-9999</v>
      </c>
      <c r="AEC29" s="25">
        <v>-9999</v>
      </c>
      <c r="AED29" s="25">
        <v>-9999</v>
      </c>
      <c r="AEE29" s="25">
        <v>-9999</v>
      </c>
      <c r="AEF29" s="25">
        <v>-9999</v>
      </c>
      <c r="AEG29" s="25">
        <v>-9999</v>
      </c>
      <c r="AEH29" s="25">
        <v>-9999</v>
      </c>
      <c r="AEI29" s="25">
        <v>-9999</v>
      </c>
      <c r="AEJ29" s="15">
        <v>0.68693543235714305</v>
      </c>
      <c r="AEK29" s="15">
        <v>0.67484086578571401</v>
      </c>
      <c r="AEL29" s="15">
        <v>0.55271017516071397</v>
      </c>
      <c r="AEM29" s="15">
        <v>0.52959816903571399</v>
      </c>
      <c r="AEN29" s="15">
        <v>0.76959780823214297</v>
      </c>
      <c r="AEO29" s="15">
        <v>0.78579931971428596</v>
      </c>
      <c r="AEP29" s="15">
        <v>0.66373309073214304</v>
      </c>
      <c r="AEQ29" s="15">
        <v>0.680795983125</v>
      </c>
      <c r="AER29" s="15">
        <v>0.216417202017857</v>
      </c>
      <c r="AES29" s="15">
        <v>0.22599218821428599</v>
      </c>
      <c r="AET29" s="15">
        <v>0.71808653948214296</v>
      </c>
      <c r="AEU29" s="15">
        <v>0.71127697558928604</v>
      </c>
      <c r="AEV29" s="15">
        <v>0.657406458535714</v>
      </c>
      <c r="AEW29" s="15">
        <v>0.63834532285714296</v>
      </c>
      <c r="AEX29" s="15">
        <v>6.1940495446428601E-2</v>
      </c>
      <c r="AEY29" s="15">
        <v>7.0106769446428602E-2</v>
      </c>
      <c r="AEZ29" s="15">
        <v>4.3948150023750001</v>
      </c>
      <c r="AFA29" s="15">
        <v>4.1955740573035696</v>
      </c>
      <c r="AFB29" s="15">
        <v>0.28121491735714299</v>
      </c>
      <c r="AFC29" s="15">
        <v>0.28684103826785701</v>
      </c>
      <c r="AFD29" s="15">
        <v>0.40881474230357101</v>
      </c>
      <c r="AFE29" s="15">
        <v>0.41475889021428602</v>
      </c>
      <c r="AFF29" s="15">
        <v>0.43652987635714302</v>
      </c>
      <c r="AFG29" s="15">
        <v>0.45238499664285697</v>
      </c>
      <c r="AFH29" s="15">
        <v>0.314932202589286</v>
      </c>
      <c r="AFI29" s="15">
        <v>0.33322424730357098</v>
      </c>
      <c r="AFJ29" s="15">
        <v>-0.79775021396428603</v>
      </c>
      <c r="AFK29" s="15">
        <v>-0.80949330066071401</v>
      </c>
      <c r="AFL29" s="15">
        <v>0.69408205087499997</v>
      </c>
      <c r="AFM29" s="15">
        <v>0.73971221753571403</v>
      </c>
      <c r="AFN29" s="15">
        <v>0.13711014137499999</v>
      </c>
      <c r="AFO29" s="15">
        <v>6.2863236979166695E-2</v>
      </c>
      <c r="AFP29" s="15">
        <v>0.103525998854167</v>
      </c>
      <c r="AFQ29" s="15">
        <v>0.10697357808333301</v>
      </c>
      <c r="AFR29" s="15">
        <v>0.66590568858333299</v>
      </c>
      <c r="AFS29" s="15">
        <v>0.41522474145833299</v>
      </c>
      <c r="AFT29" s="15">
        <v>0.100466458041667</v>
      </c>
      <c r="AFU29" s="15">
        <v>0.65302331539583403</v>
      </c>
      <c r="AFV29" s="15">
        <v>0.40745324952083301</v>
      </c>
      <c r="AFW29" s="15">
        <v>0.12711871550000001</v>
      </c>
      <c r="AFX29" s="15">
        <v>5.6424655645833301E-2</v>
      </c>
      <c r="AFY29" s="15">
        <v>9.8617103083333296E-2</v>
      </c>
      <c r="AFZ29" s="15">
        <v>32.950000000000003</v>
      </c>
      <c r="AGA29" s="15">
        <v>29.4233333333333</v>
      </c>
      <c r="AGB29" s="15">
        <v>27.5647916666667</v>
      </c>
      <c r="AGC29" s="15">
        <v>24.5877083333333</v>
      </c>
      <c r="AGD29" s="15">
        <v>24.524166666666702</v>
      </c>
      <c r="AGE29" s="15">
        <v>32.5</v>
      </c>
      <c r="AGF29" s="15">
        <v>32.54</v>
      </c>
      <c r="AGG29" s="15">
        <v>-0.19676157916666701</v>
      </c>
      <c r="AGH29" s="15">
        <v>-0.18152947291666699</v>
      </c>
      <c r="AGI29" s="15">
        <v>45.015625</v>
      </c>
      <c r="AGJ29" s="15">
        <v>46.77</v>
      </c>
      <c r="AGK29" s="15">
        <v>145.1</v>
      </c>
      <c r="AGL29" s="15">
        <f t="shared" si="106"/>
        <v>100.08437499999999</v>
      </c>
      <c r="AGM29" s="15">
        <f t="shared" si="107"/>
        <v>98.329999999999984</v>
      </c>
      <c r="AGN29" s="15">
        <f t="shared" si="108"/>
        <v>99.207187499999989</v>
      </c>
      <c r="AGO29" s="15">
        <v>1567.1240416666701</v>
      </c>
      <c r="AGP29" s="15">
        <v>1606.98154166667</v>
      </c>
      <c r="AGQ29" s="15">
        <v>0.73301939947916595</v>
      </c>
      <c r="AGR29" s="15">
        <v>0.72209621254375</v>
      </c>
      <c r="AGS29" s="15">
        <v>0.60425270147499999</v>
      </c>
      <c r="AGT29" s="15">
        <v>0.589496466766667</v>
      </c>
      <c r="AGU29" s="15">
        <v>0.84047584112083396</v>
      </c>
      <c r="AGV29" s="15">
        <v>0.82631609345208301</v>
      </c>
      <c r="AGW29" s="15">
        <f t="shared" si="109"/>
        <v>0.83339596728645848</v>
      </c>
      <c r="AGX29" s="15">
        <v>0.75630461398958304</v>
      </c>
      <c r="AGY29" s="15">
        <v>0.73579989837916704</v>
      </c>
      <c r="AGZ29" s="15">
        <v>0.23128244739166701</v>
      </c>
      <c r="AHA29" s="15">
        <v>0.23106376685208299</v>
      </c>
      <c r="AHB29" s="15">
        <v>0.73715752171875004</v>
      </c>
      <c r="AHC29" s="15">
        <v>0.72908548281874996</v>
      </c>
      <c r="AHD29" s="15">
        <v>0.67344693496041697</v>
      </c>
      <c r="AHE29" s="15">
        <v>0.65661578626874995</v>
      </c>
      <c r="AHF29" s="15">
        <v>9.5258092833333304E-3</v>
      </c>
      <c r="AHG29" s="15">
        <v>1.63449760604167E-2</v>
      </c>
      <c r="AHH29" s="15">
        <v>5.5023632107354201</v>
      </c>
      <c r="AHI29" s="15">
        <v>5.2351767516562502</v>
      </c>
      <c r="AHJ29" s="15">
        <v>0.27516336528333302</v>
      </c>
      <c r="AHK29" s="15">
        <v>0.27930411195208299</v>
      </c>
      <c r="AHL29" s="15">
        <v>0.411158182195833</v>
      </c>
      <c r="AHM29" s="15">
        <v>0.41299777252083297</v>
      </c>
      <c r="AHN29" s="15">
        <v>0.443866835458333</v>
      </c>
      <c r="AHO29" s="15">
        <v>0.445463458939583</v>
      </c>
      <c r="AHP29" s="15">
        <v>0.31544060205625002</v>
      </c>
      <c r="AHQ29" s="15">
        <v>0.319329840945833</v>
      </c>
      <c r="AHR29" s="15">
        <v>-0.86114217299999996</v>
      </c>
      <c r="AHS29" s="15">
        <v>-0.84758663543750001</v>
      </c>
      <c r="AHT29" s="15">
        <v>0.69957366885208305</v>
      </c>
      <c r="AHU29" s="15">
        <v>0.71772470821041701</v>
      </c>
      <c r="AHV29" s="15">
        <v>0.1361243255</v>
      </c>
      <c r="AHW29" s="15">
        <v>6.3082800267857203E-2</v>
      </c>
      <c r="AHX29" s="15">
        <v>0.10696981585714301</v>
      </c>
      <c r="AHY29" s="15">
        <v>0.107584484625</v>
      </c>
      <c r="AHZ29" s="15">
        <v>0.65799715689285798</v>
      </c>
      <c r="AIA29" s="15">
        <v>0.40869976380357098</v>
      </c>
      <c r="AIB29" s="15">
        <v>9.5029970017857193E-2</v>
      </c>
      <c r="AIC29" s="15">
        <v>0.586134453767857</v>
      </c>
      <c r="AID29" s="15">
        <v>0.37302024067857098</v>
      </c>
      <c r="AIE29" s="15">
        <v>0.114982142857143</v>
      </c>
      <c r="AIF29" s="15">
        <v>5.4576160053571403E-2</v>
      </c>
      <c r="AIG29" s="15">
        <v>9.1735756875000005E-2</v>
      </c>
      <c r="AIH29" s="15">
        <v>36.3135714285714</v>
      </c>
      <c r="AII29" s="15">
        <v>33.817500000000003</v>
      </c>
      <c r="AIJ29" s="15">
        <v>20.015178571428599</v>
      </c>
      <c r="AIK29" s="15">
        <v>28.1669642857143</v>
      </c>
      <c r="AIL29" s="15">
        <v>27.8071428571429</v>
      </c>
      <c r="AIM29" s="15">
        <v>36.476428571428599</v>
      </c>
      <c r="AIN29" s="15">
        <v>36.430714285714302</v>
      </c>
      <c r="AIO29" s="15">
        <v>-0.20851781964285701</v>
      </c>
      <c r="AIP29" s="15">
        <v>-0.19682365178571401</v>
      </c>
      <c r="AIQ29" s="15">
        <v>46.6982142857143</v>
      </c>
      <c r="AIR29" s="15">
        <v>51.022500000000001</v>
      </c>
      <c r="AIS29" s="15">
        <v>157</v>
      </c>
      <c r="AIT29" s="15">
        <f t="shared" si="110"/>
        <v>110.3017857142857</v>
      </c>
      <c r="AIU29" s="15">
        <f t="shared" si="111"/>
        <v>105.97749999999999</v>
      </c>
      <c r="AIV29" s="15">
        <v>1605.3391607142901</v>
      </c>
      <c r="AIW29" s="15">
        <v>1703.52317857143</v>
      </c>
      <c r="AIX29" s="15">
        <v>0.72073913239107201</v>
      </c>
      <c r="AIY29" s="15">
        <v>0.71771936278214299</v>
      </c>
      <c r="AIZ29" s="15">
        <v>0.59384060029642904</v>
      </c>
      <c r="AJA29" s="15">
        <v>0.58271929469107098</v>
      </c>
      <c r="AJB29" s="15">
        <v>0.82912933741607098</v>
      </c>
      <c r="AJC29" s="15">
        <v>0.82376367512857096</v>
      </c>
      <c r="AJD29" s="15">
        <v>0.74413629128214298</v>
      </c>
      <c r="AJE29" s="15">
        <v>0.73140854456071402</v>
      </c>
      <c r="AJF29" s="15">
        <v>0.22212984487142901</v>
      </c>
      <c r="AJG29" s="15">
        <v>0.23250322909285701</v>
      </c>
      <c r="AJH29" s="15">
        <v>0.72855697540357101</v>
      </c>
      <c r="AJI29" s="15">
        <v>0.71877057431428604</v>
      </c>
      <c r="AJJ29" s="15">
        <v>0.67152359712499998</v>
      </c>
      <c r="AJK29" s="15">
        <v>0.65548774163035695</v>
      </c>
      <c r="AJL29" s="15">
        <v>1.7291372194642898E-2</v>
      </c>
      <c r="AJM29" s="15">
        <v>3.19188485535714E-3</v>
      </c>
      <c r="AJN29" s="15">
        <v>5.1796261416749996</v>
      </c>
      <c r="AJO29" s="15">
        <v>5.1251769060928503</v>
      </c>
      <c r="AJP29" s="15">
        <v>0.26788507725178601</v>
      </c>
      <c r="AJQ29" s="15">
        <v>0.28180827731785701</v>
      </c>
      <c r="AJR29" s="15">
        <v>0.40065054296428598</v>
      </c>
      <c r="AJS29" s="15">
        <v>0.41532615641964299</v>
      </c>
      <c r="AJT29" s="15">
        <v>0.43348103202321397</v>
      </c>
      <c r="AJU29" s="15">
        <v>0.44856671158571398</v>
      </c>
      <c r="AJV29" s="15">
        <v>0.30800208257321399</v>
      </c>
      <c r="AJW29" s="15">
        <v>0.32282784127321401</v>
      </c>
      <c r="AJX29" s="15">
        <v>-0.85316117017857096</v>
      </c>
      <c r="AJY29" s="15">
        <v>-0.84466818425000001</v>
      </c>
      <c r="AJZ29" s="15">
        <v>0.67095728688928602</v>
      </c>
      <c r="AKA29" s="15">
        <v>0.72777992216785703</v>
      </c>
      <c r="AZI29" s="6"/>
      <c r="AZJ29" s="7"/>
      <c r="AZK29" s="6"/>
      <c r="AZL29" s="6"/>
      <c r="AZM29" s="6"/>
      <c r="AZN29" s="6"/>
    </row>
    <row r="30" spans="1:963 1361:1366" x14ac:dyDescent="0.25">
      <c r="A30" s="15">
        <v>29</v>
      </c>
      <c r="B30" s="15">
        <v>8</v>
      </c>
      <c r="C30" s="15" t="s">
        <v>10</v>
      </c>
      <c r="D30" s="15">
        <v>100</v>
      </c>
      <c r="E30" s="15">
        <v>1</v>
      </c>
      <c r="F30" s="15">
        <v>2</v>
      </c>
      <c r="G30" s="15" t="s">
        <v>14</v>
      </c>
      <c r="H30" s="15" t="s">
        <v>561</v>
      </c>
      <c r="I30" s="25">
        <v>-9999</v>
      </c>
      <c r="J30" s="25">
        <v>-9999</v>
      </c>
      <c r="K30" s="25">
        <v>-9999</v>
      </c>
      <c r="L30" s="25">
        <v>-9999</v>
      </c>
      <c r="M30" s="15">
        <v>172.48000000000002</v>
      </c>
      <c r="N30" s="15">
        <v>154</v>
      </c>
      <c r="O30" s="15">
        <v>224</v>
      </c>
      <c r="P30" s="15">
        <v>200</v>
      </c>
      <c r="Q30" s="15">
        <v>49.839999999999996</v>
      </c>
      <c r="R30" s="15">
        <v>21.439999999999998</v>
      </c>
      <c r="S30" s="15">
        <v>28.720000000000006</v>
      </c>
      <c r="T30" s="15">
        <v>43.839999999999996</v>
      </c>
      <c r="U30" s="15">
        <v>18.72</v>
      </c>
      <c r="V30" s="15">
        <v>37.44</v>
      </c>
      <c r="W30" s="15">
        <v>43.839999999999996</v>
      </c>
      <c r="X30" s="15">
        <v>18.72</v>
      </c>
      <c r="Y30" s="15">
        <v>37.44</v>
      </c>
      <c r="Z30" s="15">
        <v>55.84</v>
      </c>
      <c r="AA30" s="15">
        <v>14.719999999999999</v>
      </c>
      <c r="AB30" s="15">
        <v>29.439999999999998</v>
      </c>
      <c r="AC30" s="15" t="s">
        <v>69</v>
      </c>
      <c r="AD30" s="15">
        <v>8.8000000000000007</v>
      </c>
      <c r="AE30" s="15">
        <v>7.2</v>
      </c>
      <c r="AF30" s="15">
        <v>1.05</v>
      </c>
      <c r="AG30" s="15" t="s">
        <v>41</v>
      </c>
      <c r="AH30" s="15">
        <v>2</v>
      </c>
      <c r="AI30" s="15">
        <v>1.3</v>
      </c>
      <c r="AJ30" s="15">
        <v>6.8</v>
      </c>
      <c r="AK30" s="15">
        <v>12</v>
      </c>
      <c r="AL30" s="15">
        <v>418</v>
      </c>
      <c r="AM30" s="15">
        <v>52</v>
      </c>
      <c r="AN30" s="15">
        <v>0.89</v>
      </c>
      <c r="AO30" s="15">
        <v>8.9</v>
      </c>
      <c r="AP30" s="15">
        <v>7.8</v>
      </c>
      <c r="AQ30" s="15">
        <v>1.28</v>
      </c>
      <c r="AR30" s="15">
        <v>5232</v>
      </c>
      <c r="AS30" s="15">
        <v>194</v>
      </c>
      <c r="AT30" s="15">
        <v>318</v>
      </c>
      <c r="AU30" s="25">
        <v>-9999</v>
      </c>
      <c r="AV30" s="15">
        <v>30.2</v>
      </c>
      <c r="AW30" s="15">
        <v>0</v>
      </c>
      <c r="AX30" s="15">
        <v>4</v>
      </c>
      <c r="AY30" s="15">
        <v>86</v>
      </c>
      <c r="AZ30" s="15">
        <v>5</v>
      </c>
      <c r="BA30" s="15">
        <v>5</v>
      </c>
      <c r="BB30" s="15">
        <v>90</v>
      </c>
      <c r="BC30" s="20">
        <v>0.28923353114247247</v>
      </c>
      <c r="BD30" s="20">
        <v>0</v>
      </c>
      <c r="BE30" s="20">
        <v>2.0158242201280051E-2</v>
      </c>
      <c r="BF30" s="20">
        <v>0.4146475495828546</v>
      </c>
      <c r="BG30" s="20">
        <v>0.76355050987089967</v>
      </c>
      <c r="BH30" s="20">
        <v>0.67939499132159675</v>
      </c>
      <c r="BI30" s="25">
        <v>-9999</v>
      </c>
      <c r="BJ30" s="25">
        <v>-9999</v>
      </c>
      <c r="BK30" s="25">
        <v>-9999</v>
      </c>
      <c r="BL30" s="25">
        <v>-9999</v>
      </c>
      <c r="BM30" s="25">
        <v>-9999</v>
      </c>
      <c r="BN30" s="20">
        <f t="shared" si="0"/>
        <v>1.1569341245698899</v>
      </c>
      <c r="BO30" s="20">
        <f t="shared" si="1"/>
        <v>1.23756709337501</v>
      </c>
      <c r="BP30" s="20">
        <f t="shared" si="2"/>
        <v>2.8961572917064284</v>
      </c>
      <c r="BQ30" s="20">
        <f t="shared" si="3"/>
        <v>5.9503593311900271</v>
      </c>
      <c r="BR30" s="20">
        <f t="shared" si="4"/>
        <v>8.6679392964764137</v>
      </c>
      <c r="BS30" s="20">
        <f t="shared" si="5"/>
        <v>1.6585901983314184</v>
      </c>
      <c r="BT30" s="20">
        <f t="shared" si="6"/>
        <v>3.0542020394835987</v>
      </c>
      <c r="BU30" s="20">
        <f t="shared" si="7"/>
        <v>2.717579965286387</v>
      </c>
      <c r="BV30" s="20">
        <f t="shared" si="35"/>
        <v>7.4303722031014043</v>
      </c>
      <c r="BW30" s="25">
        <v>-9999</v>
      </c>
      <c r="BX30" s="25">
        <v>-9999</v>
      </c>
      <c r="BY30" s="25">
        <v>-9999</v>
      </c>
      <c r="BZ30" s="25">
        <v>-9999</v>
      </c>
      <c r="CA30" s="25">
        <v>-9999</v>
      </c>
      <c r="CB30" s="25">
        <v>-9999</v>
      </c>
      <c r="CC30" s="25">
        <v>-9999</v>
      </c>
      <c r="CD30" s="20">
        <f t="shared" si="8"/>
        <v>18.814001009639828</v>
      </c>
      <c r="CE30" s="20">
        <f t="shared" si="9"/>
        <v>25.004453194950106</v>
      </c>
      <c r="CF30" s="20">
        <f t="shared" si="10"/>
        <v>34.18792294939211</v>
      </c>
      <c r="CG30" s="20">
        <f t="shared" si="36"/>
        <v>57.517020604079349</v>
      </c>
      <c r="CH30" s="15">
        <f t="shared" si="11"/>
        <v>9.1834697544420045</v>
      </c>
      <c r="CI30" s="15">
        <f t="shared" si="12"/>
        <v>12.710505212510023</v>
      </c>
      <c r="CJ30" s="15">
        <f t="shared" si="13"/>
        <v>10.618592442177208</v>
      </c>
      <c r="CK30" s="15">
        <f t="shared" ref="CK30:CL30" si="189">SUM(CH30:CJ30)</f>
        <v>32.51256740912924</v>
      </c>
      <c r="CL30" s="15">
        <f t="shared" si="189"/>
        <v>55.841665063816471</v>
      </c>
      <c r="CM30" s="15">
        <v>1.8900000000000001</v>
      </c>
      <c r="CN30" s="15">
        <v>0.51</v>
      </c>
      <c r="CO30" s="15">
        <v>0.31</v>
      </c>
      <c r="CP30" s="15">
        <v>1.145</v>
      </c>
      <c r="CQ30" s="15">
        <v>0.47499999999999998</v>
      </c>
      <c r="CR30" s="15">
        <v>0.22499999999999998</v>
      </c>
      <c r="CS30" s="25">
        <v>-9999</v>
      </c>
      <c r="CT30" s="25">
        <v>-9999</v>
      </c>
      <c r="CU30" s="25">
        <v>-9999</v>
      </c>
      <c r="CV30" s="25">
        <v>-9999</v>
      </c>
      <c r="CW30" s="25">
        <v>-9999</v>
      </c>
      <c r="CX30" s="20">
        <f t="shared" si="141"/>
        <v>9.6000000000000014</v>
      </c>
      <c r="CY30" s="20">
        <f t="shared" si="142"/>
        <v>10.840000000000002</v>
      </c>
      <c r="CZ30" s="20">
        <f t="shared" si="143"/>
        <v>15.420000000000002</v>
      </c>
      <c r="DA30" s="20">
        <f t="shared" si="144"/>
        <v>17.32</v>
      </c>
      <c r="DB30" s="20">
        <f t="shared" si="145"/>
        <v>18.22</v>
      </c>
      <c r="DC30" s="15">
        <f t="shared" si="146"/>
        <v>4.58</v>
      </c>
      <c r="DD30" s="15">
        <f t="shared" si="147"/>
        <v>1.9</v>
      </c>
      <c r="DE30" s="15">
        <f t="shared" si="148"/>
        <v>0.89999999999999991</v>
      </c>
      <c r="DF30" s="15">
        <f t="shared" si="149"/>
        <v>7.3800000000000008</v>
      </c>
      <c r="DG30" s="16">
        <v>2.7590005507986581</v>
      </c>
      <c r="DH30" s="16">
        <v>1.944499701611299</v>
      </c>
      <c r="DI30" s="16">
        <v>1.5476130463275697</v>
      </c>
      <c r="DJ30" s="16">
        <v>2.2958674386105011</v>
      </c>
      <c r="DK30" s="16">
        <v>3.1776263031275058</v>
      </c>
      <c r="DL30" s="16">
        <v>2.6546481105443021</v>
      </c>
      <c r="DM30" s="25">
        <v>-9999</v>
      </c>
      <c r="DN30" s="20">
        <f t="shared" si="41"/>
        <v>18.814001009639828</v>
      </c>
      <c r="DO30" s="20">
        <f t="shared" si="42"/>
        <v>25.004453194950106</v>
      </c>
      <c r="DP30" s="20">
        <f t="shared" ref="DP30:DR30" si="190">(DO30+(DJ30*4))</f>
        <v>34.18792294939211</v>
      </c>
      <c r="DQ30" s="20">
        <f t="shared" si="190"/>
        <v>46.898428161902132</v>
      </c>
      <c r="DR30" s="20">
        <f t="shared" si="190"/>
        <v>57.517020604079342</v>
      </c>
      <c r="DS30" s="15">
        <f t="shared" si="44"/>
        <v>9.1834697544420045</v>
      </c>
      <c r="DT30" s="15">
        <f t="shared" si="45"/>
        <v>12.710505212510023</v>
      </c>
      <c r="DU30" s="15">
        <f t="shared" si="46"/>
        <v>10.618592442177208</v>
      </c>
      <c r="DV30" s="15">
        <f t="shared" si="47"/>
        <v>32.51256740912924</v>
      </c>
      <c r="DW30" s="25">
        <v>-9999</v>
      </c>
      <c r="DX30" s="25">
        <v>-9999</v>
      </c>
      <c r="DY30" s="25">
        <v>-9999</v>
      </c>
      <c r="DZ30" s="25">
        <v>-9999</v>
      </c>
      <c r="EA30" s="25">
        <v>-9999</v>
      </c>
      <c r="EB30" s="25">
        <v>-9999</v>
      </c>
      <c r="EC30" s="25">
        <v>-9999</v>
      </c>
      <c r="ED30" s="25">
        <v>-9999</v>
      </c>
      <c r="EE30" s="25">
        <v>-9999</v>
      </c>
      <c r="EF30" s="25">
        <v>-9999</v>
      </c>
      <c r="EG30" s="25">
        <v>-9999</v>
      </c>
      <c r="EH30" s="25">
        <v>-9999</v>
      </c>
      <c r="EI30" s="25">
        <v>-9999</v>
      </c>
      <c r="EJ30" s="25">
        <v>-9999</v>
      </c>
      <c r="EK30" s="25">
        <v>-9999</v>
      </c>
      <c r="EL30" s="25">
        <v>-9999</v>
      </c>
      <c r="EM30" s="25">
        <v>-9999</v>
      </c>
      <c r="EN30" s="25">
        <v>-9999</v>
      </c>
      <c r="EO30" s="25">
        <v>-9999</v>
      </c>
      <c r="EP30" s="25">
        <v>-9999</v>
      </c>
      <c r="EQ30" s="15">
        <v>10.8</v>
      </c>
      <c r="ER30" s="18">
        <v>11.1</v>
      </c>
      <c r="ES30" s="17">
        <v>4.4000000000000004</v>
      </c>
      <c r="ET30" s="18">
        <v>3.9</v>
      </c>
      <c r="EU30" s="29">
        <v>9.8000000000000007</v>
      </c>
      <c r="EV30" s="22">
        <v>3.5</v>
      </c>
      <c r="EW30" s="22">
        <v>7.5</v>
      </c>
      <c r="EX30" s="18">
        <v>7</v>
      </c>
      <c r="EY30" s="18">
        <v>4.9000000000000004</v>
      </c>
      <c r="EZ30" s="23">
        <v>15.4</v>
      </c>
      <c r="FA30" s="18">
        <v>4.0999999999999996</v>
      </c>
      <c r="FB30" s="22">
        <v>18</v>
      </c>
      <c r="FC30" s="21">
        <v>-9999</v>
      </c>
      <c r="FD30" s="18">
        <v>4.5</v>
      </c>
      <c r="FE30" s="21">
        <v>-9999</v>
      </c>
      <c r="FF30" s="18">
        <v>21.5</v>
      </c>
      <c r="FG30" s="18">
        <v>13.9</v>
      </c>
      <c r="FH30" s="18">
        <v>20.6</v>
      </c>
      <c r="FI30" s="18">
        <v>13.5</v>
      </c>
      <c r="FJ30" s="18">
        <v>11.6</v>
      </c>
      <c r="FK30" s="18">
        <v>17.399999999999999</v>
      </c>
      <c r="FL30" s="17">
        <v>35</v>
      </c>
      <c r="FM30" s="17">
        <v>35.700000000000003</v>
      </c>
      <c r="FN30" s="17">
        <v>29.8</v>
      </c>
      <c r="FO30" s="17">
        <v>27.5</v>
      </c>
      <c r="FP30" s="17">
        <v>26.4</v>
      </c>
      <c r="FQ30" s="17">
        <v>25.7</v>
      </c>
      <c r="FR30" s="17">
        <v>27.3</v>
      </c>
      <c r="FS30" s="17">
        <v>26.7</v>
      </c>
      <c r="FT30" s="17">
        <v>26.1</v>
      </c>
      <c r="FU30" s="17">
        <v>26.6</v>
      </c>
      <c r="FV30" s="17">
        <v>23.75</v>
      </c>
      <c r="FW30" s="17">
        <v>23.5</v>
      </c>
      <c r="FX30" s="22">
        <v>34.5</v>
      </c>
      <c r="FY30" s="22">
        <v>33</v>
      </c>
      <c r="FZ30" s="22">
        <v>54.5</v>
      </c>
      <c r="GA30" s="22">
        <v>53.5</v>
      </c>
      <c r="GB30" s="22">
        <v>72.5</v>
      </c>
      <c r="GC30" s="22">
        <v>57</v>
      </c>
      <c r="GD30" s="22">
        <v>86</v>
      </c>
      <c r="GE30" s="22">
        <v>79.5</v>
      </c>
      <c r="GF30" s="22">
        <v>108</v>
      </c>
      <c r="GG30" s="22">
        <v>98.5</v>
      </c>
      <c r="GH30" s="22">
        <v>122</v>
      </c>
      <c r="GI30" s="22">
        <v>95</v>
      </c>
      <c r="GJ30" s="22">
        <v>127.5</v>
      </c>
      <c r="GK30" s="22">
        <v>98.5</v>
      </c>
      <c r="GL30" s="22">
        <v>120.5</v>
      </c>
      <c r="GM30" s="22">
        <v>86.5</v>
      </c>
      <c r="GN30" s="16">
        <v>265.35947712418306</v>
      </c>
      <c r="GO30" s="16">
        <v>862.88866599799405</v>
      </c>
      <c r="GP30" s="16">
        <v>16036.79525222552</v>
      </c>
      <c r="GQ30" s="16">
        <v>12930.357142857141</v>
      </c>
      <c r="GR30" s="16">
        <v>10631.1</v>
      </c>
      <c r="GS30" s="16">
        <v>9840.6712734452121</v>
      </c>
      <c r="GT30" s="16">
        <v>6732.8</v>
      </c>
      <c r="GU30" s="16">
        <v>5795.436507936508</v>
      </c>
      <c r="GV30" s="16">
        <v>2132.770605759682</v>
      </c>
      <c r="GW30" s="16">
        <v>738.02395209580834</v>
      </c>
      <c r="GX30" s="18">
        <v>3.7263999999999999</v>
      </c>
      <c r="GY30" s="18">
        <v>5.4728000000000003</v>
      </c>
      <c r="GZ30" s="18">
        <v>5.2591999999999999</v>
      </c>
      <c r="HA30" s="18">
        <v>5.0736999999999997</v>
      </c>
      <c r="HB30" s="18">
        <v>4.7537000000000003</v>
      </c>
      <c r="HC30" s="18">
        <v>4.2561999999999998</v>
      </c>
      <c r="HD30" s="18">
        <v>3.6956000000000002</v>
      </c>
      <c r="HE30" s="18">
        <v>3.4140000000000001</v>
      </c>
      <c r="HF30" s="18">
        <v>3.1514000000000002</v>
      </c>
      <c r="HG30" s="15">
        <v>47.8</v>
      </c>
      <c r="HH30" s="15">
        <f t="shared" si="48"/>
        <v>419.99999999999994</v>
      </c>
      <c r="HI30" s="15">
        <v>1.7164985028538038</v>
      </c>
      <c r="HJ30" s="24">
        <f t="shared" si="49"/>
        <v>1.8796080094318812</v>
      </c>
      <c r="HK30" s="15">
        <f t="shared" si="50"/>
        <v>7.8943536396139002</v>
      </c>
      <c r="HL30" s="27">
        <v>0.34659685962496378</v>
      </c>
      <c r="HM30" s="17">
        <v>439.4</v>
      </c>
      <c r="HN30" s="17">
        <v>70.069999999999993</v>
      </c>
      <c r="HO30" s="16">
        <f t="shared" si="51"/>
        <v>369.33</v>
      </c>
      <c r="HP30" s="18">
        <v>12</v>
      </c>
      <c r="HQ30" s="18">
        <v>601.5</v>
      </c>
      <c r="HR30" s="18">
        <v>31.63</v>
      </c>
      <c r="HS30" s="22">
        <f t="shared" si="52"/>
        <v>569.87</v>
      </c>
      <c r="HT30" s="21">
        <v>311</v>
      </c>
      <c r="HU30" s="18">
        <v>297.10000000000002</v>
      </c>
      <c r="HV30" s="18">
        <v>31</v>
      </c>
      <c r="HW30" s="18">
        <f t="shared" si="53"/>
        <v>266.10000000000002</v>
      </c>
      <c r="HX30" s="18">
        <v>182.9</v>
      </c>
      <c r="HY30" s="18">
        <v>31</v>
      </c>
      <c r="HZ30" s="18">
        <f t="shared" si="54"/>
        <v>151.9</v>
      </c>
      <c r="IA30" s="18">
        <v>154.5</v>
      </c>
      <c r="IB30" s="18">
        <v>31.5</v>
      </c>
      <c r="IC30" s="18">
        <f t="shared" si="55"/>
        <v>123</v>
      </c>
      <c r="ID30" s="18">
        <v>96.2</v>
      </c>
      <c r="IE30" s="22">
        <v>6.65</v>
      </c>
      <c r="IF30" s="28">
        <v>106.2</v>
      </c>
      <c r="IG30" s="22">
        <v>70.069999999999993</v>
      </c>
      <c r="IH30" s="22">
        <f t="shared" si="151"/>
        <v>89.55</v>
      </c>
      <c r="II30" s="22">
        <f t="shared" si="152"/>
        <v>36.13000000000001</v>
      </c>
      <c r="IJ30" s="16">
        <f t="shared" si="153"/>
        <v>354.21568627450989</v>
      </c>
      <c r="IK30" s="16">
        <f t="shared" si="154"/>
        <v>316.26400560224096</v>
      </c>
      <c r="IL30" s="25">
        <f t="shared" si="22"/>
        <v>3620.8823529411766</v>
      </c>
      <c r="IM30" s="16">
        <f t="shared" si="23"/>
        <v>5586.9607843137255</v>
      </c>
      <c r="IN30" s="16">
        <f t="shared" si="24"/>
        <v>1489.2156862745098</v>
      </c>
      <c r="IO30" s="16">
        <f t="shared" si="60"/>
        <v>1205.8823529411766</v>
      </c>
      <c r="IP30" s="25">
        <f t="shared" si="25"/>
        <v>2608.8235294117649</v>
      </c>
      <c r="IQ30" s="16">
        <f t="shared" si="61"/>
        <v>11902.941176470589</v>
      </c>
      <c r="IR30" s="16">
        <f t="shared" si="62"/>
        <v>877.94117647058829</v>
      </c>
      <c r="IS30" s="27">
        <v>0.3492512613972022</v>
      </c>
      <c r="IT30" s="24">
        <v>3.2754520552775577</v>
      </c>
      <c r="IU30" s="24">
        <v>3.2754520552775577</v>
      </c>
      <c r="IV30" s="15">
        <v>3.55</v>
      </c>
      <c r="IW30" s="24">
        <f t="shared" si="63"/>
        <v>3.5358402635268775</v>
      </c>
      <c r="IX30" s="15">
        <f t="shared" si="26"/>
        <v>128.54132352941176</v>
      </c>
      <c r="IY30" s="27">
        <v>0.36333344009448143</v>
      </c>
      <c r="IZ30" s="26">
        <v>0.74915265972346767</v>
      </c>
      <c r="JA30" s="15">
        <v>0.81</v>
      </c>
      <c r="JB30" s="24">
        <f t="shared" si="64"/>
        <v>0.85189978569021207</v>
      </c>
      <c r="JC30" s="15">
        <f t="shared" si="27"/>
        <v>45.254382352941185</v>
      </c>
      <c r="JD30" s="27">
        <v>0.36323954459882002</v>
      </c>
      <c r="JE30" s="24">
        <v>1.6676604443990013</v>
      </c>
      <c r="JF30" s="15">
        <v>1.85</v>
      </c>
      <c r="JG30" s="24">
        <f t="shared" si="65"/>
        <v>1.8277224561294991</v>
      </c>
      <c r="JH30" s="15">
        <f t="shared" si="28"/>
        <v>27.550490196078435</v>
      </c>
      <c r="JI30" s="27">
        <v>0.36291386737730624</v>
      </c>
      <c r="JJ30" s="24">
        <v>2.6280551378118475</v>
      </c>
      <c r="JK30" s="15">
        <v>2.73</v>
      </c>
      <c r="JL30" s="24">
        <f t="shared" si="66"/>
        <v>2.8480457784113069</v>
      </c>
      <c r="JM30" s="15">
        <f t="shared" si="29"/>
        <v>23.96779411764706</v>
      </c>
      <c r="JN30" s="27">
        <v>0.36325528823087871</v>
      </c>
      <c r="JO30" s="16">
        <f t="shared" si="67"/>
        <v>225.31399019607844</v>
      </c>
      <c r="JP30" s="16">
        <f t="shared" si="68"/>
        <v>201.17320553221288</v>
      </c>
      <c r="JQ30" s="22">
        <v>6.5</v>
      </c>
      <c r="JR30" s="22">
        <f t="shared" si="69"/>
        <v>21.645</v>
      </c>
      <c r="JS30" s="22">
        <v>991.7</v>
      </c>
      <c r="JT30" s="26">
        <f t="shared" si="70"/>
        <v>0.99170000000000003</v>
      </c>
      <c r="JU30" s="27">
        <v>7.1599999999999997E-2</v>
      </c>
      <c r="JV30" s="26">
        <f t="shared" si="71"/>
        <v>0.92010000000000003</v>
      </c>
      <c r="JW30" s="15">
        <f t="shared" si="72"/>
        <v>4078.5844468663854</v>
      </c>
      <c r="JX30" s="25">
        <v>-9999</v>
      </c>
      <c r="JY30" s="25">
        <v>-9999</v>
      </c>
      <c r="JZ30" s="15">
        <f t="shared" si="181"/>
        <v>-9999.0678000000007</v>
      </c>
      <c r="KA30" s="25">
        <v>-9999</v>
      </c>
      <c r="KB30" s="15">
        <f t="shared" si="156"/>
        <v>-10867.370720573852</v>
      </c>
      <c r="KC30" s="15">
        <v>0.47499999999999998</v>
      </c>
      <c r="KD30" s="15">
        <f t="shared" si="186"/>
        <v>-44323489.199263655</v>
      </c>
      <c r="KE30" s="15">
        <f t="shared" si="30"/>
        <v>1937.327612261533</v>
      </c>
      <c r="KF30" s="15">
        <f t="shared" si="73"/>
        <v>2169.8069257329171</v>
      </c>
      <c r="KG30" s="28">
        <v>2</v>
      </c>
      <c r="KH30" s="22">
        <f t="shared" si="74"/>
        <v>19</v>
      </c>
      <c r="KI30" s="22">
        <f t="shared" si="75"/>
        <v>126.73</v>
      </c>
      <c r="KJ30" s="20">
        <v>130.608351</v>
      </c>
      <c r="KK30" s="16">
        <v>5.18</v>
      </c>
      <c r="KL30" s="16">
        <f t="shared" si="76"/>
        <v>4.67</v>
      </c>
      <c r="KM30" s="15">
        <f t="shared" si="121"/>
        <v>3430.6621615129643</v>
      </c>
      <c r="KN30" s="18">
        <v>2.2799999999999998</v>
      </c>
      <c r="KO30" s="18">
        <f t="shared" si="77"/>
        <v>2.0099999999999998</v>
      </c>
      <c r="KP30" s="15">
        <f t="shared" si="78"/>
        <v>0.43040685224839398</v>
      </c>
      <c r="KQ30" s="15">
        <f t="shared" si="79"/>
        <v>1476.5805020644664</v>
      </c>
      <c r="KR30" s="15">
        <f t="shared" si="80"/>
        <v>1653.7701623122025</v>
      </c>
      <c r="KS30" s="20">
        <f t="shared" si="31"/>
        <v>1861.6835391030079</v>
      </c>
      <c r="KT30" s="20">
        <f t="shared" si="81"/>
        <v>2085.0855637953691</v>
      </c>
      <c r="KU30" s="30">
        <v>5.49</v>
      </c>
      <c r="KV30" s="30">
        <v>0.95</v>
      </c>
      <c r="KW30" s="30">
        <v>77.900000000000006</v>
      </c>
      <c r="KX30" s="30">
        <v>22.3</v>
      </c>
      <c r="KY30" s="30">
        <v>6.1</v>
      </c>
      <c r="KZ30" s="18">
        <v>2.2561</v>
      </c>
      <c r="LA30" s="18">
        <f t="shared" si="82"/>
        <v>2.1890999999999998</v>
      </c>
      <c r="LB30" s="15">
        <f t="shared" si="32"/>
        <v>0.46875802997858668</v>
      </c>
      <c r="LC30" s="15">
        <f t="shared" si="33"/>
        <v>1608.1504363528973</v>
      </c>
      <c r="LD30" s="15">
        <f t="shared" si="83"/>
        <v>1801.1284887152451</v>
      </c>
      <c r="LE30" s="15">
        <f t="shared" si="84"/>
        <v>2196.4981569698111</v>
      </c>
      <c r="LF30" s="15">
        <v>47.8</v>
      </c>
      <c r="LG30" s="15">
        <f t="shared" si="85"/>
        <v>419.99999999999994</v>
      </c>
      <c r="LH30" s="15">
        <v>0.26952202990243901</v>
      </c>
      <c r="LI30" s="15">
        <v>0.40840873324390198</v>
      </c>
      <c r="LJ30" s="15">
        <v>0.23367419331707301</v>
      </c>
      <c r="LK30" s="15">
        <v>0.338358551292683</v>
      </c>
      <c r="LL30" s="15">
        <v>0.52131739129268295</v>
      </c>
      <c r="LM30" s="15">
        <v>0.48311285026829298</v>
      </c>
      <c r="LN30" s="15">
        <v>0.34339166139024402</v>
      </c>
      <c r="LO30" s="15">
        <v>0.52937830631707306</v>
      </c>
      <c r="LP30" s="15">
        <v>0.46989616331707301</v>
      </c>
      <c r="LQ30" s="15">
        <v>0.26168205860975602</v>
      </c>
      <c r="LR30" s="15">
        <v>0.412907952853659</v>
      </c>
      <c r="LS30" s="15">
        <v>0.26990714375609698</v>
      </c>
      <c r="LT30" s="15">
        <v>33.92</v>
      </c>
      <c r="LU30" s="15">
        <v>30.541463414634102</v>
      </c>
      <c r="LV30" s="15">
        <v>4.3602682926829299</v>
      </c>
      <c r="LW30" s="15">
        <v>40.836829268292703</v>
      </c>
      <c r="LX30" s="15">
        <v>42.194390243902397</v>
      </c>
      <c r="LY30" s="15">
        <v>34.277073170731697</v>
      </c>
      <c r="LZ30" s="15">
        <v>34.36</v>
      </c>
      <c r="MA30" s="15">
        <v>0.180052817073171</v>
      </c>
      <c r="MB30" s="15">
        <v>0.19742958780487799</v>
      </c>
      <c r="MC30" s="15">
        <v>57.133658536585401</v>
      </c>
      <c r="MD30" s="15">
        <v>54.95</v>
      </c>
      <c r="ME30" s="15">
        <v>60.3</v>
      </c>
      <c r="MF30" s="15">
        <f t="shared" si="86"/>
        <v>3.1663414634145965</v>
      </c>
      <c r="MG30" s="15">
        <f t="shared" si="87"/>
        <v>5.3499999999999943</v>
      </c>
      <c r="MH30" s="15">
        <v>1842.2454146341499</v>
      </c>
      <c r="MI30" s="15">
        <v>1792.6569024390201</v>
      </c>
      <c r="MJ30" s="15">
        <v>0.212953879787805</v>
      </c>
      <c r="MK30" s="15">
        <v>0.21118158765853701</v>
      </c>
      <c r="ML30" s="15">
        <v>0.15552199920975601</v>
      </c>
      <c r="MM30" s="15">
        <v>0.17601495877560999</v>
      </c>
      <c r="MN30" s="15">
        <v>0.12348905635853701</v>
      </c>
      <c r="MO30" s="15">
        <v>0.11990725256585399</v>
      </c>
      <c r="MP30" s="15">
        <v>6.4555569502439E-2</v>
      </c>
      <c r="MQ30" s="15">
        <v>8.3643765831707295E-2</v>
      </c>
      <c r="MR30" s="15">
        <v>5.9416696400000003E-2</v>
      </c>
      <c r="MS30" s="15">
        <v>3.67591447829268E-2</v>
      </c>
      <c r="MT30" s="15">
        <v>0.32456923002195098</v>
      </c>
      <c r="MU30" s="15">
        <v>0.37930950798048801</v>
      </c>
      <c r="MV30" s="15">
        <v>0.338277390541463</v>
      </c>
      <c r="MW30" s="15">
        <v>0.316676998965854</v>
      </c>
      <c r="MX30" s="15">
        <v>0.119954082219512</v>
      </c>
      <c r="MY30" s="15">
        <v>0.18305075595609799</v>
      </c>
      <c r="MZ30" s="15">
        <v>0.54165891393658505</v>
      </c>
      <c r="NA30" s="15">
        <v>0.54108610537317103</v>
      </c>
      <c r="NB30" s="15">
        <v>0.47850664895853701</v>
      </c>
      <c r="NC30" s="15">
        <v>0.18543419051707299</v>
      </c>
      <c r="ND30" s="15">
        <v>0.50720856210243903</v>
      </c>
      <c r="NE30" s="15">
        <v>0.19996337340975601</v>
      </c>
      <c r="NF30" s="15">
        <v>0.31738317659999998</v>
      </c>
      <c r="NG30" s="15">
        <v>0.172261085570732</v>
      </c>
      <c r="NH30" s="15">
        <v>0.27731329289268303</v>
      </c>
      <c r="NI30" s="15">
        <v>0.14855536410731701</v>
      </c>
      <c r="NJ30" s="15">
        <v>-0.121190403414634</v>
      </c>
      <c r="NK30" s="15">
        <v>-0.15397869568292699</v>
      </c>
      <c r="NL30" s="15">
        <v>1.0591245479048801</v>
      </c>
      <c r="NM30" s="15">
        <v>0.529239437548781</v>
      </c>
      <c r="NN30" s="15">
        <v>0.267712010954545</v>
      </c>
      <c r="NO30" s="15">
        <v>0.41532391409090902</v>
      </c>
      <c r="NP30" s="15">
        <v>0.243326479409091</v>
      </c>
      <c r="NQ30" s="15">
        <v>0.33264423818181799</v>
      </c>
      <c r="NR30" s="15">
        <v>0.49990233340909102</v>
      </c>
      <c r="NS30" s="15">
        <v>0.46856166890909101</v>
      </c>
      <c r="NT30" s="15">
        <v>0.341102369409091</v>
      </c>
      <c r="NU30" s="15">
        <v>0.52321679686363598</v>
      </c>
      <c r="NV30" s="15">
        <v>0.462149908181818</v>
      </c>
      <c r="NW30" s="15">
        <v>0.26818825004545499</v>
      </c>
      <c r="NX30" s="15">
        <v>0.41437259927272702</v>
      </c>
      <c r="NY30" s="15">
        <v>0.26027137040909099</v>
      </c>
      <c r="NZ30" s="15">
        <v>31.16</v>
      </c>
      <c r="OA30" s="15">
        <v>28.166818181818201</v>
      </c>
      <c r="OB30" s="15">
        <v>13.7431818181818</v>
      </c>
      <c r="OC30" s="15">
        <v>43.585000000000001</v>
      </c>
      <c r="OD30" s="15">
        <v>44.873181818181799</v>
      </c>
      <c r="OE30" s="15">
        <v>32.15</v>
      </c>
      <c r="OF30" s="15">
        <v>31.765454545454499</v>
      </c>
      <c r="OG30" s="15">
        <v>0.31879261363636402</v>
      </c>
      <c r="OH30" s="15">
        <v>0.33583368181818202</v>
      </c>
      <c r="OI30" s="15">
        <v>58.082727272727297</v>
      </c>
      <c r="OJ30" s="15">
        <v>54.110909090909097</v>
      </c>
      <c r="OK30" s="15">
        <v>60</v>
      </c>
      <c r="OL30" s="15">
        <f t="shared" si="88"/>
        <v>1.917272727272703</v>
      </c>
      <c r="OM30" s="15">
        <f t="shared" si="89"/>
        <v>5.8890909090909034</v>
      </c>
      <c r="ON30" s="15">
        <v>1863.7641363636401</v>
      </c>
      <c r="OO30" s="15">
        <v>1773.63118181818</v>
      </c>
      <c r="OP30" s="15">
        <v>0.210562936245455</v>
      </c>
      <c r="OQ30" s="15">
        <v>0.199023386486364</v>
      </c>
      <c r="OR30" s="15">
        <v>0.15064322994090901</v>
      </c>
      <c r="OS30" s="15">
        <v>0.16925825524090901</v>
      </c>
      <c r="OT30" s="15">
        <v>0.115949892977273</v>
      </c>
      <c r="OU30" s="15">
        <v>9.0689061909090901E-2</v>
      </c>
      <c r="OV30" s="15">
        <v>5.4443351068181801E-2</v>
      </c>
      <c r="OW30" s="15">
        <v>5.99111941136364E-2</v>
      </c>
      <c r="OX30" s="15">
        <v>6.1901430209090898E-2</v>
      </c>
      <c r="OY30" s="15">
        <v>3.1031868763636401E-2</v>
      </c>
      <c r="OZ30" s="15">
        <v>0.33552039976363601</v>
      </c>
      <c r="PA30" s="15">
        <v>0.34330559624545498</v>
      </c>
      <c r="PB30" s="15">
        <v>0.32210254751818201</v>
      </c>
      <c r="PC30" s="15">
        <v>0.30054260683636402</v>
      </c>
      <c r="PD30" s="15">
        <v>0.134462071363636</v>
      </c>
      <c r="PE30" s="15">
        <v>0.155160770127273</v>
      </c>
      <c r="PF30" s="15">
        <v>0.53406436438181804</v>
      </c>
      <c r="PG30" s="15">
        <v>0.503263841627273</v>
      </c>
      <c r="PH30" s="15">
        <v>0.53014191429090896</v>
      </c>
      <c r="PI30" s="15">
        <v>0.196123277109091</v>
      </c>
      <c r="PJ30" s="15">
        <v>0.55669143135909105</v>
      </c>
      <c r="PK30" s="15">
        <v>0.20548074128181801</v>
      </c>
      <c r="PL30" s="15">
        <v>0.33238042187272698</v>
      </c>
      <c r="PM30" s="15">
        <v>0.147471391854545</v>
      </c>
      <c r="PN30" s="15">
        <v>0.29172789040000002</v>
      </c>
      <c r="PO30" s="15">
        <v>0.128577698540909</v>
      </c>
      <c r="PP30" s="15">
        <v>-0.103162617545455</v>
      </c>
      <c r="PQ30" s="15">
        <v>-0.112060978454545</v>
      </c>
      <c r="PR30" s="15">
        <v>1.3245815329909101</v>
      </c>
      <c r="PS30" s="15">
        <v>0.73299605109090904</v>
      </c>
      <c r="PT30" s="15">
        <v>0.26869775962499998</v>
      </c>
      <c r="PU30" s="15">
        <v>0.40552886254999998</v>
      </c>
      <c r="PV30" s="15">
        <v>0.24363762997499999</v>
      </c>
      <c r="PW30" s="15">
        <v>0.33790298504999999</v>
      </c>
      <c r="PX30" s="15">
        <v>0.51308813460000002</v>
      </c>
      <c r="PY30" s="15">
        <v>0.444282419225</v>
      </c>
      <c r="PZ30" s="15">
        <v>0.34019335652499999</v>
      </c>
      <c r="QA30" s="15">
        <v>0.52138374274999999</v>
      </c>
      <c r="QB30" s="15">
        <v>0.47152925125</v>
      </c>
      <c r="QC30" s="15">
        <v>0.26755088157500001</v>
      </c>
      <c r="QD30" s="15">
        <v>0.40829674714999997</v>
      </c>
      <c r="QE30" s="15">
        <v>0.25735776184999998</v>
      </c>
      <c r="QF30" s="15">
        <v>26.87</v>
      </c>
      <c r="QG30" s="15">
        <v>23.988499999999998</v>
      </c>
      <c r="QH30" s="15">
        <v>20.609249999999999</v>
      </c>
      <c r="QI30" s="15">
        <v>36.058250000000001</v>
      </c>
      <c r="QJ30" s="15">
        <v>36.469000000000001</v>
      </c>
      <c r="QK30" s="15">
        <v>26.283000000000001</v>
      </c>
      <c r="QL30" s="15">
        <v>25.980499999999999</v>
      </c>
      <c r="QM30" s="15">
        <v>0.26815623999999999</v>
      </c>
      <c r="QN30" s="15">
        <v>0.2630926925</v>
      </c>
      <c r="QO30" s="15">
        <v>56.964750000000002</v>
      </c>
      <c r="QP30" s="15">
        <v>52.933999999999997</v>
      </c>
      <c r="QQ30" s="15">
        <v>60.1</v>
      </c>
      <c r="QR30" s="15">
        <f t="shared" si="90"/>
        <v>3.1352499999999992</v>
      </c>
      <c r="QS30" s="15">
        <f t="shared" si="91"/>
        <v>7.1660000000000039</v>
      </c>
      <c r="QT30" s="15">
        <v>1838.3759749999999</v>
      </c>
      <c r="QU30" s="15">
        <v>1746.8916750000001</v>
      </c>
      <c r="QV30" s="15">
        <v>0.20994318949749999</v>
      </c>
      <c r="QW30" s="15">
        <v>0.2045212437775</v>
      </c>
      <c r="QX30" s="15">
        <v>0.16175214777499999</v>
      </c>
      <c r="QY30" s="15">
        <v>0.13676735467750001</v>
      </c>
      <c r="QZ30" s="15">
        <v>0.1213453653675</v>
      </c>
      <c r="RA30" s="15">
        <v>0.1150220582225</v>
      </c>
      <c r="RB30" s="15">
        <v>7.1870945022499994E-2</v>
      </c>
      <c r="RC30" s="15">
        <v>4.5566443052500002E-2</v>
      </c>
      <c r="RD30" s="15">
        <v>4.9930084054999997E-2</v>
      </c>
      <c r="RE30" s="15">
        <v>6.9960679682499999E-2</v>
      </c>
      <c r="RF30" s="15">
        <v>0.33876687855999998</v>
      </c>
      <c r="RG30" s="15">
        <v>0.3554808356825</v>
      </c>
      <c r="RH30" s="15">
        <v>0.32144325663750001</v>
      </c>
      <c r="RI30" s="15">
        <v>0.31085978189250002</v>
      </c>
      <c r="RJ30" s="15">
        <v>0.13873415259999999</v>
      </c>
      <c r="RK30" s="15">
        <v>0.16341991716500001</v>
      </c>
      <c r="RL30" s="15">
        <v>0.53264056404500004</v>
      </c>
      <c r="RM30" s="15">
        <v>0.52254251469250002</v>
      </c>
      <c r="RN30" s="15">
        <v>0.40448128046249998</v>
      </c>
      <c r="RO30" s="15">
        <v>0.44131160955749998</v>
      </c>
      <c r="RP30" s="15">
        <v>0.43160732271500002</v>
      </c>
      <c r="RQ30" s="15">
        <v>0.46229040902250002</v>
      </c>
      <c r="RR30" s="15">
        <v>0.26964597872750001</v>
      </c>
      <c r="RS30" s="15">
        <v>0.34742065052749999</v>
      </c>
      <c r="RT30" s="15">
        <v>0.234141109555</v>
      </c>
      <c r="RU30" s="15">
        <v>0.31141990670500003</v>
      </c>
      <c r="RV30" s="15">
        <v>-0.13397064107500001</v>
      </c>
      <c r="RW30" s="15">
        <v>-8.3776842567499996E-2</v>
      </c>
      <c r="RX30" s="15">
        <v>0.79910293394749998</v>
      </c>
      <c r="RY30" s="15">
        <v>1.485548476515</v>
      </c>
      <c r="RZ30" s="15">
        <v>0.25796393655769201</v>
      </c>
      <c r="SA30" s="15">
        <v>0.373975352788461</v>
      </c>
      <c r="SB30" s="15">
        <v>0.23319743849999999</v>
      </c>
      <c r="SC30" s="15">
        <v>0.31421664884615402</v>
      </c>
      <c r="SD30" s="15">
        <v>0.49696430146153803</v>
      </c>
      <c r="SE30" s="15">
        <v>0.41723277274999998</v>
      </c>
      <c r="SF30" s="15">
        <v>0.31455931776923102</v>
      </c>
      <c r="SG30" s="15">
        <v>0.51239941992307703</v>
      </c>
      <c r="SH30" s="15">
        <v>0.450042871153846</v>
      </c>
      <c r="SI30" s="15">
        <v>0.25211625728846199</v>
      </c>
      <c r="SJ30" s="15">
        <v>0.36957568390384599</v>
      </c>
      <c r="SK30" s="15">
        <v>0.238317995903846</v>
      </c>
      <c r="SL30" s="15">
        <v>30.535</v>
      </c>
      <c r="SM30" s="15">
        <v>28.8091346153846</v>
      </c>
      <c r="SN30" s="15">
        <v>14.9898076923077</v>
      </c>
      <c r="SO30" s="15">
        <v>39.498076923076901</v>
      </c>
      <c r="SP30" s="15">
        <v>40.370769230769199</v>
      </c>
      <c r="SQ30" s="15">
        <v>31.369807692307699</v>
      </c>
      <c r="SR30" s="15">
        <v>31.043653846153799</v>
      </c>
      <c r="SS30" s="15">
        <v>0.22364496923076899</v>
      </c>
      <c r="ST30" s="15">
        <v>0.235081057692308</v>
      </c>
      <c r="SU30" s="15">
        <v>56.545480769230799</v>
      </c>
      <c r="SV30" s="15">
        <v>52.800384615384601</v>
      </c>
      <c r="SW30" s="15">
        <v>63.6</v>
      </c>
      <c r="SX30" s="15">
        <f t="shared" si="92"/>
        <v>7.054519230769202</v>
      </c>
      <c r="SY30" s="15">
        <f t="shared" si="93"/>
        <v>10.7996153846154</v>
      </c>
      <c r="SZ30" s="15">
        <v>1828.87746153846</v>
      </c>
      <c r="TA30" s="15">
        <v>1743.8697211538499</v>
      </c>
      <c r="TB30" s="15">
        <v>0.23875533357500001</v>
      </c>
      <c r="TC30" s="15">
        <v>0.22428960308461501</v>
      </c>
      <c r="TD30" s="15">
        <v>0.17703796083269199</v>
      </c>
      <c r="TE30" s="15">
        <v>0.14169713900192299</v>
      </c>
      <c r="TF30" s="15">
        <v>0.16158188954038499</v>
      </c>
      <c r="TG30" s="15">
        <v>0.13886649425384601</v>
      </c>
      <c r="TH30" s="15">
        <v>9.8130134928846202E-2</v>
      </c>
      <c r="TI30" s="15">
        <v>5.4072033759615397E-2</v>
      </c>
      <c r="TJ30" s="15">
        <v>6.4513766696153899E-2</v>
      </c>
      <c r="TK30" s="15">
        <v>8.5585882230769197E-2</v>
      </c>
      <c r="TL30" s="15">
        <v>0.36465627178653898</v>
      </c>
      <c r="TM30" s="15">
        <v>0.36047655459807698</v>
      </c>
      <c r="TN30" s="15">
        <v>0.340018500736538</v>
      </c>
      <c r="TO30" s="15">
        <v>0.31460001180769298</v>
      </c>
      <c r="TP30" s="15">
        <v>0.137958075682692</v>
      </c>
      <c r="TQ30" s="15">
        <v>0.148818543269231</v>
      </c>
      <c r="TR30" s="15">
        <v>0.62941691535769195</v>
      </c>
      <c r="TS30" s="15">
        <v>0.58942765469230796</v>
      </c>
      <c r="TT30" s="15">
        <v>0.39865527916153898</v>
      </c>
      <c r="TU30" s="15">
        <v>0.25539396535384601</v>
      </c>
      <c r="TV30" s="15">
        <v>0.43435652702884597</v>
      </c>
      <c r="TW30" s="15">
        <v>0.31220695807115401</v>
      </c>
      <c r="TX30" s="15">
        <v>0.312029457067308</v>
      </c>
      <c r="TY30" s="15">
        <v>0.39788550629807701</v>
      </c>
      <c r="TZ30" s="15">
        <v>0.26829978039230801</v>
      </c>
      <c r="UA30" s="15">
        <v>0.35614100413461502</v>
      </c>
      <c r="UB30" s="15">
        <v>-0.17832582873076899</v>
      </c>
      <c r="UC30" s="15">
        <v>-9.7888956342307695E-2</v>
      </c>
      <c r="UD30" s="15">
        <v>0.79669910966923096</v>
      </c>
      <c r="UE30" s="15">
        <v>-5.8082297755769199</v>
      </c>
      <c r="UF30" s="15">
        <v>0.236245465478261</v>
      </c>
      <c r="UG30" s="15">
        <v>0.30602259291304301</v>
      </c>
      <c r="UH30" s="15">
        <v>0.21113975130434801</v>
      </c>
      <c r="UI30" s="15">
        <v>0.26820971304347802</v>
      </c>
      <c r="UJ30" s="15">
        <v>0.52942176626087001</v>
      </c>
      <c r="UK30" s="15">
        <v>0.44811623073913098</v>
      </c>
      <c r="UL30" s="15">
        <v>0.25415976456521699</v>
      </c>
      <c r="UM30" s="15">
        <v>0.48954180728260899</v>
      </c>
      <c r="UN30" s="15">
        <v>0.41252619706521698</v>
      </c>
      <c r="UO30" s="15">
        <v>0.21225529208695601</v>
      </c>
      <c r="UP30" s="15">
        <v>0.28545131671739099</v>
      </c>
      <c r="UQ30" s="15">
        <v>0.20018776873913</v>
      </c>
      <c r="UR30" s="15">
        <v>31.44</v>
      </c>
      <c r="US30" s="15">
        <v>27.494565217391301</v>
      </c>
      <c r="UT30" s="15">
        <v>17.410652173913</v>
      </c>
      <c r="UU30" s="15">
        <v>38.971086956521702</v>
      </c>
      <c r="UV30" s="15">
        <v>38.9845652173913</v>
      </c>
      <c r="UW30" s="15">
        <v>31.619347826086901</v>
      </c>
      <c r="UX30" s="15">
        <v>30.991304347826102</v>
      </c>
      <c r="UY30" s="15">
        <v>0.20285048652173901</v>
      </c>
      <c r="UZ30" s="15">
        <v>0.202217363478261</v>
      </c>
      <c r="VA30" s="15">
        <v>57.401304347826098</v>
      </c>
      <c r="VB30" s="15">
        <v>57.58</v>
      </c>
      <c r="VC30" s="15">
        <v>73.099999999999994</v>
      </c>
      <c r="VD30" s="15">
        <f t="shared" si="94"/>
        <v>15.698695652173896</v>
      </c>
      <c r="VE30" s="15">
        <f t="shared" si="95"/>
        <v>15.519999999999996</v>
      </c>
      <c r="VF30" s="15">
        <f t="shared" si="96"/>
        <v>15.609347826086946</v>
      </c>
      <c r="VG30" s="15">
        <v>1848.32456521739</v>
      </c>
      <c r="VH30" s="15">
        <v>1852.36773913043</v>
      </c>
      <c r="VI30" s="15">
        <v>0.31509433484999999</v>
      </c>
      <c r="VJ30" s="15">
        <v>0.32606402541956497</v>
      </c>
      <c r="VK30" s="15">
        <v>0.23707873686087</v>
      </c>
      <c r="VL30" s="15">
        <v>0.25218484729565199</v>
      </c>
      <c r="VM30" s="15">
        <v>0.26224086053043499</v>
      </c>
      <c r="VN30" s="15">
        <v>0.26511035374782599</v>
      </c>
      <c r="VO30" s="15">
        <f t="shared" si="97"/>
        <v>0.26367560713913052</v>
      </c>
      <c r="VP30" s="15">
        <v>0.181816556056522</v>
      </c>
      <c r="VQ30" s="15">
        <v>0.18875872040869601</v>
      </c>
      <c r="VR30" s="15">
        <v>8.4631281182608695E-2</v>
      </c>
      <c r="VS30" s="15">
        <v>8.1010848808695704E-2</v>
      </c>
      <c r="VT30" s="15">
        <v>0.41840106672608701</v>
      </c>
      <c r="VU30" s="15">
        <v>0.428746625576087</v>
      </c>
      <c r="VV30" s="15">
        <v>0.393976270197826</v>
      </c>
      <c r="VW30" s="15">
        <v>0.38092486648260898</v>
      </c>
      <c r="VX30" s="15">
        <v>0.118846364984783</v>
      </c>
      <c r="VY30" s="15">
        <v>0.120404688221739</v>
      </c>
      <c r="VZ30" s="15">
        <v>0.92826382424782605</v>
      </c>
      <c r="WA30" s="15">
        <v>0.98375193559999996</v>
      </c>
      <c r="WB30" s="15">
        <v>0.32121444699347801</v>
      </c>
      <c r="WC30" s="15">
        <v>0.29816634879565201</v>
      </c>
      <c r="WD30" s="15">
        <v>0.37339213031304302</v>
      </c>
      <c r="WE30" s="15">
        <v>0.34350500577826099</v>
      </c>
      <c r="WF30" s="15">
        <v>0.32290114655434798</v>
      </c>
      <c r="WG30" s="15">
        <v>0.28687372156086999</v>
      </c>
      <c r="WH30" s="15">
        <v>0.26632056846086899</v>
      </c>
      <c r="WI30" s="15">
        <v>0.23620106419565201</v>
      </c>
      <c r="WJ30" s="15">
        <v>-0.30698877239130401</v>
      </c>
      <c r="WK30" s="15">
        <v>-0.31426806782608702</v>
      </c>
      <c r="WL30" s="15">
        <v>0.60782030605217396</v>
      </c>
      <c r="WM30" s="15">
        <v>0.78387699503913</v>
      </c>
      <c r="WN30" s="15">
        <v>0.18300168328888899</v>
      </c>
      <c r="WO30" s="15">
        <v>0.221834247222222</v>
      </c>
      <c r="WP30" s="15">
        <v>0.162110440422222</v>
      </c>
      <c r="WQ30" s="15">
        <v>0.20153741448888901</v>
      </c>
      <c r="WR30" s="15">
        <v>0.46869921328888903</v>
      </c>
      <c r="WS30" s="15">
        <v>0.371014395688889</v>
      </c>
      <c r="WT30" s="15">
        <v>0.19282801960000001</v>
      </c>
      <c r="WU30" s="15">
        <v>0.462665669644444</v>
      </c>
      <c r="WV30" s="15">
        <v>0.36687876311111101</v>
      </c>
      <c r="WW30" s="15">
        <v>0.17844758066666699</v>
      </c>
      <c r="WX30" s="15">
        <v>0.214520151422222</v>
      </c>
      <c r="WY30" s="15">
        <v>0.160936255</v>
      </c>
      <c r="WZ30" s="15">
        <v>31.3406666666666</v>
      </c>
      <c r="XA30" s="15">
        <v>30.928444444444398</v>
      </c>
      <c r="XB30" s="15">
        <v>10.206</v>
      </c>
      <c r="XC30" s="15">
        <v>33.920222222222201</v>
      </c>
      <c r="XD30" s="15">
        <v>35.108888888888899</v>
      </c>
      <c r="XE30" s="15">
        <v>32.176666666666698</v>
      </c>
      <c r="XF30" s="15">
        <v>31.990222222222201</v>
      </c>
      <c r="XG30" s="15">
        <v>4.8779024422222199E-2</v>
      </c>
      <c r="XH30" s="15">
        <v>7.9185947577777804E-2</v>
      </c>
      <c r="XI30" s="15">
        <v>62.6075555555555</v>
      </c>
      <c r="XJ30" s="15">
        <v>55.300444444444402</v>
      </c>
      <c r="XK30" s="15">
        <v>84.6</v>
      </c>
      <c r="XL30" s="15">
        <f t="shared" si="98"/>
        <v>21.992444444444494</v>
      </c>
      <c r="XM30" s="15">
        <f t="shared" si="99"/>
        <v>29.299555555555592</v>
      </c>
      <c r="XN30" s="15">
        <v>1966.4719333333301</v>
      </c>
      <c r="XO30" s="15">
        <v>1800.6341111111101</v>
      </c>
      <c r="XP30" s="15">
        <v>0.41032530151555502</v>
      </c>
      <c r="XQ30" s="15">
        <v>0.39514842171555498</v>
      </c>
      <c r="XR30" s="15">
        <v>0.31057256394444399</v>
      </c>
      <c r="XS30" s="15">
        <v>0.29649117383777801</v>
      </c>
      <c r="XT30" s="15">
        <v>0.36543291319111099</v>
      </c>
      <c r="XU30" s="15">
        <v>0.35269981373111098</v>
      </c>
      <c r="XV30" s="15">
        <v>0.26188305230888898</v>
      </c>
      <c r="XW30" s="15">
        <v>0.25124026941111099</v>
      </c>
      <c r="XX30" s="15">
        <v>0.11478606462</v>
      </c>
      <c r="XY30" s="15">
        <v>0.11279465750000001</v>
      </c>
      <c r="XZ30" s="15">
        <v>0.48281745206222199</v>
      </c>
      <c r="YA30" s="15">
        <v>0.48161352172666699</v>
      </c>
      <c r="YB30" s="15">
        <v>0.44206264282666702</v>
      </c>
      <c r="YC30" s="15">
        <v>0.43357816088444501</v>
      </c>
      <c r="YD30" s="15">
        <v>9.0199152800000001E-2</v>
      </c>
      <c r="YE30" s="15">
        <v>0.108258065715556</v>
      </c>
      <c r="YF30" s="15">
        <v>1.4054411090488901</v>
      </c>
      <c r="YG30" s="15">
        <v>1.33700337080444</v>
      </c>
      <c r="YH30" s="15">
        <v>0.31392909187333301</v>
      </c>
      <c r="YI30" s="15">
        <v>0.30770857788</v>
      </c>
      <c r="YJ30" s="15">
        <v>0.383749177691111</v>
      </c>
      <c r="YK30" s="15">
        <v>0.37035711162000001</v>
      </c>
      <c r="YL30" s="15">
        <v>0.35207759248666698</v>
      </c>
      <c r="YM30" s="15">
        <v>0.337822101871111</v>
      </c>
      <c r="YN30" s="15">
        <v>0.27848707965333303</v>
      </c>
      <c r="YO30" s="15">
        <v>0.271619609802222</v>
      </c>
      <c r="YP30" s="15">
        <v>-0.41410903635555601</v>
      </c>
      <c r="YQ30" s="15">
        <v>-0.39852622566666701</v>
      </c>
      <c r="YR30" s="15">
        <v>0.63369450264888905</v>
      </c>
      <c r="YS30" s="15">
        <v>0.68245859114888896</v>
      </c>
      <c r="YT30" s="15">
        <v>0.142287251983333</v>
      </c>
      <c r="YU30" s="15">
        <v>0.139748811983333</v>
      </c>
      <c r="YV30" s="15">
        <v>0.118758004716667</v>
      </c>
      <c r="YW30" s="15">
        <v>0.14244266553333301</v>
      </c>
      <c r="YX30" s="15">
        <v>0.45358208958333301</v>
      </c>
      <c r="YY30" s="15">
        <v>0.32794966554999999</v>
      </c>
      <c r="YZ30" s="15">
        <v>0.13546216521666701</v>
      </c>
      <c r="ZA30" s="15">
        <v>0.45318770221666699</v>
      </c>
      <c r="ZB30" s="15">
        <v>0.331202571683333</v>
      </c>
      <c r="ZC30" s="15">
        <v>0.13878444849999999</v>
      </c>
      <c r="ZD30" s="15">
        <v>0.13892284575</v>
      </c>
      <c r="ZE30" s="15">
        <v>0.11861744303333301</v>
      </c>
      <c r="ZF30" s="15">
        <v>36.159999999999997</v>
      </c>
      <c r="ZG30" s="15">
        <v>32.8378333333333</v>
      </c>
      <c r="ZH30" s="15">
        <v>15.625166666666701</v>
      </c>
      <c r="ZI30" s="15">
        <v>34.1458333333333</v>
      </c>
      <c r="ZJ30" s="15">
        <v>36.137333333333302</v>
      </c>
      <c r="ZK30" s="15">
        <v>37.01</v>
      </c>
      <c r="ZL30" s="15">
        <v>36.899666666666697</v>
      </c>
      <c r="ZM30" s="15">
        <v>-7.2520297400000003E-2</v>
      </c>
      <c r="ZN30" s="15">
        <v>-1.3522073000000001E-2</v>
      </c>
      <c r="ZO30" s="15">
        <v>63.271500000000003</v>
      </c>
      <c r="ZP30" s="15">
        <v>57.686166666666701</v>
      </c>
      <c r="ZQ30" s="15">
        <v>103.6</v>
      </c>
      <c r="ZR30" s="15">
        <f t="shared" si="100"/>
        <v>40.328499999999991</v>
      </c>
      <c r="ZS30" s="15">
        <f t="shared" si="101"/>
        <v>45.913833333333294</v>
      </c>
      <c r="ZT30" s="15">
        <v>1981.56825</v>
      </c>
      <c r="ZU30" s="15">
        <v>1854.77396666667</v>
      </c>
      <c r="ZV30" s="15">
        <v>0.53753610663833296</v>
      </c>
      <c r="ZW30" s="15">
        <v>0.51887982130666699</v>
      </c>
      <c r="ZX30" s="15">
        <v>0.418580682215</v>
      </c>
      <c r="ZY30" s="15">
        <v>0.39342159055833298</v>
      </c>
      <c r="ZZ30" s="15">
        <v>0.52882051505166605</v>
      </c>
      <c r="AAA30" s="15">
        <v>0.52603874682499996</v>
      </c>
      <c r="AAB30" s="15">
        <v>0.40844450290000001</v>
      </c>
      <c r="AAC30" s="15">
        <v>0.40192987127166702</v>
      </c>
      <c r="AAD30" s="15">
        <v>0.154308665926667</v>
      </c>
      <c r="AAE30" s="15">
        <v>0.15833887724333301</v>
      </c>
      <c r="AAF30" s="15">
        <v>0.58329625276999997</v>
      </c>
      <c r="AAG30" s="15">
        <v>0.58211872559</v>
      </c>
      <c r="AAH30" s="15">
        <v>0.52912502242166704</v>
      </c>
      <c r="AAI30" s="15">
        <v>0.51922187853333301</v>
      </c>
      <c r="AAJ30" s="15">
        <v>6.6527389083333305E-2</v>
      </c>
      <c r="AAK30" s="15">
        <v>9.0904125530000005E-2</v>
      </c>
      <c r="AAL30" s="15">
        <v>2.3520238468849999</v>
      </c>
      <c r="AAM30" s="15">
        <v>2.1928856373366701</v>
      </c>
      <c r="AAN30" s="15">
        <v>0.291103287181667</v>
      </c>
      <c r="AAO30" s="15">
        <v>0.29640509797333298</v>
      </c>
      <c r="AAP30" s="15">
        <v>0.38529708373666699</v>
      </c>
      <c r="AAQ30" s="15">
        <v>0.38729368356999999</v>
      </c>
      <c r="AAR30" s="15">
        <v>0.38105280805666703</v>
      </c>
      <c r="AAS30" s="15">
        <v>0.39049334121666701</v>
      </c>
      <c r="AAT30" s="15">
        <v>0.28617802319500002</v>
      </c>
      <c r="AAU30" s="15">
        <v>0.30015687741000002</v>
      </c>
      <c r="AAV30" s="15">
        <v>-0.57923064950000003</v>
      </c>
      <c r="AAW30" s="15">
        <v>-0.57213886146666604</v>
      </c>
      <c r="AAX30" s="15">
        <v>0.63177631508833398</v>
      </c>
      <c r="AAY30" s="15">
        <v>0.68506733908499995</v>
      </c>
      <c r="AAZ30" s="15">
        <v>0.117259340862745</v>
      </c>
      <c r="ABA30" s="15">
        <v>9.00715717843137E-2</v>
      </c>
      <c r="ABB30" s="15">
        <v>9.7238851666666695E-2</v>
      </c>
      <c r="ABC30" s="15">
        <v>0.103145614137255</v>
      </c>
      <c r="ABD30" s="15">
        <v>0.45643458794117597</v>
      </c>
      <c r="ABE30" s="15">
        <v>0.30806621092156899</v>
      </c>
      <c r="ABF30" s="15">
        <v>0.114246337745098</v>
      </c>
      <c r="ABG30" s="15">
        <v>0.47185801180392201</v>
      </c>
      <c r="ABH30" s="15">
        <v>0.31287150552941201</v>
      </c>
      <c r="ABI30" s="15">
        <v>0.116010291686274</v>
      </c>
      <c r="ABJ30" s="15">
        <v>9.1027537235294095E-2</v>
      </c>
      <c r="ABK30" s="15">
        <v>9.3865548960784306E-2</v>
      </c>
      <c r="ABL30" s="15">
        <v>34.784901960784303</v>
      </c>
      <c r="ABM30" s="15">
        <v>33.322352941176398</v>
      </c>
      <c r="ABN30" s="15">
        <v>10.184313725490201</v>
      </c>
      <c r="ABO30" s="15">
        <v>28.276274509803901</v>
      </c>
      <c r="ABP30" s="15">
        <v>28.846862745098001</v>
      </c>
      <c r="ABQ30" s="15">
        <v>34.909999999999997</v>
      </c>
      <c r="ABR30" s="15">
        <v>34.83</v>
      </c>
      <c r="ABS30" s="15">
        <v>-0.166707550980392</v>
      </c>
      <c r="ABT30" s="15">
        <v>-0.13694878431372501</v>
      </c>
      <c r="ABU30" s="15">
        <v>61.413921568627501</v>
      </c>
      <c r="ABV30" s="15">
        <v>56.974117647058797</v>
      </c>
      <c r="ABW30" s="15">
        <v>122.5</v>
      </c>
      <c r="ABX30" s="15">
        <f t="shared" si="102"/>
        <v>61.086078431372499</v>
      </c>
      <c r="ABY30" s="15">
        <f t="shared" si="103"/>
        <v>65.52588235294121</v>
      </c>
      <c r="ABZ30" s="15">
        <f t="shared" si="104"/>
        <v>63.305980392156854</v>
      </c>
      <c r="ACA30" s="15">
        <v>1939.3687450980401</v>
      </c>
      <c r="ACB30" s="15">
        <v>1838.6060392156901</v>
      </c>
      <c r="ACC30" s="15">
        <v>0.608757077764706</v>
      </c>
      <c r="ACD30" s="15">
        <v>0.62874720362548997</v>
      </c>
      <c r="ACE30" s="15">
        <v>0.46412294774117702</v>
      </c>
      <c r="ACF30" s="15">
        <v>0.49718051060784302</v>
      </c>
      <c r="ACG30" s="15">
        <v>0.67536139420588204</v>
      </c>
      <c r="ACH30" s="15">
        <v>0.66804196780784297</v>
      </c>
      <c r="ACI30" s="15">
        <f t="shared" si="105"/>
        <v>0.67170168100686256</v>
      </c>
      <c r="ACJ30" s="15">
        <v>0.54858471551568599</v>
      </c>
      <c r="ACK30" s="15">
        <v>0.54683004377254896</v>
      </c>
      <c r="ACL30" s="15">
        <v>0.20207640893137199</v>
      </c>
      <c r="ACM30" s="15">
        <v>0.191999836570588</v>
      </c>
      <c r="ACN30" s="15">
        <v>0.66687782676862695</v>
      </c>
      <c r="ACO30" s="15">
        <v>0.64646439197451</v>
      </c>
      <c r="ACP30" s="15">
        <v>0.60398525896862798</v>
      </c>
      <c r="ACQ30" s="15">
        <v>0.58858958314509802</v>
      </c>
      <c r="ACR30" s="15">
        <v>9.8097892913725504E-2</v>
      </c>
      <c r="ACS30" s="15">
        <v>2.9890447823529401E-2</v>
      </c>
      <c r="ACT30" s="15">
        <v>3.1364863198470601</v>
      </c>
      <c r="ACU30" s="15">
        <v>3.4332219285921601</v>
      </c>
      <c r="ACV30" s="15">
        <v>0.29920826732941203</v>
      </c>
      <c r="ACW30" s="15">
        <v>0.285054459976471</v>
      </c>
      <c r="ACX30" s="15">
        <v>0.41675142329607801</v>
      </c>
      <c r="ACY30" s="15">
        <v>0.39605553569607799</v>
      </c>
      <c r="ACZ30" s="15">
        <v>0.44396136538627401</v>
      </c>
      <c r="ADA30" s="15">
        <v>0.410570537196078</v>
      </c>
      <c r="ADB30" s="15">
        <v>0.33191687504705902</v>
      </c>
      <c r="ADC30" s="15">
        <v>0.30255229477451001</v>
      </c>
      <c r="ADD30" s="15">
        <v>-0.70792553903921596</v>
      </c>
      <c r="ADE30" s="15">
        <v>-0.70646581956862697</v>
      </c>
      <c r="ADF30" s="15">
        <v>0.71702722100000005</v>
      </c>
      <c r="ADG30" s="15">
        <v>0.69138919782352903</v>
      </c>
      <c r="ADH30" s="15">
        <v>9.9329723693548394E-2</v>
      </c>
      <c r="ADI30" s="15">
        <v>5.1729045354838701E-2</v>
      </c>
      <c r="ADJ30" s="15">
        <v>7.6108973741935496E-2</v>
      </c>
      <c r="ADK30" s="15">
        <v>8.7229032258064498E-2</v>
      </c>
      <c r="ADL30" s="15">
        <v>0.48621670804838701</v>
      </c>
      <c r="ADM30" s="15">
        <v>0.30315480879032303</v>
      </c>
      <c r="ADN30" s="15">
        <v>9.6190830274193506E-2</v>
      </c>
      <c r="ADO30" s="15">
        <v>0.52638077362903202</v>
      </c>
      <c r="ADP30" s="15">
        <v>0.33881919556451601</v>
      </c>
      <c r="ADQ30" s="15">
        <v>0.10740432064516101</v>
      </c>
      <c r="ADR30" s="15">
        <v>6.6846528629032204E-2</v>
      </c>
      <c r="ADS30" s="15">
        <v>8.5324531725806493E-2</v>
      </c>
      <c r="ADT30" s="25">
        <v>-9999</v>
      </c>
      <c r="ADU30" s="25">
        <v>-9999</v>
      </c>
      <c r="ADV30" s="25">
        <v>-9999</v>
      </c>
      <c r="ADW30" s="25">
        <v>-9999</v>
      </c>
      <c r="ADX30" s="25">
        <v>-9999</v>
      </c>
      <c r="ADY30" s="25">
        <v>-9999</v>
      </c>
      <c r="ADZ30" s="25">
        <v>-9999</v>
      </c>
      <c r="AEA30" s="25">
        <v>-9999</v>
      </c>
      <c r="AEB30" s="25">
        <v>-9999</v>
      </c>
      <c r="AEC30" s="25">
        <v>-9999</v>
      </c>
      <c r="AED30" s="25">
        <v>-9999</v>
      </c>
      <c r="AEE30" s="25">
        <v>-9999</v>
      </c>
      <c r="AEF30" s="25">
        <v>-9999</v>
      </c>
      <c r="AEG30" s="25">
        <v>-9999</v>
      </c>
      <c r="AEH30" s="25">
        <v>-9999</v>
      </c>
      <c r="AEI30" s="25">
        <v>-9999</v>
      </c>
      <c r="AEJ30" s="15">
        <v>0.69076055217741905</v>
      </c>
      <c r="AEK30" s="15">
        <v>0.69357263033870997</v>
      </c>
      <c r="AEL30" s="15">
        <v>0.557668321645161</v>
      </c>
      <c r="AEM30" s="15">
        <v>0.551689976725806</v>
      </c>
      <c r="AEN30" s="15">
        <v>0.77412965917741905</v>
      </c>
      <c r="AEO30" s="15">
        <v>0.80597207387096803</v>
      </c>
      <c r="AEP30" s="15">
        <v>0.66994178088709699</v>
      </c>
      <c r="AEQ30" s="15">
        <v>0.70713379298387102</v>
      </c>
      <c r="AER30" s="15">
        <v>0.21663452495161301</v>
      </c>
      <c r="AES30" s="15">
        <v>0.23028402943548401</v>
      </c>
      <c r="AET30" s="15">
        <v>0.720415949064516</v>
      </c>
      <c r="AEU30" s="15">
        <v>0.72739119090322601</v>
      </c>
      <c r="AEV30" s="15">
        <v>0.66020303720967799</v>
      </c>
      <c r="AEW30" s="15">
        <v>0.65851681870967704</v>
      </c>
      <c r="AEX30" s="15">
        <v>6.0226577354838703E-2</v>
      </c>
      <c r="AEY30" s="15">
        <v>6.8472060048387101E-2</v>
      </c>
      <c r="AEZ30" s="15">
        <v>4.4798906547741897</v>
      </c>
      <c r="AFA30" s="15">
        <v>4.5929313275645196</v>
      </c>
      <c r="AFB30" s="15">
        <v>0.27985442769354801</v>
      </c>
      <c r="AFC30" s="15">
        <v>0.284764818451613</v>
      </c>
      <c r="AFD30" s="15">
        <v>0.40782130833871</v>
      </c>
      <c r="AFE30" s="15">
        <v>0.41521541024193498</v>
      </c>
      <c r="AFF30" s="15">
        <v>0.43546868779032299</v>
      </c>
      <c r="AFG30" s="15">
        <v>0.45205061688709702</v>
      </c>
      <c r="AFH30" s="15">
        <v>0.31349482629032199</v>
      </c>
      <c r="AFI30" s="15">
        <v>0.33024629658064503</v>
      </c>
      <c r="AFJ30" s="15">
        <v>-0.80215137451612895</v>
      </c>
      <c r="AFK30" s="15">
        <v>-0.82812265967741905</v>
      </c>
      <c r="AFL30" s="15">
        <v>0.69099233009677397</v>
      </c>
      <c r="AFM30" s="15">
        <v>0.74107586116128998</v>
      </c>
      <c r="AFN30" s="15">
        <v>0.12886575380392201</v>
      </c>
      <c r="AFO30" s="15">
        <v>5.9405901176470599E-2</v>
      </c>
      <c r="AFP30" s="15">
        <v>9.7575536803921503E-2</v>
      </c>
      <c r="AFQ30" s="15">
        <v>0.10186942872549</v>
      </c>
      <c r="AFR30" s="15">
        <v>0.67956831437254905</v>
      </c>
      <c r="AFS30" s="15">
        <v>0.398502910529412</v>
      </c>
      <c r="AFT30" s="15">
        <v>0.106768961686275</v>
      </c>
      <c r="AFU30" s="15">
        <v>0.71546621354901996</v>
      </c>
      <c r="AFV30" s="15">
        <v>0.43918479621568601</v>
      </c>
      <c r="AFW30" s="15">
        <v>0.13479500172549</v>
      </c>
      <c r="AFX30" s="15">
        <v>5.7464823039215698E-2</v>
      </c>
      <c r="AFY30" s="15">
        <v>0.104899108098039</v>
      </c>
      <c r="AFZ30" s="15">
        <v>33.06</v>
      </c>
      <c r="AGA30" s="15">
        <v>29.688431372549001</v>
      </c>
      <c r="AGB30" s="15">
        <v>30.132156862745099</v>
      </c>
      <c r="AGC30" s="15">
        <v>27.996666666666702</v>
      </c>
      <c r="AGD30" s="15">
        <v>28.391176470588199</v>
      </c>
      <c r="AGE30" s="15">
        <v>32.630000000000003</v>
      </c>
      <c r="AGF30" s="15">
        <v>32.65</v>
      </c>
      <c r="AGG30" s="15">
        <v>-0.116101946666667</v>
      </c>
      <c r="AGH30" s="15">
        <v>-9.7124574117647106E-2</v>
      </c>
      <c r="AGI30" s="15">
        <v>48.3258823529412</v>
      </c>
      <c r="AGJ30" s="15">
        <v>43.496666666666698</v>
      </c>
      <c r="AGK30" s="15">
        <v>145.1</v>
      </c>
      <c r="AGL30" s="15">
        <f t="shared" si="106"/>
        <v>96.774117647058802</v>
      </c>
      <c r="AGM30" s="15">
        <f t="shared" si="107"/>
        <v>101.6033333333333</v>
      </c>
      <c r="AGN30" s="15">
        <f t="shared" si="108"/>
        <v>99.188725490196049</v>
      </c>
      <c r="AGO30" s="15">
        <v>1642.287</v>
      </c>
      <c r="AGP30" s="15">
        <v>1532.67062745098</v>
      </c>
      <c r="AGQ30" s="15">
        <v>0.740151011509804</v>
      </c>
      <c r="AGR30" s="15">
        <v>0.73758567203921599</v>
      </c>
      <c r="AGS30" s="15">
        <v>0.60873014247647095</v>
      </c>
      <c r="AGT30" s="15">
        <v>0.59156067903137299</v>
      </c>
      <c r="AGU30" s="15">
        <v>0.85048559555686298</v>
      </c>
      <c r="AGV30" s="15">
        <v>0.83754893408431397</v>
      </c>
      <c r="AGW30" s="15">
        <f t="shared" si="109"/>
        <v>0.84401726482058848</v>
      </c>
      <c r="AGX30" s="15">
        <v>0.76742527374117597</v>
      </c>
      <c r="AGY30" s="15">
        <v>0.73888349865098002</v>
      </c>
      <c r="AGZ30" s="15">
        <v>0.239297774913726</v>
      </c>
      <c r="AHA30" s="15">
        <v>0.25931201013137301</v>
      </c>
      <c r="AHB30" s="15">
        <v>0.74320576328039201</v>
      </c>
      <c r="AHC30" s="15">
        <v>0.74663970096078403</v>
      </c>
      <c r="AHD30" s="15">
        <v>0.68175892324901999</v>
      </c>
      <c r="AHE30" s="15">
        <v>0.67849825585490198</v>
      </c>
      <c r="AHF30" s="15">
        <v>8.7540149666666695E-3</v>
      </c>
      <c r="AHG30" s="15">
        <v>2.34913927196078E-2</v>
      </c>
      <c r="AHH30" s="15">
        <v>5.7071284199274501</v>
      </c>
      <c r="AHI30" s="15">
        <v>5.6714824655509801</v>
      </c>
      <c r="AHJ30" s="15">
        <v>0.28146257379411799</v>
      </c>
      <c r="AHK30" s="15">
        <v>0.30913891402745097</v>
      </c>
      <c r="AHL30" s="15">
        <v>0.42008697437450998</v>
      </c>
      <c r="AHM30" s="15">
        <v>0.44924398193137299</v>
      </c>
      <c r="AHN30" s="15">
        <v>0.45382055907647001</v>
      </c>
      <c r="AHO30" s="15">
        <v>0.48205691170784298</v>
      </c>
      <c r="AHP30" s="15">
        <v>0.32326084486274498</v>
      </c>
      <c r="AHQ30" s="15">
        <v>0.35055782603921598</v>
      </c>
      <c r="AHR30" s="15">
        <v>-0.86820376086274498</v>
      </c>
      <c r="AHS30" s="15">
        <v>-0.84954978860784303</v>
      </c>
      <c r="AHT30" s="15">
        <v>0.72556999718823501</v>
      </c>
      <c r="AHU30" s="15">
        <v>0.83689847038823495</v>
      </c>
      <c r="AHV30" s="15">
        <v>0.132899156810345</v>
      </c>
      <c r="AHW30" s="15">
        <v>6.21032767586207E-2</v>
      </c>
      <c r="AHX30" s="15">
        <v>0.10660201865517201</v>
      </c>
      <c r="AHY30" s="15">
        <v>0.105466428017241</v>
      </c>
      <c r="AHZ30" s="15">
        <v>0.72046678815517196</v>
      </c>
      <c r="AIA30" s="15">
        <v>0.42065677108620703</v>
      </c>
      <c r="AIB30" s="15">
        <v>0.106766472982759</v>
      </c>
      <c r="AIC30" s="15">
        <v>0.73581049844827595</v>
      </c>
      <c r="AID30" s="15">
        <v>0.44795152951724099</v>
      </c>
      <c r="AIE30" s="15">
        <v>0.134277586206897</v>
      </c>
      <c r="AIF30" s="15">
        <v>5.86850179655172E-2</v>
      </c>
      <c r="AIG30" s="15">
        <v>0.10544437596551701</v>
      </c>
      <c r="AIH30" s="15">
        <v>36.44</v>
      </c>
      <c r="AII30" s="15">
        <v>34.527413793103399</v>
      </c>
      <c r="AIJ30" s="15">
        <v>19.1737931034483</v>
      </c>
      <c r="AIK30" s="15">
        <v>25.693620689655202</v>
      </c>
      <c r="AIL30" s="15">
        <v>25.6624137931035</v>
      </c>
      <c r="AIM30" s="15">
        <v>36.5586206896552</v>
      </c>
      <c r="AIN30" s="15">
        <v>36.4934482758621</v>
      </c>
      <c r="AIO30" s="15">
        <v>-0.26995899827586201</v>
      </c>
      <c r="AIP30" s="15">
        <v>-0.24514713275862099</v>
      </c>
      <c r="AIQ30" s="15">
        <v>47.0586206896552</v>
      </c>
      <c r="AIR30" s="15">
        <v>40.696896551724102</v>
      </c>
      <c r="AIS30" s="15">
        <v>157</v>
      </c>
      <c r="AIT30" s="15">
        <f t="shared" si="110"/>
        <v>109.9413793103448</v>
      </c>
      <c r="AIU30" s="15">
        <f t="shared" si="111"/>
        <v>116.30310344827589</v>
      </c>
      <c r="AIV30" s="15">
        <v>1613.5263103448301</v>
      </c>
      <c r="AIW30" s="15">
        <v>1469.1368275862101</v>
      </c>
      <c r="AIX30" s="15">
        <v>0.74646972332931105</v>
      </c>
      <c r="AIY30" s="15">
        <v>0.74376803566551697</v>
      </c>
      <c r="AIZ30" s="15">
        <v>0.61491325019827603</v>
      </c>
      <c r="AJA30" s="15">
        <v>0.59808405803448295</v>
      </c>
      <c r="AJB30" s="15">
        <v>0.85165231760517202</v>
      </c>
      <c r="AJC30" s="15">
        <v>0.83935416754827596</v>
      </c>
      <c r="AJD30" s="15">
        <v>0.76735801303965501</v>
      </c>
      <c r="AJE30" s="15">
        <v>0.73980119808620703</v>
      </c>
      <c r="AJF30" s="15">
        <v>0.243279756041379</v>
      </c>
      <c r="AJG30" s="15">
        <v>0.26247222879137899</v>
      </c>
      <c r="AJH30" s="15">
        <v>0.748418750193103</v>
      </c>
      <c r="AJI30" s="15">
        <v>0.739522087760345</v>
      </c>
      <c r="AJJ30" s="15">
        <v>0.69043977835344805</v>
      </c>
      <c r="AJK30" s="15">
        <v>0.68557010861206902</v>
      </c>
      <c r="AJL30" s="15">
        <v>6.3566219310344802E-3</v>
      </c>
      <c r="AJM30" s="15">
        <v>-5.14264691551724E-3</v>
      </c>
      <c r="AJN30" s="15">
        <v>5.89890413752586</v>
      </c>
      <c r="AJO30" s="15">
        <v>5.8406374921379296</v>
      </c>
      <c r="AJP30" s="15">
        <v>0.28574461892068997</v>
      </c>
      <c r="AJQ30" s="15">
        <v>0.31274850236379298</v>
      </c>
      <c r="AJR30" s="15">
        <v>0.42535765219999999</v>
      </c>
      <c r="AJS30" s="15">
        <v>0.45444365431724199</v>
      </c>
      <c r="AJT30" s="15">
        <v>0.45762332522930999</v>
      </c>
      <c r="AJU30" s="15">
        <v>0.48589651802241401</v>
      </c>
      <c r="AJV30" s="15">
        <v>0.32584991682758602</v>
      </c>
      <c r="AJW30" s="15">
        <v>0.35246564061034502</v>
      </c>
      <c r="AJX30" s="15">
        <v>-0.86820321139655199</v>
      </c>
      <c r="AJY30" s="15">
        <v>-0.84999415937931</v>
      </c>
      <c r="AJZ30" s="15">
        <v>0.74168306601896605</v>
      </c>
      <c r="AKA30" s="15">
        <v>0.84624998252758599</v>
      </c>
      <c r="AZI30" s="6"/>
      <c r="AZJ30" s="7"/>
      <c r="AZK30" s="6"/>
      <c r="AZL30" s="6"/>
      <c r="AZM30" s="6"/>
      <c r="AZN30" s="6"/>
    </row>
    <row r="31" spans="1:963 1361:1366" x14ac:dyDescent="0.25">
      <c r="A31" s="15">
        <v>30</v>
      </c>
      <c r="B31" s="15">
        <v>8</v>
      </c>
      <c r="C31" s="15" t="s">
        <v>10</v>
      </c>
      <c r="D31" s="15">
        <v>100</v>
      </c>
      <c r="E31" s="15">
        <v>1</v>
      </c>
      <c r="F31" s="15">
        <v>2</v>
      </c>
      <c r="G31" s="25">
        <v>-9999</v>
      </c>
      <c r="H31" s="25">
        <v>-9999</v>
      </c>
      <c r="I31" s="25">
        <v>-9999</v>
      </c>
      <c r="J31" s="25">
        <v>-9999</v>
      </c>
      <c r="K31" s="25">
        <v>-9999</v>
      </c>
      <c r="L31" s="25">
        <v>-9999</v>
      </c>
      <c r="M31" s="15">
        <v>172.48000000000002</v>
      </c>
      <c r="N31" s="15">
        <v>154</v>
      </c>
      <c r="O31" s="15">
        <v>224</v>
      </c>
      <c r="P31" s="15">
        <v>200</v>
      </c>
      <c r="Q31" s="15">
        <v>55.84</v>
      </c>
      <c r="R31" s="15">
        <v>25.439999999999998</v>
      </c>
      <c r="S31" s="15">
        <v>18.720000000000006</v>
      </c>
      <c r="T31" s="15">
        <v>59.839999999999996</v>
      </c>
      <c r="U31" s="15">
        <v>23.439999999999998</v>
      </c>
      <c r="V31" s="15">
        <v>16.720000000000006</v>
      </c>
      <c r="W31" s="15">
        <v>59.839999999999996</v>
      </c>
      <c r="X31" s="15">
        <v>25.439999999999998</v>
      </c>
      <c r="Y31" s="15">
        <v>14.720000000000006</v>
      </c>
      <c r="Z31" s="15">
        <v>54.559999999999995</v>
      </c>
      <c r="AA31" s="15">
        <v>18.72</v>
      </c>
      <c r="AB31" s="15">
        <v>26.720000000000006</v>
      </c>
      <c r="AC31" s="15" t="s">
        <v>70</v>
      </c>
      <c r="AD31" s="15">
        <v>8.8000000000000007</v>
      </c>
      <c r="AE31" s="15">
        <v>7.2</v>
      </c>
      <c r="AF31" s="15">
        <v>0.95</v>
      </c>
      <c r="AG31" s="15" t="s">
        <v>41</v>
      </c>
      <c r="AH31" s="15">
        <v>2</v>
      </c>
      <c r="AI31" s="15">
        <v>1</v>
      </c>
      <c r="AJ31" s="15">
        <v>1.1000000000000001</v>
      </c>
      <c r="AK31" s="15">
        <v>2</v>
      </c>
      <c r="AL31" s="15">
        <v>260</v>
      </c>
      <c r="AM31" s="15">
        <v>56</v>
      </c>
      <c r="AN31" s="15">
        <v>0.52</v>
      </c>
      <c r="AO31" s="15">
        <v>9.6999999999999993</v>
      </c>
      <c r="AP31" s="15">
        <v>6.9</v>
      </c>
      <c r="AQ31" s="15">
        <v>1.3</v>
      </c>
      <c r="AR31" s="15">
        <v>5165</v>
      </c>
      <c r="AS31" s="15">
        <v>149</v>
      </c>
      <c r="AT31" s="15">
        <v>368</v>
      </c>
      <c r="AU31" s="25">
        <v>-9999</v>
      </c>
      <c r="AV31" s="15">
        <v>29.3</v>
      </c>
      <c r="AW31" s="15">
        <v>0</v>
      </c>
      <c r="AX31" s="15">
        <v>2</v>
      </c>
      <c r="AY31" s="15">
        <v>88</v>
      </c>
      <c r="AZ31" s="15">
        <v>4</v>
      </c>
      <c r="BA31" s="15">
        <v>5</v>
      </c>
      <c r="BB31" s="15">
        <v>48</v>
      </c>
      <c r="BC31" s="20">
        <v>0.63934756343133303</v>
      </c>
      <c r="BD31" s="20">
        <v>3.0202355783751134E-2</v>
      </c>
      <c r="BE31" s="20">
        <v>4.0271834885476969E-2</v>
      </c>
      <c r="BF31" s="20">
        <v>0.69318866787221223</v>
      </c>
      <c r="BG31" s="20">
        <v>1.0289098574583415</v>
      </c>
      <c r="BH31" s="20">
        <v>0.93877757028213793</v>
      </c>
      <c r="BI31" s="25">
        <v>-9999</v>
      </c>
      <c r="BJ31" s="20">
        <v>0.6</v>
      </c>
      <c r="BK31" s="20">
        <v>0.3</v>
      </c>
      <c r="BL31" s="20">
        <v>0.3</v>
      </c>
      <c r="BM31" s="20">
        <v>0.7</v>
      </c>
      <c r="BN31" s="20">
        <f t="shared" si="0"/>
        <v>2.6781996768603369</v>
      </c>
      <c r="BO31" s="20">
        <f t="shared" si="1"/>
        <v>2.8392870164022446</v>
      </c>
      <c r="BP31" s="20">
        <f t="shared" si="2"/>
        <v>5.612041687891093</v>
      </c>
      <c r="BQ31" s="20">
        <f t="shared" si="3"/>
        <v>9.7276811177244582</v>
      </c>
      <c r="BR31" s="20">
        <f t="shared" si="4"/>
        <v>13.48279139885301</v>
      </c>
      <c r="BS31" s="20">
        <f t="shared" si="5"/>
        <v>2.7727546714888489</v>
      </c>
      <c r="BT31" s="20">
        <f t="shared" si="6"/>
        <v>4.1156394298333661</v>
      </c>
      <c r="BU31" s="20">
        <f t="shared" si="7"/>
        <v>3.7551102811285517</v>
      </c>
      <c r="BV31" s="20">
        <f t="shared" si="35"/>
        <v>10.643504382450766</v>
      </c>
      <c r="BW31" s="25">
        <v>-9999</v>
      </c>
      <c r="BX31" s="25">
        <v>-9999</v>
      </c>
      <c r="BY31" s="25">
        <v>-9999</v>
      </c>
      <c r="BZ31" s="25">
        <v>-9999</v>
      </c>
      <c r="CA31" s="25">
        <v>-9999</v>
      </c>
      <c r="CB31" s="25">
        <v>-9999</v>
      </c>
      <c r="CC31" s="25">
        <v>-9999</v>
      </c>
      <c r="CD31" s="20">
        <f t="shared" si="8"/>
        <v>34.35266798327838</v>
      </c>
      <c r="CE31" s="20">
        <f t="shared" si="9"/>
        <v>44.740444696505151</v>
      </c>
      <c r="CF31" s="20">
        <f t="shared" si="10"/>
        <v>54.72587841994681</v>
      </c>
      <c r="CG31" s="20">
        <f t="shared" si="36"/>
        <v>83.819564579646368</v>
      </c>
      <c r="CH31" s="15">
        <f t="shared" si="11"/>
        <v>9.985433723441659</v>
      </c>
      <c r="CI31" s="15">
        <f t="shared" si="12"/>
        <v>16.811126788953839</v>
      </c>
      <c r="CJ31" s="15">
        <f t="shared" si="13"/>
        <v>12.282559370745727</v>
      </c>
      <c r="CK31" s="15">
        <f t="shared" ref="CK31:CL31" si="191">SUM(CH31:CJ31)</f>
        <v>39.079119883141225</v>
      </c>
      <c r="CL31" s="15">
        <f t="shared" si="191"/>
        <v>68.17280604284079</v>
      </c>
      <c r="CM31" s="15">
        <v>0.69000000000000006</v>
      </c>
      <c r="CN31" s="15">
        <v>0.90500000000000003</v>
      </c>
      <c r="CO31" s="15">
        <v>0.245</v>
      </c>
      <c r="CP31" s="15">
        <v>0.315</v>
      </c>
      <c r="CQ31" s="15">
        <v>0.81500000000000006</v>
      </c>
      <c r="CR31" s="15">
        <v>0.44999999999999996</v>
      </c>
      <c r="CS31" s="25">
        <v>-9999</v>
      </c>
      <c r="CT31" s="15">
        <v>0.8</v>
      </c>
      <c r="CU31" s="15">
        <v>0.9</v>
      </c>
      <c r="CV31" s="15">
        <v>0.5</v>
      </c>
      <c r="CW31" s="15">
        <v>0.5</v>
      </c>
      <c r="CX31" s="20">
        <f t="shared" si="141"/>
        <v>6.3800000000000008</v>
      </c>
      <c r="CY31" s="20">
        <f t="shared" si="142"/>
        <v>7.3600000000000012</v>
      </c>
      <c r="CZ31" s="20">
        <f t="shared" si="143"/>
        <v>8.620000000000001</v>
      </c>
      <c r="DA31" s="20">
        <f t="shared" si="144"/>
        <v>11.88</v>
      </c>
      <c r="DB31" s="20">
        <f t="shared" si="145"/>
        <v>13.68</v>
      </c>
      <c r="DC31" s="15">
        <f t="shared" si="146"/>
        <v>1.26</v>
      </c>
      <c r="DD31" s="15">
        <f t="shared" si="147"/>
        <v>3.2600000000000002</v>
      </c>
      <c r="DE31" s="15">
        <f t="shared" si="148"/>
        <v>1.7999999999999998</v>
      </c>
      <c r="DF31" s="15">
        <f t="shared" si="149"/>
        <v>6.32</v>
      </c>
      <c r="DG31" s="16">
        <v>4.3690296631473098</v>
      </c>
      <c r="DH31" s="16">
        <v>4.2191373326722861</v>
      </c>
      <c r="DI31" s="16">
        <v>2.5969441783066918</v>
      </c>
      <c r="DJ31" s="16">
        <v>2.4963584308604148</v>
      </c>
      <c r="DK31" s="16">
        <v>4.2027816972384597</v>
      </c>
      <c r="DL31" s="16">
        <v>3.0706398426864316</v>
      </c>
      <c r="DM31" s="25">
        <v>-9999</v>
      </c>
      <c r="DN31" s="20">
        <f t="shared" si="41"/>
        <v>34.35266798327838</v>
      </c>
      <c r="DO31" s="20">
        <f t="shared" si="42"/>
        <v>44.740444696505151</v>
      </c>
      <c r="DP31" s="20">
        <f t="shared" ref="DP31:DR31" si="192">(DO31+(DJ31*4))</f>
        <v>54.72587841994681</v>
      </c>
      <c r="DQ31" s="20">
        <f t="shared" si="192"/>
        <v>71.537005208900652</v>
      </c>
      <c r="DR31" s="20">
        <f t="shared" si="192"/>
        <v>83.819564579646382</v>
      </c>
      <c r="DS31" s="15">
        <f t="shared" si="44"/>
        <v>9.985433723441659</v>
      </c>
      <c r="DT31" s="15">
        <f t="shared" si="45"/>
        <v>16.811126788953839</v>
      </c>
      <c r="DU31" s="15">
        <f t="shared" si="46"/>
        <v>12.282559370745727</v>
      </c>
      <c r="DV31" s="15">
        <f t="shared" si="47"/>
        <v>39.079119883141225</v>
      </c>
      <c r="DW31" s="25">
        <v>-9999</v>
      </c>
      <c r="DX31" s="25">
        <v>-9999</v>
      </c>
      <c r="DY31" s="25">
        <v>-9999</v>
      </c>
      <c r="DZ31" s="25">
        <v>-9999</v>
      </c>
      <c r="EA31" s="25">
        <v>-9999</v>
      </c>
      <c r="EB31" s="25">
        <v>-9999</v>
      </c>
      <c r="EC31" s="25">
        <v>-9999</v>
      </c>
      <c r="ED31" s="25">
        <v>-9999</v>
      </c>
      <c r="EE31" s="25">
        <v>-9999</v>
      </c>
      <c r="EF31" s="25">
        <v>-9999</v>
      </c>
      <c r="EG31" s="25">
        <v>-9999</v>
      </c>
      <c r="EH31" s="25">
        <v>-9999</v>
      </c>
      <c r="EI31" s="25">
        <v>-9999</v>
      </c>
      <c r="EJ31" s="25">
        <v>-9999</v>
      </c>
      <c r="EK31" s="25">
        <v>-9999</v>
      </c>
      <c r="EL31" s="25">
        <v>-9999</v>
      </c>
      <c r="EM31" s="25">
        <v>-9999</v>
      </c>
      <c r="EN31" s="25">
        <v>-9999</v>
      </c>
      <c r="EO31" s="25">
        <v>-9999</v>
      </c>
      <c r="EP31" s="25">
        <v>-9999</v>
      </c>
      <c r="EQ31" s="25">
        <v>-9999</v>
      </c>
      <c r="ER31" s="21">
        <v>-9999</v>
      </c>
      <c r="ES31" s="32">
        <v>-9999</v>
      </c>
      <c r="ET31" s="21">
        <v>-9999</v>
      </c>
      <c r="EU31" s="33">
        <v>-9999</v>
      </c>
      <c r="EV31" s="21">
        <v>-9999</v>
      </c>
      <c r="EW31" s="21">
        <v>-9999</v>
      </c>
      <c r="EX31" s="21">
        <v>-9999</v>
      </c>
      <c r="EY31" s="21">
        <v>-9999</v>
      </c>
      <c r="EZ31" s="21">
        <v>-9999</v>
      </c>
      <c r="FA31" s="21">
        <v>-9999</v>
      </c>
      <c r="FB31" s="21">
        <v>-9999</v>
      </c>
      <c r="FC31" s="21">
        <v>-9999</v>
      </c>
      <c r="FD31" s="21">
        <v>-9999</v>
      </c>
      <c r="FE31" s="21">
        <v>-9999</v>
      </c>
      <c r="FF31" s="21">
        <v>-9999</v>
      </c>
      <c r="FG31" s="21">
        <v>-9999</v>
      </c>
      <c r="FH31" s="21">
        <v>-9999</v>
      </c>
      <c r="FI31" s="21">
        <v>-9999</v>
      </c>
      <c r="FJ31" s="21">
        <v>-9999</v>
      </c>
      <c r="FK31" s="21">
        <v>-9999</v>
      </c>
      <c r="FL31" s="32">
        <v>-9999</v>
      </c>
      <c r="FM31" s="32">
        <v>-9999</v>
      </c>
      <c r="FN31" s="32">
        <v>-9999</v>
      </c>
      <c r="FO31" s="32">
        <v>-9999</v>
      </c>
      <c r="FP31" s="32">
        <v>-9999</v>
      </c>
      <c r="FQ31" s="32">
        <v>-9999</v>
      </c>
      <c r="FR31" s="32">
        <v>-9999</v>
      </c>
      <c r="FS31" s="32">
        <v>-9999</v>
      </c>
      <c r="FT31" s="32">
        <v>-9999</v>
      </c>
      <c r="FU31" s="32">
        <v>-9999</v>
      </c>
      <c r="FV31" s="32">
        <v>-9999</v>
      </c>
      <c r="FW31" s="32">
        <v>-9999</v>
      </c>
      <c r="FX31" s="21">
        <v>-9999</v>
      </c>
      <c r="FY31" s="21">
        <v>-9999</v>
      </c>
      <c r="FZ31" s="21">
        <v>-9999</v>
      </c>
      <c r="GA31" s="21">
        <v>-9999</v>
      </c>
      <c r="GB31" s="21">
        <v>-9999</v>
      </c>
      <c r="GC31" s="21">
        <v>-9999</v>
      </c>
      <c r="GD31" s="21">
        <v>-9999</v>
      </c>
      <c r="GE31" s="21">
        <v>-9999</v>
      </c>
      <c r="GF31" s="21">
        <v>-9999</v>
      </c>
      <c r="GG31" s="21">
        <v>-9999</v>
      </c>
      <c r="GH31" s="21">
        <v>-9999</v>
      </c>
      <c r="GI31" s="21">
        <v>-9999</v>
      </c>
      <c r="GJ31" s="21">
        <v>-9999</v>
      </c>
      <c r="GK31" s="21">
        <v>-9999</v>
      </c>
      <c r="GL31" s="21">
        <v>-9999</v>
      </c>
      <c r="GM31" s="21">
        <v>-9999</v>
      </c>
      <c r="GN31" s="25">
        <v>-9999</v>
      </c>
      <c r="GO31" s="25">
        <v>-9999</v>
      </c>
      <c r="GP31" s="25">
        <v>-9999</v>
      </c>
      <c r="GQ31" s="25">
        <v>-9999</v>
      </c>
      <c r="GR31" s="25">
        <v>-9999</v>
      </c>
      <c r="GS31" s="25">
        <v>-9999</v>
      </c>
      <c r="GT31" s="25">
        <v>-9999</v>
      </c>
      <c r="GU31" s="25">
        <v>-9999</v>
      </c>
      <c r="GV31" s="25">
        <v>-9999</v>
      </c>
      <c r="GW31" s="25">
        <v>-9999</v>
      </c>
      <c r="GX31" s="25">
        <v>-9999</v>
      </c>
      <c r="GY31" s="25">
        <v>-9999</v>
      </c>
      <c r="GZ31" s="25">
        <v>-9999</v>
      </c>
      <c r="HA31" s="25">
        <v>-9999</v>
      </c>
      <c r="HB31" s="21">
        <v>-9999</v>
      </c>
      <c r="HC31" s="21">
        <v>-9999</v>
      </c>
      <c r="HD31" s="21">
        <v>-9999</v>
      </c>
      <c r="HE31" s="21">
        <v>-9999</v>
      </c>
      <c r="HF31" s="21">
        <v>-9999</v>
      </c>
      <c r="HG31" s="15">
        <v>47.2</v>
      </c>
      <c r="HH31" s="15">
        <f t="shared" si="48"/>
        <v>405.00000000000006</v>
      </c>
      <c r="HI31" s="15">
        <v>1.5414495454964623</v>
      </c>
      <c r="HJ31" s="24">
        <f t="shared" si="49"/>
        <v>1.6936359971354416</v>
      </c>
      <c r="HK31" s="15">
        <f t="shared" si="50"/>
        <v>6.8592257883985388</v>
      </c>
      <c r="HL31" s="27">
        <v>0.3479289886861765</v>
      </c>
      <c r="HM31" s="17">
        <v>425.3</v>
      </c>
      <c r="HN31" s="17">
        <v>70.069999999999993</v>
      </c>
      <c r="HO31" s="16">
        <f t="shared" si="51"/>
        <v>355.23</v>
      </c>
      <c r="HP31" s="18">
        <v>13</v>
      </c>
      <c r="HQ31" s="18">
        <v>606.20000000000005</v>
      </c>
      <c r="HR31" s="18">
        <v>31.63</v>
      </c>
      <c r="HS31" s="22">
        <f t="shared" si="52"/>
        <v>574.57000000000005</v>
      </c>
      <c r="HT31" s="21">
        <v>276</v>
      </c>
      <c r="HU31" s="18">
        <v>300.2</v>
      </c>
      <c r="HV31" s="18">
        <v>31</v>
      </c>
      <c r="HW31" s="18">
        <f t="shared" si="53"/>
        <v>269.2</v>
      </c>
      <c r="HX31" s="18">
        <v>183.1</v>
      </c>
      <c r="HY31" s="18">
        <v>31</v>
      </c>
      <c r="HZ31" s="18">
        <f t="shared" si="54"/>
        <v>152.1</v>
      </c>
      <c r="IA31" s="18">
        <v>157.9</v>
      </c>
      <c r="IB31" s="18">
        <v>31.5</v>
      </c>
      <c r="IC31" s="18">
        <f t="shared" si="55"/>
        <v>126.4</v>
      </c>
      <c r="ID31" s="18">
        <v>95.9</v>
      </c>
      <c r="IE31" s="22">
        <v>6.65</v>
      </c>
      <c r="IF31" s="28">
        <v>109.6</v>
      </c>
      <c r="IG31" s="22">
        <v>70.069999999999993</v>
      </c>
      <c r="IH31" s="22">
        <f t="shared" si="151"/>
        <v>89.25</v>
      </c>
      <c r="II31" s="22">
        <f t="shared" si="152"/>
        <v>39.53</v>
      </c>
      <c r="IJ31" s="16">
        <f t="shared" si="153"/>
        <v>387.54901960784315</v>
      </c>
      <c r="IK31" s="16">
        <f t="shared" si="154"/>
        <v>346.02591036414566</v>
      </c>
      <c r="IL31" s="25">
        <f t="shared" si="22"/>
        <v>3482.6470588235293</v>
      </c>
      <c r="IM31" s="16">
        <f t="shared" si="23"/>
        <v>5633.0392156862754</v>
      </c>
      <c r="IN31" s="16">
        <f t="shared" si="24"/>
        <v>1491.1764705882354</v>
      </c>
      <c r="IO31" s="16">
        <f t="shared" si="60"/>
        <v>1239.2156862745098</v>
      </c>
      <c r="IP31" s="25">
        <f t="shared" si="25"/>
        <v>2639.2156862745096</v>
      </c>
      <c r="IQ31" s="16">
        <f t="shared" si="61"/>
        <v>11846.078431372551</v>
      </c>
      <c r="IR31" s="16">
        <f t="shared" si="62"/>
        <v>875</v>
      </c>
      <c r="IS31" s="27">
        <v>0.3502401374839399</v>
      </c>
      <c r="IT31" s="24">
        <v>3.207984968387287</v>
      </c>
      <c r="IU31" s="24">
        <v>3.207984968387287</v>
      </c>
      <c r="IV31" s="15">
        <v>3.43</v>
      </c>
      <c r="IW31" s="24">
        <f t="shared" si="63"/>
        <v>3.4641632304146537</v>
      </c>
      <c r="IX31" s="15">
        <f t="shared" si="26"/>
        <v>119.45479411764707</v>
      </c>
      <c r="IY31" s="27">
        <v>0.36313928032666437</v>
      </c>
      <c r="IZ31" s="26">
        <v>0.65430053272108102</v>
      </c>
      <c r="JA31" s="15">
        <v>0.67</v>
      </c>
      <c r="JB31" s="24">
        <f t="shared" si="64"/>
        <v>0.75112888596287652</v>
      </c>
      <c r="JC31" s="15">
        <f t="shared" si="27"/>
        <v>37.741362745098044</v>
      </c>
      <c r="JD31" s="27">
        <v>0.362878555061733</v>
      </c>
      <c r="JE31" s="24">
        <v>1.6341974928828673</v>
      </c>
      <c r="JF31" s="15">
        <v>1.79</v>
      </c>
      <c r="JG31" s="24">
        <f t="shared" si="65"/>
        <v>1.7921714164387583</v>
      </c>
      <c r="JH31" s="15">
        <f t="shared" si="28"/>
        <v>26.692058823529411</v>
      </c>
      <c r="JI31" s="27">
        <v>0.36278138612500371</v>
      </c>
      <c r="JJ31" s="24">
        <v>2.2839035028696268</v>
      </c>
      <c r="JK31" s="15">
        <v>2.64</v>
      </c>
      <c r="JL31" s="24">
        <f t="shared" si="66"/>
        <v>2.4824190814486915</v>
      </c>
      <c r="JM31" s="15">
        <f t="shared" si="29"/>
        <v>23.1</v>
      </c>
      <c r="JN31" s="27">
        <v>0.36312430307265153</v>
      </c>
      <c r="JO31" s="16">
        <f t="shared" si="67"/>
        <v>206.98821568627451</v>
      </c>
      <c r="JP31" s="16">
        <f t="shared" si="68"/>
        <v>184.81090686274507</v>
      </c>
      <c r="JQ31" s="22">
        <v>6.5</v>
      </c>
      <c r="JR31" s="22">
        <f t="shared" si="69"/>
        <v>21.645</v>
      </c>
      <c r="JS31" s="22">
        <v>931.5</v>
      </c>
      <c r="JT31" s="26">
        <f t="shared" si="70"/>
        <v>0.93149999999999999</v>
      </c>
      <c r="JU31" s="27">
        <v>7.1599999999999997E-2</v>
      </c>
      <c r="JV31" s="26">
        <f t="shared" si="71"/>
        <v>0.8599</v>
      </c>
      <c r="JW31" s="15">
        <f t="shared" si="72"/>
        <v>3811.732165917188</v>
      </c>
      <c r="JX31" s="25">
        <v>-9999</v>
      </c>
      <c r="JY31" s="25">
        <v>-9999</v>
      </c>
      <c r="JZ31" s="15">
        <f t="shared" si="181"/>
        <v>-9999.0678000000007</v>
      </c>
      <c r="KA31" s="25">
        <v>-9999</v>
      </c>
      <c r="KB31" s="15">
        <f t="shared" si="156"/>
        <v>-11628.175136643797</v>
      </c>
      <c r="KC31" s="15">
        <v>0.47499999999999998</v>
      </c>
      <c r="KD31" s="15">
        <f t="shared" si="186"/>
        <v>-44323489.199263655</v>
      </c>
      <c r="KE31" s="15">
        <f t="shared" si="30"/>
        <v>1810.5727788106642</v>
      </c>
      <c r="KF31" s="15">
        <f t="shared" si="73"/>
        <v>2027.8415122679442</v>
      </c>
      <c r="KG31" s="28">
        <v>2</v>
      </c>
      <c r="KH31" s="22">
        <f t="shared" si="74"/>
        <v>19</v>
      </c>
      <c r="KI31" s="22">
        <f t="shared" si="75"/>
        <v>126.73</v>
      </c>
      <c r="KJ31" s="20">
        <v>116.957188</v>
      </c>
      <c r="KK31" s="16">
        <v>5.24</v>
      </c>
      <c r="KL31" s="16">
        <f t="shared" si="76"/>
        <v>4.7300000000000004</v>
      </c>
      <c r="KM31" s="15">
        <f t="shared" si="121"/>
        <v>3880.3083735831319</v>
      </c>
      <c r="KN31" s="18">
        <v>2.2999999999999998</v>
      </c>
      <c r="KO31" s="18">
        <f t="shared" si="77"/>
        <v>2.0299999999999998</v>
      </c>
      <c r="KP31" s="15">
        <f t="shared" si="78"/>
        <v>0.42917547568710351</v>
      </c>
      <c r="KQ31" s="15">
        <f t="shared" si="79"/>
        <v>1665.3331920451917</v>
      </c>
      <c r="KR31" s="15">
        <f t="shared" si="80"/>
        <v>1865.1731750906149</v>
      </c>
      <c r="KS31" s="20">
        <f t="shared" si="31"/>
        <v>2091.8697463965755</v>
      </c>
      <c r="KT31" s="20">
        <f t="shared" si="81"/>
        <v>2342.8941159641649</v>
      </c>
      <c r="KU31" s="30">
        <v>5.22</v>
      </c>
      <c r="KV31" s="30">
        <v>0.94</v>
      </c>
      <c r="KW31" s="30">
        <v>77.599999999999994</v>
      </c>
      <c r="KX31" s="30">
        <v>22.2</v>
      </c>
      <c r="KY31" s="30">
        <v>6</v>
      </c>
      <c r="KZ31" s="18">
        <v>2.2239</v>
      </c>
      <c r="LA31" s="18">
        <f t="shared" si="82"/>
        <v>2.1568999999999998</v>
      </c>
      <c r="LB31" s="15">
        <f t="shared" si="32"/>
        <v>0.45600422832980964</v>
      </c>
      <c r="LC31" s="15">
        <f t="shared" si="33"/>
        <v>1769.4370255774747</v>
      </c>
      <c r="LD31" s="15">
        <f t="shared" si="83"/>
        <v>1981.7694686467719</v>
      </c>
      <c r="LE31" s="15">
        <f t="shared" si="84"/>
        <v>2416.7920349350879</v>
      </c>
      <c r="LF31" s="15">
        <v>47.2</v>
      </c>
      <c r="LG31" s="15">
        <f t="shared" si="85"/>
        <v>405.00000000000006</v>
      </c>
      <c r="LH31" s="15">
        <v>0.26616591265853701</v>
      </c>
      <c r="LI31" s="15">
        <v>0.40497393785365898</v>
      </c>
      <c r="LJ31" s="15">
        <v>0.22944443090243899</v>
      </c>
      <c r="LK31" s="15">
        <v>0.335684945829268</v>
      </c>
      <c r="LL31" s="15">
        <v>0.523240831439024</v>
      </c>
      <c r="LM31" s="15">
        <v>0.48210758051219499</v>
      </c>
      <c r="LN31" s="15">
        <v>0.33419766351219499</v>
      </c>
      <c r="LO31" s="15">
        <v>0.52365291885365794</v>
      </c>
      <c r="LP31" s="15">
        <v>0.463713480170732</v>
      </c>
      <c r="LQ31" s="15">
        <v>0.25406997397560999</v>
      </c>
      <c r="LR31" s="15">
        <v>0.402250260731707</v>
      </c>
      <c r="LS31" s="15">
        <v>0.26167636497560998</v>
      </c>
      <c r="LT31" s="15">
        <v>33.917073170731697</v>
      </c>
      <c r="LU31" s="15">
        <v>30.768048780487799</v>
      </c>
      <c r="LV31" s="15">
        <v>4.7872195121951204</v>
      </c>
      <c r="LW31" s="15">
        <v>42.367804878048801</v>
      </c>
      <c r="LX31" s="15">
        <v>43.151463414634101</v>
      </c>
      <c r="LY31" s="15">
        <v>34.273170731707303</v>
      </c>
      <c r="LZ31" s="15">
        <v>34.36</v>
      </c>
      <c r="MA31" s="15">
        <v>0.223312202439024</v>
      </c>
      <c r="MB31" s="15">
        <v>0.222279892682927</v>
      </c>
      <c r="MC31" s="15">
        <v>57.145121951219501</v>
      </c>
      <c r="MD31" s="15">
        <v>55.586829268292703</v>
      </c>
      <c r="ME31" s="15">
        <v>60.3</v>
      </c>
      <c r="MF31" s="15">
        <f t="shared" si="86"/>
        <v>3.1548780487804962</v>
      </c>
      <c r="MG31" s="15">
        <f t="shared" si="87"/>
        <v>4.7131707317072937</v>
      </c>
      <c r="MH31" s="15">
        <v>1842.4769756097601</v>
      </c>
      <c r="MI31" s="15">
        <v>1807.1275365853701</v>
      </c>
      <c r="MJ31" s="15">
        <v>0.22070922395122</v>
      </c>
      <c r="MK31" s="15">
        <v>0.217197033714634</v>
      </c>
      <c r="ML31" s="15">
        <v>0.16226056540731701</v>
      </c>
      <c r="MM31" s="15">
        <v>0.17873361373902399</v>
      </c>
      <c r="MN31" s="15">
        <v>0.130992702139024</v>
      </c>
      <c r="MO31" s="15">
        <v>0.12630463529024399</v>
      </c>
      <c r="MP31" s="15">
        <v>7.0927214575609798E-2</v>
      </c>
      <c r="MQ31" s="15">
        <v>8.6674901697560994E-2</v>
      </c>
      <c r="MR31" s="15">
        <v>6.0632792051219499E-2</v>
      </c>
      <c r="MS31" s="15">
        <v>4.0150566402438997E-2</v>
      </c>
      <c r="MT31" s="15">
        <v>0.33346530422926801</v>
      </c>
      <c r="MU31" s="15">
        <v>0.38919116744634102</v>
      </c>
      <c r="MV31" s="15">
        <v>0.346482142512195</v>
      </c>
      <c r="MW31" s="15">
        <v>0.32442922245365902</v>
      </c>
      <c r="MX31" s="15">
        <v>0.12174371767804899</v>
      </c>
      <c r="MY31" s="15">
        <v>0.18808589647804899</v>
      </c>
      <c r="MZ31" s="15">
        <v>0.56694117530975596</v>
      </c>
      <c r="NA31" s="15">
        <v>0.55877577218292696</v>
      </c>
      <c r="NB31" s="15">
        <v>0.46253704446829302</v>
      </c>
      <c r="NC31" s="15">
        <v>0.277149717851219</v>
      </c>
      <c r="ND31" s="15">
        <v>0.49259564808780498</v>
      </c>
      <c r="NE31" s="15">
        <v>0.29820715599268299</v>
      </c>
      <c r="NF31" s="15">
        <v>0.31447183950975599</v>
      </c>
      <c r="NG31" s="15">
        <v>0.19682920541951199</v>
      </c>
      <c r="NH31" s="15">
        <v>0.27339765549268302</v>
      </c>
      <c r="NI31" s="15">
        <v>0.16950008922439</v>
      </c>
      <c r="NJ31" s="15">
        <v>-0.13224284943902401</v>
      </c>
      <c r="NK31" s="15">
        <v>-0.158959656</v>
      </c>
      <c r="NL31" s="15">
        <v>1.0133063450097599</v>
      </c>
      <c r="NM31" s="15">
        <v>0.58118437962682901</v>
      </c>
      <c r="NN31" s="15">
        <v>0.27280542099999999</v>
      </c>
      <c r="NO31" s="15">
        <v>0.41698666150000002</v>
      </c>
      <c r="NP31" s="15">
        <v>0.24344475600000001</v>
      </c>
      <c r="NQ31" s="15">
        <v>0.33211138600000001</v>
      </c>
      <c r="NR31" s="15">
        <v>0.45268677750000003</v>
      </c>
      <c r="NS31" s="15">
        <v>0.48125971449999999</v>
      </c>
      <c r="NT31" s="15">
        <v>0.33631815900000001</v>
      </c>
      <c r="NU31" s="15">
        <v>0.50264343050000004</v>
      </c>
      <c r="NV31" s="15">
        <v>0.45196759250000001</v>
      </c>
      <c r="NW31" s="15">
        <v>0.26258338349999999</v>
      </c>
      <c r="NX31" s="15">
        <v>0.40538229399999998</v>
      </c>
      <c r="NY31" s="15">
        <v>0.25159203949999998</v>
      </c>
      <c r="NZ31" s="15">
        <v>31.19</v>
      </c>
      <c r="OA31" s="15">
        <v>28.17</v>
      </c>
      <c r="OB31" s="15">
        <v>14.185</v>
      </c>
      <c r="OC31" s="15">
        <v>44.08</v>
      </c>
      <c r="OD31" s="15">
        <v>45.365000000000002</v>
      </c>
      <c r="OE31" s="15">
        <v>32.17</v>
      </c>
      <c r="OF31" s="15">
        <v>31.79</v>
      </c>
      <c r="OG31" s="15">
        <v>0.33273944999999999</v>
      </c>
      <c r="OH31" s="15">
        <v>0.3484874</v>
      </c>
      <c r="OI31" s="15">
        <v>55.5</v>
      </c>
      <c r="OJ31" s="15">
        <v>54.96</v>
      </c>
      <c r="OK31" s="15">
        <v>60</v>
      </c>
      <c r="OL31" s="15">
        <f t="shared" si="88"/>
        <v>4.5</v>
      </c>
      <c r="OM31" s="15">
        <f t="shared" si="89"/>
        <v>5.0399999999999991</v>
      </c>
      <c r="ON31" s="15">
        <v>1805.143</v>
      </c>
      <c r="OO31" s="15">
        <v>1792.8354999999999</v>
      </c>
      <c r="OP31" s="15">
        <v>0.19826046250000001</v>
      </c>
      <c r="OQ31" s="15">
        <v>0.15270071974999999</v>
      </c>
      <c r="OR31" s="15">
        <v>0.14671070159999999</v>
      </c>
      <c r="OS31" s="15">
        <v>0.18333849404999999</v>
      </c>
      <c r="OT31" s="15">
        <v>0.1071172695</v>
      </c>
      <c r="OU31" s="15">
        <v>4.0190468399999998E-2</v>
      </c>
      <c r="OV31" s="15">
        <v>5.4334153000000003E-2</v>
      </c>
      <c r="OW31" s="15">
        <v>7.1532900649999995E-2</v>
      </c>
      <c r="OX31" s="15">
        <v>5.3091252399999997E-2</v>
      </c>
      <c r="OY31" s="15">
        <v>-3.1378917499999999E-2</v>
      </c>
      <c r="OZ31" s="15">
        <v>0.33285598695000002</v>
      </c>
      <c r="PA31" s="15">
        <v>0.29965197594999998</v>
      </c>
      <c r="PB31" s="15">
        <v>0.31372058780000001</v>
      </c>
      <c r="PC31" s="15">
        <v>0.24703198414999999</v>
      </c>
      <c r="PD31" s="15">
        <v>0.1441024249</v>
      </c>
      <c r="PE31" s="15">
        <v>0.15406182915</v>
      </c>
      <c r="PF31" s="15">
        <v>0.49462451829999998</v>
      </c>
      <c r="PG31" s="15">
        <v>0.36310454819999999</v>
      </c>
      <c r="PH31" s="15">
        <v>0.49639266505000001</v>
      </c>
      <c r="PI31" s="15">
        <v>-3.5019467005</v>
      </c>
      <c r="PJ31" s="15">
        <v>0.52171132340000004</v>
      </c>
      <c r="PK31" s="15">
        <v>-3.7357789559999999</v>
      </c>
      <c r="PL31" s="15">
        <v>0.304940881</v>
      </c>
      <c r="PM31" s="15">
        <v>-0.28866762699999998</v>
      </c>
      <c r="PN31" s="15">
        <v>0.26807865995000002</v>
      </c>
      <c r="PO31" s="15">
        <v>-0.24264387000000001</v>
      </c>
      <c r="PP31" s="15">
        <v>-0.1030291275</v>
      </c>
      <c r="PQ31" s="15">
        <v>-0.133393017</v>
      </c>
      <c r="PR31" s="15">
        <v>1.1003543309999999</v>
      </c>
      <c r="PS31" s="15">
        <v>-0.49246341100000002</v>
      </c>
      <c r="PT31" s="15">
        <v>0.26672053942857099</v>
      </c>
      <c r="PU31" s="15">
        <v>0.41321340509523802</v>
      </c>
      <c r="PV31" s="15">
        <v>0.24101317204761899</v>
      </c>
      <c r="PW31" s="15">
        <v>0.33954986971428602</v>
      </c>
      <c r="PX31" s="15">
        <v>0.51134696276190506</v>
      </c>
      <c r="PY31" s="15">
        <v>0.46135315226190499</v>
      </c>
      <c r="PZ31" s="15">
        <v>0.33241022745238102</v>
      </c>
      <c r="QA31" s="15">
        <v>0.52277094752381004</v>
      </c>
      <c r="QB31" s="15">
        <v>0.47029883995238098</v>
      </c>
      <c r="QC31" s="15">
        <v>0.26148593083333299</v>
      </c>
      <c r="QD31" s="15">
        <v>0.400381066380952</v>
      </c>
      <c r="QE31" s="15">
        <v>0.25479254738095197</v>
      </c>
      <c r="QF31" s="15">
        <v>26.9</v>
      </c>
      <c r="QG31" s="15">
        <v>24.078333333333301</v>
      </c>
      <c r="QH31" s="15">
        <v>20.414999999999999</v>
      </c>
      <c r="QI31" s="15">
        <v>36.535714285714299</v>
      </c>
      <c r="QJ31" s="15">
        <v>36.643571428571398</v>
      </c>
      <c r="QK31" s="15">
        <v>26.303809523809502</v>
      </c>
      <c r="QL31" s="15">
        <v>26.015714285714299</v>
      </c>
      <c r="QM31" s="15">
        <v>0.281087671428571</v>
      </c>
      <c r="QN31" s="15">
        <v>0.26662039761904799</v>
      </c>
      <c r="QO31" s="15">
        <v>54.221428571428604</v>
      </c>
      <c r="QP31" s="15">
        <v>53.0459523809524</v>
      </c>
      <c r="QQ31" s="15">
        <v>60.1</v>
      </c>
      <c r="QR31" s="15">
        <f t="shared" si="90"/>
        <v>5.8785714285713979</v>
      </c>
      <c r="QS31" s="15">
        <f t="shared" si="91"/>
        <v>7.0540476190476014</v>
      </c>
      <c r="QT31" s="15">
        <v>1776.1423095238099</v>
      </c>
      <c r="QU31" s="15">
        <v>1749.4338095238099</v>
      </c>
      <c r="QV31" s="15">
        <v>0.22237920447857101</v>
      </c>
      <c r="QW31" s="15">
        <v>0.199361605814286</v>
      </c>
      <c r="QX31" s="15">
        <v>0.171769672364286</v>
      </c>
      <c r="QY31" s="15">
        <v>0.151629513264286</v>
      </c>
      <c r="QZ31" s="15">
        <v>0.132409969542857</v>
      </c>
      <c r="RA31" s="15">
        <v>0.10374424932142901</v>
      </c>
      <c r="RB31" s="15">
        <v>8.0321311528571401E-2</v>
      </c>
      <c r="RC31" s="15">
        <v>5.4642762854761898E-2</v>
      </c>
      <c r="RD31" s="15">
        <v>5.2668110990476198E-2</v>
      </c>
      <c r="RE31" s="15">
        <v>4.9467027642857202E-2</v>
      </c>
      <c r="RF31" s="15">
        <v>0.34443482388333302</v>
      </c>
      <c r="RG31" s="15">
        <v>0.35678371511666701</v>
      </c>
      <c r="RH31" s="15">
        <v>0.33296275062142799</v>
      </c>
      <c r="RI31" s="15">
        <v>0.31184165186428597</v>
      </c>
      <c r="RJ31" s="15">
        <v>0.13220605749761899</v>
      </c>
      <c r="RK31" s="15">
        <v>0.16980279544285701</v>
      </c>
      <c r="RL31" s="15">
        <v>0.57315509551904698</v>
      </c>
      <c r="RM31" s="15">
        <v>0.50628212800238104</v>
      </c>
      <c r="RN31" s="15">
        <v>0.39497429826904701</v>
      </c>
      <c r="RO31" s="15">
        <v>0.36846135465476199</v>
      </c>
      <c r="RP31" s="15">
        <v>0.424359617535714</v>
      </c>
      <c r="RQ31" s="15">
        <v>0.38188069544523801</v>
      </c>
      <c r="RR31" s="15">
        <v>0.27169308687142901</v>
      </c>
      <c r="RS31" s="15">
        <v>0.17453920050952401</v>
      </c>
      <c r="RT31" s="15">
        <v>0.23403301242142899</v>
      </c>
      <c r="RU31" s="15">
        <v>0.15471262590476201</v>
      </c>
      <c r="RV31" s="15">
        <v>-0.14846056138095201</v>
      </c>
      <c r="RW31" s="15">
        <v>-0.102664200880952</v>
      </c>
      <c r="RX31" s="15">
        <v>0.76851768483809502</v>
      </c>
      <c r="RY31" s="15">
        <v>1.66612126595</v>
      </c>
      <c r="RZ31" s="15">
        <v>0.25263674895833299</v>
      </c>
      <c r="SA31" s="15">
        <v>0.37425925929166698</v>
      </c>
      <c r="SB31" s="15">
        <v>0.22435367112499999</v>
      </c>
      <c r="SC31" s="15">
        <v>0.30911429193750001</v>
      </c>
      <c r="SD31" s="15">
        <v>0.48382815481250002</v>
      </c>
      <c r="SE31" s="15">
        <v>0.41708616035416701</v>
      </c>
      <c r="SF31" s="15">
        <v>0.30837416629166697</v>
      </c>
      <c r="SG31" s="15">
        <v>0.52998487279166695</v>
      </c>
      <c r="SH31" s="15">
        <v>0.45371107572916602</v>
      </c>
      <c r="SI31" s="15">
        <v>0.2482295105</v>
      </c>
      <c r="SJ31" s="15">
        <v>0.36459402145833297</v>
      </c>
      <c r="SK31" s="15">
        <v>0.23791751875</v>
      </c>
      <c r="SL31" s="15">
        <v>30.571249999999999</v>
      </c>
      <c r="SM31" s="15">
        <v>28.799270833333299</v>
      </c>
      <c r="SN31" s="15">
        <v>15.491250000000001</v>
      </c>
      <c r="SO31" s="15">
        <v>39.475729166666703</v>
      </c>
      <c r="SP31" s="15">
        <v>40.2548958333333</v>
      </c>
      <c r="SQ31" s="15">
        <v>31.425000000000001</v>
      </c>
      <c r="SR31" s="15">
        <v>31.088750000000001</v>
      </c>
      <c r="SS31" s="15">
        <v>0.22152931281249999</v>
      </c>
      <c r="ST31" s="15">
        <v>0.23091655833333299</v>
      </c>
      <c r="SU31" s="15">
        <v>56.243541666666701</v>
      </c>
      <c r="SV31" s="15">
        <v>52.920208333333299</v>
      </c>
      <c r="SW31" s="15">
        <v>63.6</v>
      </c>
      <c r="SX31" s="15">
        <f t="shared" si="92"/>
        <v>7.3564583333333005</v>
      </c>
      <c r="SY31" s="15">
        <f t="shared" si="93"/>
        <v>10.679791666666702</v>
      </c>
      <c r="SZ31" s="15">
        <v>1822.0426770833301</v>
      </c>
      <c r="TA31" s="15">
        <v>1746.57303125</v>
      </c>
      <c r="TB31" s="15">
        <v>0.26395104323958302</v>
      </c>
      <c r="TC31" s="15">
        <v>0.21807928631041701</v>
      </c>
      <c r="TD31" s="15">
        <v>0.19061499880624999</v>
      </c>
      <c r="TE31" s="15">
        <v>0.14809871322083301</v>
      </c>
      <c r="TF31" s="15">
        <v>0.18470680481666699</v>
      </c>
      <c r="TG31" s="15">
        <v>0.12564685553124999</v>
      </c>
      <c r="TH31" s="15">
        <v>0.10899612306875001</v>
      </c>
      <c r="TI31" s="15">
        <v>5.36503015229167E-2</v>
      </c>
      <c r="TJ31" s="15">
        <v>7.73176854354167E-2</v>
      </c>
      <c r="TK31" s="15">
        <v>7.25672714020833E-2</v>
      </c>
      <c r="TL31" s="15">
        <v>0.3799607324</v>
      </c>
      <c r="TM31" s="15">
        <v>0.36418945013541698</v>
      </c>
      <c r="TN31" s="15">
        <v>0.36167174190000001</v>
      </c>
      <c r="TO31" s="15">
        <v>0.31161548521874999</v>
      </c>
      <c r="TP31" s="15">
        <v>0.12896283792083299</v>
      </c>
      <c r="TQ31" s="15">
        <v>0.15886952572291699</v>
      </c>
      <c r="TR31" s="15">
        <v>0.72011901947916601</v>
      </c>
      <c r="TS31" s="15">
        <v>0.56624030651666701</v>
      </c>
      <c r="TT31" s="15">
        <v>0.41999244492499999</v>
      </c>
      <c r="TU31" s="15">
        <v>0.52813623990208303</v>
      </c>
      <c r="TV31" s="15">
        <v>0.46095922713749998</v>
      </c>
      <c r="TW31" s="15">
        <v>0.54965510635000003</v>
      </c>
      <c r="TX31" s="15">
        <v>0.34202479243125</v>
      </c>
      <c r="TY31" s="15">
        <v>0.34759799311875</v>
      </c>
      <c r="TZ31" s="15">
        <v>0.29171802317708401</v>
      </c>
      <c r="UA31" s="15">
        <v>0.30804196837291697</v>
      </c>
      <c r="UB31" s="15">
        <v>-0.19598848283333301</v>
      </c>
      <c r="UC31" s="15">
        <v>-0.100684870447917</v>
      </c>
      <c r="UD31" s="15">
        <v>0.88775189812916699</v>
      </c>
      <c r="UE31" s="15">
        <v>4.1541326900000203E-2</v>
      </c>
      <c r="UF31" s="15">
        <v>0.22770052398000001</v>
      </c>
      <c r="UG31" s="15">
        <v>0.29977844918000002</v>
      </c>
      <c r="UH31" s="15">
        <v>0.20255976825999999</v>
      </c>
      <c r="UI31" s="15">
        <v>0.26159950552</v>
      </c>
      <c r="UJ31" s="15">
        <v>0.54479022836000002</v>
      </c>
      <c r="UK31" s="15">
        <v>0.44444820722</v>
      </c>
      <c r="UL31" s="15">
        <v>0.25045187062000002</v>
      </c>
      <c r="UM31" s="15">
        <v>0.52817011317999996</v>
      </c>
      <c r="UN31" s="15">
        <v>0.42914624182</v>
      </c>
      <c r="UO31" s="15">
        <v>0.21168827288</v>
      </c>
      <c r="UP31" s="15">
        <v>0.27906216680000001</v>
      </c>
      <c r="UQ31" s="15">
        <v>0.20094718315999999</v>
      </c>
      <c r="UR31" s="15">
        <v>31.4604</v>
      </c>
      <c r="US31" s="15">
        <v>27.743200000000002</v>
      </c>
      <c r="UT31" s="15">
        <v>16.584399999999999</v>
      </c>
      <c r="UU31" s="15">
        <v>37.653799999999997</v>
      </c>
      <c r="UV31" s="15">
        <v>38.0946</v>
      </c>
      <c r="UW31" s="15">
        <v>31.658799999999999</v>
      </c>
      <c r="UX31" s="15">
        <v>31.0504</v>
      </c>
      <c r="UY31" s="15">
        <v>0.1650505364</v>
      </c>
      <c r="UZ31" s="15">
        <v>0.1776347224</v>
      </c>
      <c r="VA31" s="15">
        <v>56.285600000000002</v>
      </c>
      <c r="VB31" s="15">
        <v>55.145400000000002</v>
      </c>
      <c r="VC31" s="15">
        <v>73.099999999999994</v>
      </c>
      <c r="VD31" s="15">
        <f t="shared" si="94"/>
        <v>16.814399999999992</v>
      </c>
      <c r="VE31" s="15">
        <f t="shared" si="95"/>
        <v>17.954599999999992</v>
      </c>
      <c r="VF31" s="15">
        <f t="shared" si="96"/>
        <v>17.384499999999992</v>
      </c>
      <c r="VG31" s="15">
        <v>1822.98856</v>
      </c>
      <c r="VH31" s="15">
        <v>1797.1149600000001</v>
      </c>
      <c r="VI31" s="15">
        <v>0.35558586156400002</v>
      </c>
      <c r="VJ31" s="15">
        <v>0.349051887384</v>
      </c>
      <c r="VK31" s="15">
        <v>0.262606733486</v>
      </c>
      <c r="VL31" s="15">
        <v>0.25881222689599997</v>
      </c>
      <c r="VM31" s="15">
        <v>0.30798355229800001</v>
      </c>
      <c r="VN31" s="15">
        <v>0.28860683893</v>
      </c>
      <c r="VO31" s="15">
        <f t="shared" si="97"/>
        <v>0.29829519561399997</v>
      </c>
      <c r="VP31" s="15">
        <v>0.21207569982400001</v>
      </c>
      <c r="VQ31" s="15">
        <v>0.194755945328</v>
      </c>
      <c r="VR31" s="15">
        <v>0.102906126362</v>
      </c>
      <c r="VS31" s="15">
        <v>9.9810452039999997E-2</v>
      </c>
      <c r="VT31" s="15">
        <v>0.44793454327400001</v>
      </c>
      <c r="VU31" s="15">
        <v>0.45590195909600001</v>
      </c>
      <c r="VV31" s="15">
        <v>0.42684527429199998</v>
      </c>
      <c r="VW31" s="15">
        <v>0.40832957875600001</v>
      </c>
      <c r="VX31" s="15">
        <v>0.109648370924</v>
      </c>
      <c r="VY31" s="15">
        <v>0.126864905562</v>
      </c>
      <c r="VZ31" s="15">
        <v>1.113689613604</v>
      </c>
      <c r="WA31" s="15">
        <v>1.089411650832</v>
      </c>
      <c r="WB31" s="15">
        <v>0.336312590568</v>
      </c>
      <c r="WC31" s="15">
        <v>0.334080882952</v>
      </c>
      <c r="WD31" s="15">
        <v>0.397918747056</v>
      </c>
      <c r="WE31" s="15">
        <v>0.38908134341200001</v>
      </c>
      <c r="WF31" s="15">
        <v>0.35512799867400002</v>
      </c>
      <c r="WG31" s="15">
        <v>0.33721412274599999</v>
      </c>
      <c r="WH31" s="15">
        <v>0.28907655707000002</v>
      </c>
      <c r="WI31" s="15">
        <v>0.27625239458</v>
      </c>
      <c r="WJ31" s="15">
        <v>-0.34851011378000002</v>
      </c>
      <c r="WK31" s="15">
        <v>-0.32480717193999997</v>
      </c>
      <c r="WL31" s="15">
        <v>0.66976047785600001</v>
      </c>
      <c r="WM31" s="15">
        <v>0.72488179755600002</v>
      </c>
      <c r="WN31" s="15">
        <v>0.18054046442553201</v>
      </c>
      <c r="WO31" s="15">
        <v>0.22019956070212801</v>
      </c>
      <c r="WP31" s="15">
        <v>0.15803330623404299</v>
      </c>
      <c r="WQ31" s="15">
        <v>0.19820412621276601</v>
      </c>
      <c r="WR31" s="15">
        <v>0.47585075427659601</v>
      </c>
      <c r="WS31" s="15">
        <v>0.38022638865957398</v>
      </c>
      <c r="WT31" s="15">
        <v>0.18764959108510601</v>
      </c>
      <c r="WU31" s="15">
        <v>0.493763112425532</v>
      </c>
      <c r="WV31" s="15">
        <v>0.37654595957446801</v>
      </c>
      <c r="WW31" s="15">
        <v>0.17758236104255301</v>
      </c>
      <c r="WX31" s="15">
        <v>0.20984735427659601</v>
      </c>
      <c r="WY31" s="15">
        <v>0.161163855234043</v>
      </c>
      <c r="WZ31" s="15">
        <v>31.37</v>
      </c>
      <c r="XA31" s="15">
        <v>30.838510638297901</v>
      </c>
      <c r="XB31" s="15">
        <v>9.0963829787234101</v>
      </c>
      <c r="XC31" s="15">
        <v>33.586170212766</v>
      </c>
      <c r="XD31" s="15">
        <v>34.225744680851101</v>
      </c>
      <c r="XE31" s="15">
        <v>32.200000000000003</v>
      </c>
      <c r="XF31" s="15">
        <v>32.022978723404201</v>
      </c>
      <c r="XG31" s="15">
        <v>3.9670748638297899E-2</v>
      </c>
      <c r="XH31" s="15">
        <v>5.6360564446808502E-2</v>
      </c>
      <c r="XI31" s="15">
        <v>61.310212765957502</v>
      </c>
      <c r="XJ31" s="15">
        <v>51.673191489361699</v>
      </c>
      <c r="XK31" s="15">
        <v>84.6</v>
      </c>
      <c r="XL31" s="15">
        <f t="shared" si="98"/>
        <v>23.289787234042493</v>
      </c>
      <c r="XM31" s="15">
        <f t="shared" si="99"/>
        <v>32.926808510638296</v>
      </c>
      <c r="XN31" s="15">
        <v>1937.0505531914901</v>
      </c>
      <c r="XO31" s="15">
        <v>1718.2729574468101</v>
      </c>
      <c r="XP31" s="15">
        <v>0.4473460514</v>
      </c>
      <c r="XQ31" s="15">
        <v>0.40525826672766002</v>
      </c>
      <c r="XR31" s="15">
        <v>0.33434465916595801</v>
      </c>
      <c r="XS31" s="15">
        <v>0.31450760117872301</v>
      </c>
      <c r="XT31" s="15">
        <v>0.40226480464255299</v>
      </c>
      <c r="XU31" s="15">
        <v>0.36218393012127698</v>
      </c>
      <c r="XV31" s="15">
        <v>0.284470031529787</v>
      </c>
      <c r="XW31" s="15">
        <v>0.26731368619574503</v>
      </c>
      <c r="XX31" s="15">
        <v>0.13365224791914901</v>
      </c>
      <c r="XY31" s="15">
        <v>0.106582905248936</v>
      </c>
      <c r="XZ31" s="15">
        <v>0.50630923775957404</v>
      </c>
      <c r="YA31" s="15">
        <v>0.49571904764042601</v>
      </c>
      <c r="YB31" s="15">
        <v>0.46928838566383002</v>
      </c>
      <c r="YC31" s="15">
        <v>0.44390780468510599</v>
      </c>
      <c r="YD31" s="15">
        <v>7.5735997561702198E-2</v>
      </c>
      <c r="YE31" s="15">
        <v>0.112382934791489</v>
      </c>
      <c r="YF31" s="15">
        <v>1.6407258663914901</v>
      </c>
      <c r="YG31" s="15">
        <v>1.42021779868936</v>
      </c>
      <c r="YH31" s="15">
        <v>0.33212837582340399</v>
      </c>
      <c r="YI31" s="15">
        <v>0.26764010129148902</v>
      </c>
      <c r="YJ31" s="15">
        <v>0.41012843288510598</v>
      </c>
      <c r="YK31" s="15">
        <v>0.324758360668085</v>
      </c>
      <c r="YL31" s="15">
        <v>0.37945693692553201</v>
      </c>
      <c r="YM31" s="15">
        <v>0.283072133780851</v>
      </c>
      <c r="YN31" s="15">
        <v>0.29729271014255298</v>
      </c>
      <c r="YO31" s="15">
        <v>0.22282298905744699</v>
      </c>
      <c r="YP31" s="15">
        <v>-0.44150591504255299</v>
      </c>
      <c r="YQ31" s="15">
        <v>-0.41986777785106399</v>
      </c>
      <c r="YR31" s="15">
        <v>0.705360097068085</v>
      </c>
      <c r="YS31" s="15">
        <v>0.61356847641489398</v>
      </c>
      <c r="YT31" s="15">
        <v>0.14155877471186401</v>
      </c>
      <c r="YU31" s="15">
        <v>0.13864475810169499</v>
      </c>
      <c r="YV31" s="15">
        <v>0.117408442</v>
      </c>
      <c r="YW31" s="15">
        <v>0.14171408157627099</v>
      </c>
      <c r="YX31" s="15">
        <v>0.46663630994915301</v>
      </c>
      <c r="YY31" s="15">
        <v>0.33718969811864402</v>
      </c>
      <c r="YZ31" s="15">
        <v>0.132302551322034</v>
      </c>
      <c r="ZA31" s="15">
        <v>0.50493170972881396</v>
      </c>
      <c r="ZB31" s="15">
        <v>0.35402971108474601</v>
      </c>
      <c r="ZC31" s="15">
        <v>0.13907076022033901</v>
      </c>
      <c r="ZD31" s="15">
        <v>0.132609286372881</v>
      </c>
      <c r="ZE31" s="15">
        <v>0.119796408559322</v>
      </c>
      <c r="ZF31" s="15">
        <v>36.159999999999997</v>
      </c>
      <c r="ZG31" s="15">
        <v>32.851525423728802</v>
      </c>
      <c r="ZH31" s="15">
        <v>16.041864406779698</v>
      </c>
      <c r="ZI31" s="15">
        <v>33.901864406779701</v>
      </c>
      <c r="ZJ31" s="15">
        <v>35.503728813559299</v>
      </c>
      <c r="ZK31" s="15">
        <v>37.03</v>
      </c>
      <c r="ZL31" s="15">
        <v>36.92</v>
      </c>
      <c r="ZM31" s="15">
        <v>-7.9184533389830503E-2</v>
      </c>
      <c r="ZN31" s="15">
        <v>-3.1267473220339001E-2</v>
      </c>
      <c r="ZO31" s="15">
        <v>58.6042372881356</v>
      </c>
      <c r="ZP31" s="15">
        <v>52.802203389830503</v>
      </c>
      <c r="ZQ31" s="15">
        <v>103.6</v>
      </c>
      <c r="ZR31" s="15">
        <f t="shared" si="100"/>
        <v>44.995762711864394</v>
      </c>
      <c r="ZS31" s="15">
        <f t="shared" si="101"/>
        <v>50.797796610169492</v>
      </c>
      <c r="ZT31" s="15">
        <v>1875.6218983050801</v>
      </c>
      <c r="ZU31" s="15">
        <v>1743.92133898305</v>
      </c>
      <c r="ZV31" s="15">
        <v>0.58322244841864401</v>
      </c>
      <c r="ZW31" s="15">
        <v>0.527692018183051</v>
      </c>
      <c r="ZX31" s="15">
        <v>0.45536958537288102</v>
      </c>
      <c r="ZY31" s="15">
        <v>0.40668079906271198</v>
      </c>
      <c r="ZZ31" s="15">
        <v>0.58292774411355897</v>
      </c>
      <c r="AAA31" s="15">
        <v>0.53710450851694902</v>
      </c>
      <c r="AAB31" s="15">
        <v>0.45488005425084699</v>
      </c>
      <c r="AAC31" s="15">
        <v>0.41679369297966101</v>
      </c>
      <c r="AAD31" s="15">
        <v>0.17483206590508499</v>
      </c>
      <c r="AAE31" s="15">
        <v>0.156486944854237</v>
      </c>
      <c r="AAF31" s="15">
        <v>0.61517614905254203</v>
      </c>
      <c r="AAG31" s="15">
        <v>0.59261354777966102</v>
      </c>
      <c r="AAH31" s="15">
        <v>0.56677687159152601</v>
      </c>
      <c r="AAI31" s="15">
        <v>0.52840593901694899</v>
      </c>
      <c r="AAJ31" s="15">
        <v>4.9695297159321999E-2</v>
      </c>
      <c r="AAK31" s="15">
        <v>9.3665319962711893E-2</v>
      </c>
      <c r="AAL31" s="15">
        <v>2.8254542810271199</v>
      </c>
      <c r="AAM31" s="15">
        <v>2.3097435132118602</v>
      </c>
      <c r="AAN31" s="15">
        <v>0.29967066780677898</v>
      </c>
      <c r="AAO31" s="15">
        <v>0.28358575744237302</v>
      </c>
      <c r="AAP31" s="15">
        <v>0.40331692639660999</v>
      </c>
      <c r="AAQ31" s="15">
        <v>0.372724272966102</v>
      </c>
      <c r="AAR31" s="15">
        <v>0.40282707582203398</v>
      </c>
      <c r="AAS31" s="15">
        <v>0.37393250873898298</v>
      </c>
      <c r="AAT31" s="15">
        <v>0.29902994657966098</v>
      </c>
      <c r="AAU31" s="15">
        <v>0.28492090749660998</v>
      </c>
      <c r="AAV31" s="15">
        <v>-0.62464656669491503</v>
      </c>
      <c r="AAW31" s="15">
        <v>-0.58681084818644103</v>
      </c>
      <c r="AAX31" s="15">
        <v>0.68152935194576303</v>
      </c>
      <c r="AAY31" s="15">
        <v>0.66748800498644101</v>
      </c>
      <c r="AAZ31" s="15">
        <v>0.11811454373999999</v>
      </c>
      <c r="ABA31" s="15">
        <v>9.1527555900000002E-2</v>
      </c>
      <c r="ABB31" s="15">
        <v>9.7269102760000004E-2</v>
      </c>
      <c r="ABC31" s="15">
        <v>0.10266728448</v>
      </c>
      <c r="ABD31" s="15">
        <v>0.50257689738</v>
      </c>
      <c r="ABE31" s="15">
        <v>0.30963428222</v>
      </c>
      <c r="ABF31" s="15">
        <v>0.11006203142</v>
      </c>
      <c r="ABG31" s="15">
        <v>0.50678808907999995</v>
      </c>
      <c r="ABH31" s="15">
        <v>0.32311686711999998</v>
      </c>
      <c r="ABI31" s="15">
        <v>0.1143228906</v>
      </c>
      <c r="ABJ31" s="15">
        <v>8.6316041699999999E-2</v>
      </c>
      <c r="ABK31" s="15">
        <v>9.2829137199999995E-2</v>
      </c>
      <c r="ABL31" s="15">
        <v>34.81</v>
      </c>
      <c r="ABM31" s="15">
        <v>33.3108</v>
      </c>
      <c r="ABN31" s="15">
        <v>13.754</v>
      </c>
      <c r="ABO31" s="15">
        <v>28.030200000000001</v>
      </c>
      <c r="ABP31" s="15">
        <v>28.436800000000002</v>
      </c>
      <c r="ABQ31" s="15">
        <v>34.93</v>
      </c>
      <c r="ABR31" s="15">
        <v>34.85</v>
      </c>
      <c r="ABS31" s="15">
        <v>-0.17330068000000001</v>
      </c>
      <c r="ABT31" s="15">
        <v>-0.14683381400000001</v>
      </c>
      <c r="ABU31" s="15">
        <v>57.366799999999998</v>
      </c>
      <c r="ABV31" s="15">
        <v>52.093200000000003</v>
      </c>
      <c r="ABW31" s="15">
        <v>122.5</v>
      </c>
      <c r="ABX31" s="15">
        <f t="shared" si="102"/>
        <v>65.133200000000002</v>
      </c>
      <c r="ABY31" s="15">
        <f t="shared" si="103"/>
        <v>70.406800000000004</v>
      </c>
      <c r="ABZ31" s="15">
        <f t="shared" si="104"/>
        <v>67.77000000000001</v>
      </c>
      <c r="ACA31" s="15">
        <v>1847.5124000000001</v>
      </c>
      <c r="ACB31" s="15">
        <v>1727.8099400000001</v>
      </c>
      <c r="ACC31" s="15">
        <v>0.64231430208999996</v>
      </c>
      <c r="ACD31" s="15">
        <v>0.65766933428800001</v>
      </c>
      <c r="ACE31" s="15">
        <v>0.49121156562000001</v>
      </c>
      <c r="ACF31" s="15">
        <v>0.49982224877999998</v>
      </c>
      <c r="ACG31" s="15">
        <v>0.70861001939000001</v>
      </c>
      <c r="ACH31" s="15">
        <v>0.68976291419799995</v>
      </c>
      <c r="ACI31" s="15">
        <f t="shared" si="105"/>
        <v>0.69918646679399998</v>
      </c>
      <c r="ACJ31" s="15">
        <v>0.57824158590800001</v>
      </c>
      <c r="ACK31" s="15">
        <v>0.54226360750400004</v>
      </c>
      <c r="ACL31" s="15">
        <v>0.22108335394600001</v>
      </c>
      <c r="ACM31" s="15">
        <v>0.235782056346</v>
      </c>
      <c r="ACN31" s="15">
        <v>0.689726769942</v>
      </c>
      <c r="ACO31" s="15">
        <v>0.67266813682799997</v>
      </c>
      <c r="ACP31" s="15">
        <v>0.631221277586</v>
      </c>
      <c r="ACQ31" s="15">
        <v>0.61626265974000005</v>
      </c>
      <c r="ACR31" s="15">
        <v>8.5313734729999993E-2</v>
      </c>
      <c r="ACS31" s="15">
        <v>2.7183784070000001E-2</v>
      </c>
      <c r="ACT31" s="15">
        <v>3.6109783861040001</v>
      </c>
      <c r="ACU31" s="15">
        <v>3.9062778614560001</v>
      </c>
      <c r="ACV31" s="15">
        <v>0.31213076816800001</v>
      </c>
      <c r="ACW31" s="15">
        <v>0.34113291481399999</v>
      </c>
      <c r="ACX31" s="15">
        <v>0.43650328058400001</v>
      </c>
      <c r="ACY31" s="15">
        <v>0.46424739009600002</v>
      </c>
      <c r="ACZ31" s="15">
        <v>0.46282625076599998</v>
      </c>
      <c r="ADA31" s="15">
        <v>0.47742613460799999</v>
      </c>
      <c r="ADB31" s="15">
        <v>0.34424091802599999</v>
      </c>
      <c r="ADC31" s="15">
        <v>0.357346790754</v>
      </c>
      <c r="ADD31" s="15">
        <v>-0.73242397144000004</v>
      </c>
      <c r="ADE31" s="15">
        <v>-0.70217307823999997</v>
      </c>
      <c r="ADF31" s="15">
        <v>0.77662181989400003</v>
      </c>
      <c r="ADG31" s="15">
        <v>0.90040040412800004</v>
      </c>
      <c r="ADH31" s="15">
        <v>0.10057186422950801</v>
      </c>
      <c r="ADI31" s="15">
        <v>5.3689355950819702E-2</v>
      </c>
      <c r="ADJ31" s="15">
        <v>7.8516401852459006E-2</v>
      </c>
      <c r="ADK31" s="15">
        <v>8.7744262295082004E-2</v>
      </c>
      <c r="ADL31" s="15">
        <v>0.50343169403278698</v>
      </c>
      <c r="ADM31" s="15">
        <v>0.30168871790163898</v>
      </c>
      <c r="ADN31" s="15">
        <v>9.1336756229508195E-2</v>
      </c>
      <c r="ADO31" s="15">
        <v>0.54399894790163905</v>
      </c>
      <c r="ADP31" s="15">
        <v>0.339701814754098</v>
      </c>
      <c r="ADQ31" s="15">
        <v>0.10418722072131199</v>
      </c>
      <c r="ADR31" s="15">
        <v>6.2504338836065598E-2</v>
      </c>
      <c r="ADS31" s="15">
        <v>8.3768508737704903E-2</v>
      </c>
      <c r="ADT31" s="25">
        <v>-9999</v>
      </c>
      <c r="ADU31" s="25">
        <v>-9999</v>
      </c>
      <c r="ADV31" s="25">
        <v>-9999</v>
      </c>
      <c r="ADW31" s="25">
        <v>-9999</v>
      </c>
      <c r="ADX31" s="25">
        <v>-9999</v>
      </c>
      <c r="ADY31" s="25">
        <v>-9999</v>
      </c>
      <c r="ADZ31" s="25">
        <v>-9999</v>
      </c>
      <c r="AEA31" s="25">
        <v>-9999</v>
      </c>
      <c r="AEB31" s="25">
        <v>-9999</v>
      </c>
      <c r="AEC31" s="25">
        <v>-9999</v>
      </c>
      <c r="AED31" s="25">
        <v>-9999</v>
      </c>
      <c r="AEE31" s="25">
        <v>-9999</v>
      </c>
      <c r="AEF31" s="25">
        <v>-9999</v>
      </c>
      <c r="AEG31" s="25">
        <v>-9999</v>
      </c>
      <c r="AEH31" s="25">
        <v>-9999</v>
      </c>
      <c r="AEI31" s="25">
        <v>-9999</v>
      </c>
      <c r="AEJ31" s="15">
        <v>0.71214020667213096</v>
      </c>
      <c r="AEK31" s="15">
        <v>0.69984223391803302</v>
      </c>
      <c r="AEL31" s="15">
        <v>0.57603546088524604</v>
      </c>
      <c r="AEM31" s="15">
        <v>0.54714010924590195</v>
      </c>
      <c r="AEN31" s="15">
        <v>0.79362464442622904</v>
      </c>
      <c r="AEO31" s="15">
        <v>0.80433088224590199</v>
      </c>
      <c r="AEP31" s="15">
        <v>0.68896141690163903</v>
      </c>
      <c r="AEQ31" s="15">
        <v>0.69546689162295094</v>
      </c>
      <c r="AER31" s="15">
        <v>0.23101421093442601</v>
      </c>
      <c r="AES31" s="15">
        <v>0.24816578963934399</v>
      </c>
      <c r="AET31" s="15">
        <v>0.73268382808196697</v>
      </c>
      <c r="AEU31" s="15">
        <v>0.72653771390163902</v>
      </c>
      <c r="AEV31" s="15">
        <v>0.67793443844262302</v>
      </c>
      <c r="AEW31" s="15">
        <v>0.66297102219672099</v>
      </c>
      <c r="AEX31" s="15">
        <v>4.3716355196721297E-2</v>
      </c>
      <c r="AEY31" s="15">
        <v>5.6164750475409801E-2</v>
      </c>
      <c r="AEZ31" s="15">
        <v>4.9665447654426202</v>
      </c>
      <c r="AFA31" s="15">
        <v>4.74270507755738</v>
      </c>
      <c r="AFB31" s="15">
        <v>0.291227688721311</v>
      </c>
      <c r="AFC31" s="15">
        <v>0.30718330636065599</v>
      </c>
      <c r="AFD31" s="15">
        <v>0.423963795622951</v>
      </c>
      <c r="AFE31" s="15">
        <v>0.440533241918033</v>
      </c>
      <c r="AFF31" s="15">
        <v>0.45082696055737698</v>
      </c>
      <c r="AFG31" s="15">
        <v>0.47633531832786902</v>
      </c>
      <c r="AFH31" s="15">
        <v>0.32427098375409802</v>
      </c>
      <c r="AFI31" s="15">
        <v>0.35207900922950802</v>
      </c>
      <c r="AFJ31" s="15">
        <v>-0.81552643726229501</v>
      </c>
      <c r="AFK31" s="15">
        <v>-0.81972784614754102</v>
      </c>
      <c r="AFL31" s="15">
        <v>0.73880929037704901</v>
      </c>
      <c r="AFM31" s="15">
        <v>0.82963535031147495</v>
      </c>
      <c r="AFN31" s="15">
        <v>0.129176168039216</v>
      </c>
      <c r="AFO31" s="15">
        <v>6.1653896176470602E-2</v>
      </c>
      <c r="AFP31" s="15">
        <v>9.7953644078431407E-2</v>
      </c>
      <c r="AFQ31" s="15">
        <v>0.102610951627451</v>
      </c>
      <c r="AFR31" s="15">
        <v>0.68654260099999997</v>
      </c>
      <c r="AFS31" s="15">
        <v>0.407414641627451</v>
      </c>
      <c r="AFT31" s="15">
        <v>0.10157045837254899</v>
      </c>
      <c r="AFU31" s="15">
        <v>0.70772067764705904</v>
      </c>
      <c r="AFV31" s="15">
        <v>0.42865716174509799</v>
      </c>
      <c r="AFW31" s="15">
        <v>0.12903078741176499</v>
      </c>
      <c r="AFX31" s="15">
        <v>5.5229151392156901E-2</v>
      </c>
      <c r="AFY31" s="15">
        <v>0.103409880039216</v>
      </c>
      <c r="AFZ31" s="15">
        <v>33.1</v>
      </c>
      <c r="AGA31" s="15">
        <v>29.490588235294101</v>
      </c>
      <c r="AGB31" s="15">
        <v>30.853137254901998</v>
      </c>
      <c r="AGC31" s="15">
        <v>26.009215686274501</v>
      </c>
      <c r="AGD31" s="15">
        <v>25.946078431372499</v>
      </c>
      <c r="AGE31" s="15">
        <v>32.630000000000003</v>
      </c>
      <c r="AGF31" s="15">
        <v>32.65</v>
      </c>
      <c r="AGG31" s="15">
        <v>-0.16531828627451001</v>
      </c>
      <c r="AGH31" s="15">
        <v>-0.15246308235294101</v>
      </c>
      <c r="AGI31" s="15">
        <v>44.76</v>
      </c>
      <c r="AGJ31" s="15">
        <v>41.5966666666667</v>
      </c>
      <c r="AGK31" s="15">
        <v>145.1</v>
      </c>
      <c r="AGL31" s="15">
        <f t="shared" si="106"/>
        <v>100.34</v>
      </c>
      <c r="AGM31" s="15">
        <f t="shared" si="107"/>
        <v>103.5033333333333</v>
      </c>
      <c r="AGN31" s="15">
        <f t="shared" si="108"/>
        <v>101.92166666666665</v>
      </c>
      <c r="AGO31" s="15">
        <v>1561.3349803921601</v>
      </c>
      <c r="AGP31" s="15">
        <v>1489.5534705882401</v>
      </c>
      <c r="AGQ31" s="15">
        <v>0.74880904446862695</v>
      </c>
      <c r="AGR31" s="15">
        <v>0.73869732431568602</v>
      </c>
      <c r="AGS31" s="15">
        <v>0.61662382231176505</v>
      </c>
      <c r="AGT31" s="15">
        <v>0.596709939880392</v>
      </c>
      <c r="AGU31" s="15">
        <v>0.85458328933921601</v>
      </c>
      <c r="AGV31" s="15">
        <v>0.83284040525882297</v>
      </c>
      <c r="AGW31" s="15">
        <f t="shared" si="109"/>
        <v>0.84371184729901949</v>
      </c>
      <c r="AGX31" s="15">
        <v>0.770717225886275</v>
      </c>
      <c r="AGY31" s="15">
        <v>0.73471130531764695</v>
      </c>
      <c r="AGZ31" s="15">
        <v>0.24570425444705901</v>
      </c>
      <c r="AHA31" s="15">
        <v>0.254039644364706</v>
      </c>
      <c r="AHB31" s="15">
        <v>0.74416707794902004</v>
      </c>
      <c r="AHC31" s="15">
        <v>0.74721940754902005</v>
      </c>
      <c r="AHD31" s="15">
        <v>0.69087532266274498</v>
      </c>
      <c r="AHE31" s="15">
        <v>0.67975548836666699</v>
      </c>
      <c r="AHF31" s="15">
        <v>-8.9930436078431396E-3</v>
      </c>
      <c r="AHG31" s="15">
        <v>2.35878449333333E-2</v>
      </c>
      <c r="AHH31" s="15">
        <v>5.9745804292078404</v>
      </c>
      <c r="AHI31" s="15">
        <v>5.6885839795803896</v>
      </c>
      <c r="AHJ31" s="15">
        <v>0.28758017047254902</v>
      </c>
      <c r="AHK31" s="15">
        <v>0.30463328893137298</v>
      </c>
      <c r="AHL31" s="15">
        <v>0.427945945260784</v>
      </c>
      <c r="AHM31" s="15">
        <v>0.44400483722156903</v>
      </c>
      <c r="AHN31" s="15">
        <v>0.46045244749411801</v>
      </c>
      <c r="AHO31" s="15">
        <v>0.47471020884509801</v>
      </c>
      <c r="AHP31" s="15">
        <v>0.32806415472745099</v>
      </c>
      <c r="AHQ31" s="15">
        <v>0.34323561268431402</v>
      </c>
      <c r="AHR31" s="15">
        <v>-0.87037186992156801</v>
      </c>
      <c r="AHS31" s="15">
        <v>-0.84668798092156805</v>
      </c>
      <c r="AHT31" s="15">
        <v>0.74957953201568595</v>
      </c>
      <c r="AHU31" s="15">
        <v>0.81305903368431398</v>
      </c>
      <c r="AHV31" s="15">
        <v>0.12734183133333299</v>
      </c>
      <c r="AHW31" s="15">
        <v>6.2534386862745095E-2</v>
      </c>
      <c r="AHX31" s="15">
        <v>0.10242502590196099</v>
      </c>
      <c r="AHY31" s="15">
        <v>0.10255703586274501</v>
      </c>
      <c r="AHZ31" s="15">
        <v>0.70172816498039203</v>
      </c>
      <c r="AIA31" s="15">
        <v>0.41388522541176498</v>
      </c>
      <c r="AIB31" s="15">
        <v>9.6975104450980398E-2</v>
      </c>
      <c r="AIC31" s="15">
        <v>0.67493431750980404</v>
      </c>
      <c r="AID31" s="15">
        <v>0.411311492784314</v>
      </c>
      <c r="AIE31" s="15">
        <v>0.12096862745098</v>
      </c>
      <c r="AIF31" s="15">
        <v>5.4707916745097999E-2</v>
      </c>
      <c r="AIG31" s="15">
        <v>9.6269063215686304E-2</v>
      </c>
      <c r="AIH31" s="15">
        <v>36.44</v>
      </c>
      <c r="AII31" s="15">
        <v>34.227254901960798</v>
      </c>
      <c r="AIJ31" s="15">
        <v>19.223137254901999</v>
      </c>
      <c r="AIK31" s="15">
        <v>25.474509803921599</v>
      </c>
      <c r="AIL31" s="15">
        <v>25.3303921568627</v>
      </c>
      <c r="AIM31" s="15">
        <v>36.53</v>
      </c>
      <c r="AIN31" s="15">
        <v>36.469607843137297</v>
      </c>
      <c r="AIO31" s="15">
        <v>-0.27442890392156899</v>
      </c>
      <c r="AIP31" s="15">
        <v>-0.25177505294117603</v>
      </c>
      <c r="AIQ31" s="15">
        <v>43.297450980392199</v>
      </c>
      <c r="AIR31" s="15">
        <v>42.775098039215699</v>
      </c>
      <c r="AIS31" s="15">
        <v>157</v>
      </c>
      <c r="AIT31" s="15">
        <f t="shared" si="110"/>
        <v>113.7025490196078</v>
      </c>
      <c r="AIU31" s="15">
        <f t="shared" si="111"/>
        <v>114.22490196078431</v>
      </c>
      <c r="AIV31" s="15">
        <v>1528.15339215686</v>
      </c>
      <c r="AIW31" s="15">
        <v>1516.3055294117601</v>
      </c>
      <c r="AIX31" s="15">
        <v>0.74849306145490202</v>
      </c>
      <c r="AIY31" s="15">
        <v>0.74427316272352995</v>
      </c>
      <c r="AIZ31" s="15">
        <v>0.61807622843333299</v>
      </c>
      <c r="AJA31" s="15">
        <v>0.60220945941764703</v>
      </c>
      <c r="AJB31" s="15">
        <v>0.84919726915098004</v>
      </c>
      <c r="AJC31" s="15">
        <v>0.83502982608431398</v>
      </c>
      <c r="AJD31" s="15">
        <v>0.76395442894313803</v>
      </c>
      <c r="AJE31" s="15">
        <v>0.73576470876078404</v>
      </c>
      <c r="AJF31" s="15">
        <v>0.24279068849215699</v>
      </c>
      <c r="AJG31" s="15">
        <v>0.25741496211960802</v>
      </c>
      <c r="AJH31" s="15">
        <v>0.74961139989411796</v>
      </c>
      <c r="AJI31" s="15">
        <v>0.74367058701764699</v>
      </c>
      <c r="AJJ31" s="15">
        <v>0.69490993581372595</v>
      </c>
      <c r="AJK31" s="15">
        <v>0.69094185724509805</v>
      </c>
      <c r="AJL31" s="15">
        <v>4.7619097450980396E-3</v>
      </c>
      <c r="AJM31" s="15">
        <v>1.2526233549019601E-3</v>
      </c>
      <c r="AJN31" s="15">
        <v>5.9643109474823497</v>
      </c>
      <c r="AJO31" s="15">
        <v>5.8473268193960797</v>
      </c>
      <c r="AJP31" s="15">
        <v>0.285986238878431</v>
      </c>
      <c r="AJQ31" s="15">
        <v>0.30810683418627499</v>
      </c>
      <c r="AJR31" s="15">
        <v>0.42525273172745098</v>
      </c>
      <c r="AJS31" s="15">
        <v>0.448455902854902</v>
      </c>
      <c r="AJT31" s="15">
        <v>0.456075368807843</v>
      </c>
      <c r="AJU31" s="15">
        <v>0.47807149770784302</v>
      </c>
      <c r="AJV31" s="15">
        <v>0.32428879095490198</v>
      </c>
      <c r="AJW31" s="15">
        <v>0.34539285220588201</v>
      </c>
      <c r="AJX31" s="15">
        <v>-0.86597149796078399</v>
      </c>
      <c r="AJY31" s="15">
        <v>-0.84752190427451002</v>
      </c>
      <c r="AJZ31" s="15">
        <v>0.74202325912745104</v>
      </c>
      <c r="AKA31" s="15">
        <v>0.82619396630980402</v>
      </c>
      <c r="AZI31" s="6"/>
      <c r="AZJ31" s="7"/>
      <c r="AZK31" s="6"/>
      <c r="AZL31" s="6"/>
      <c r="AZM31" s="6"/>
      <c r="AZN31" s="6"/>
    </row>
    <row r="32" spans="1:963 1361:1366" x14ac:dyDescent="0.25">
      <c r="A32" s="15">
        <v>31</v>
      </c>
      <c r="B32" s="15">
        <v>8</v>
      </c>
      <c r="C32" s="15" t="s">
        <v>10</v>
      </c>
      <c r="D32" s="15">
        <v>100</v>
      </c>
      <c r="E32" s="15">
        <v>1</v>
      </c>
      <c r="F32" s="15">
        <v>2</v>
      </c>
      <c r="G32" s="15" t="s">
        <v>14</v>
      </c>
      <c r="H32" s="15" t="s">
        <v>560</v>
      </c>
      <c r="I32" s="25">
        <v>-9999</v>
      </c>
      <c r="J32" s="25">
        <v>-9999</v>
      </c>
      <c r="K32" s="25">
        <v>-9999</v>
      </c>
      <c r="L32" s="25">
        <v>-9999</v>
      </c>
      <c r="M32" s="15">
        <v>172.48000000000002</v>
      </c>
      <c r="N32" s="15">
        <v>154</v>
      </c>
      <c r="O32" s="15">
        <v>224</v>
      </c>
      <c r="P32" s="15">
        <v>200</v>
      </c>
      <c r="Q32" s="15">
        <v>54.559999999999995</v>
      </c>
      <c r="R32" s="15">
        <v>26.72</v>
      </c>
      <c r="S32" s="15">
        <v>18.720000000000006</v>
      </c>
      <c r="T32" s="15">
        <v>54.559999999999995</v>
      </c>
      <c r="U32" s="15">
        <v>22.72</v>
      </c>
      <c r="V32" s="15">
        <v>22.720000000000006</v>
      </c>
      <c r="W32" s="15">
        <v>58.56</v>
      </c>
      <c r="X32" s="15">
        <v>24.72</v>
      </c>
      <c r="Y32" s="15">
        <v>16.720000000000006</v>
      </c>
      <c r="Z32" s="15">
        <v>60.56</v>
      </c>
      <c r="AA32" s="15">
        <v>18.72</v>
      </c>
      <c r="AB32" s="15">
        <v>20.720000000000006</v>
      </c>
      <c r="AC32" s="15" t="s">
        <v>71</v>
      </c>
      <c r="AD32" s="15">
        <v>8.6999999999999993</v>
      </c>
      <c r="AE32" s="15">
        <v>7.2</v>
      </c>
      <c r="AF32" s="15">
        <v>0.9</v>
      </c>
      <c r="AG32" s="15" t="s">
        <v>41</v>
      </c>
      <c r="AH32" s="15">
        <v>2</v>
      </c>
      <c r="AI32" s="15">
        <v>1.1000000000000001</v>
      </c>
      <c r="AJ32" s="15">
        <v>2.2999999999999998</v>
      </c>
      <c r="AK32" s="15">
        <v>4</v>
      </c>
      <c r="AL32" s="15">
        <v>494</v>
      </c>
      <c r="AM32" s="15">
        <v>75</v>
      </c>
      <c r="AN32" s="15">
        <v>0.71</v>
      </c>
      <c r="AO32" s="15">
        <v>9.4</v>
      </c>
      <c r="AP32" s="15">
        <v>7</v>
      </c>
      <c r="AQ32" s="15">
        <v>1.24</v>
      </c>
      <c r="AR32" s="15">
        <v>5203</v>
      </c>
      <c r="AS32" s="15">
        <v>192</v>
      </c>
      <c r="AT32" s="15">
        <v>329</v>
      </c>
      <c r="AU32" s="25">
        <v>-9999</v>
      </c>
      <c r="AV32" s="15">
        <v>30.3</v>
      </c>
      <c r="AW32" s="15">
        <v>0</v>
      </c>
      <c r="AX32" s="15">
        <v>4</v>
      </c>
      <c r="AY32" s="15">
        <v>86</v>
      </c>
      <c r="AZ32" s="15">
        <v>5</v>
      </c>
      <c r="BA32" s="15">
        <v>5</v>
      </c>
      <c r="BB32" s="15">
        <v>82</v>
      </c>
      <c r="BC32" s="20">
        <v>0.18992403038784489</v>
      </c>
      <c r="BD32" s="20">
        <v>0.71931664918327587</v>
      </c>
      <c r="BE32" s="20">
        <v>0.42912030337807489</v>
      </c>
      <c r="BF32" s="20">
        <v>3.4893574597477696E-2</v>
      </c>
      <c r="BG32" s="20">
        <v>0.21456015168903744</v>
      </c>
      <c r="BH32" s="20">
        <v>0.7076999750809867</v>
      </c>
      <c r="BI32" s="25">
        <v>-9999</v>
      </c>
      <c r="BJ32" s="25">
        <v>-9999</v>
      </c>
      <c r="BK32" s="25">
        <v>-9999</v>
      </c>
      <c r="BL32" s="25">
        <v>-9999</v>
      </c>
      <c r="BM32" s="25">
        <v>-9999</v>
      </c>
      <c r="BN32" s="20">
        <f t="shared" si="0"/>
        <v>3.636962718284483</v>
      </c>
      <c r="BO32" s="20">
        <f t="shared" si="1"/>
        <v>5.3534439317967824</v>
      </c>
      <c r="BP32" s="20">
        <f t="shared" si="2"/>
        <v>5.493018230186693</v>
      </c>
      <c r="BQ32" s="20">
        <f t="shared" si="3"/>
        <v>6.3512588369428427</v>
      </c>
      <c r="BR32" s="20">
        <f t="shared" si="4"/>
        <v>9.1820587372667894</v>
      </c>
      <c r="BS32" s="20">
        <f t="shared" si="5"/>
        <v>0.13957429838991078</v>
      </c>
      <c r="BT32" s="20">
        <f t="shared" si="6"/>
        <v>0.85824060675614977</v>
      </c>
      <c r="BU32" s="20">
        <f t="shared" si="7"/>
        <v>2.8307999003239468</v>
      </c>
      <c r="BV32" s="20">
        <f t="shared" si="35"/>
        <v>3.8286148054700071</v>
      </c>
      <c r="BW32" s="25">
        <v>-9999</v>
      </c>
      <c r="BX32" s="25">
        <v>-9999</v>
      </c>
      <c r="BY32" s="25">
        <v>-9999</v>
      </c>
      <c r="BZ32" s="25">
        <v>-9999</v>
      </c>
      <c r="CA32" s="25">
        <v>-9999</v>
      </c>
      <c r="CB32" s="25">
        <v>-9999</v>
      </c>
      <c r="CC32" s="25">
        <v>-9999</v>
      </c>
      <c r="CD32" s="20">
        <f t="shared" si="8"/>
        <v>22.177063427317549</v>
      </c>
      <c r="CE32" s="20">
        <f t="shared" si="9"/>
        <v>34.56848783862447</v>
      </c>
      <c r="CF32" s="20">
        <f t="shared" si="10"/>
        <v>48.206222928637544</v>
      </c>
      <c r="CG32" s="20">
        <f t="shared" si="36"/>
        <v>79.745404644016446</v>
      </c>
      <c r="CH32" s="15">
        <f t="shared" si="11"/>
        <v>13.637735090013077</v>
      </c>
      <c r="CI32" s="15">
        <f t="shared" si="12"/>
        <v>15.337362528485087</v>
      </c>
      <c r="CJ32" s="15">
        <f t="shared" si="13"/>
        <v>16.201819186893815</v>
      </c>
      <c r="CK32" s="15">
        <f t="shared" ref="CK32:CL32" si="193">SUM(CH32:CJ32)</f>
        <v>45.176916805391983</v>
      </c>
      <c r="CL32" s="15">
        <f t="shared" si="193"/>
        <v>76.716098520770885</v>
      </c>
      <c r="CM32" s="15">
        <v>1.4649999999999999</v>
      </c>
      <c r="CN32" s="15">
        <v>0.61</v>
      </c>
      <c r="CO32" s="15">
        <v>0.79</v>
      </c>
      <c r="CP32" s="15">
        <v>0.52</v>
      </c>
      <c r="CQ32" s="15">
        <v>0.61499999999999999</v>
      </c>
      <c r="CR32" s="15">
        <v>0.83000000000000007</v>
      </c>
      <c r="CS32" s="25">
        <v>-9999</v>
      </c>
      <c r="CT32" s="25">
        <v>-9999</v>
      </c>
      <c r="CU32" s="25">
        <v>-9999</v>
      </c>
      <c r="CV32" s="25">
        <v>-9999</v>
      </c>
      <c r="CW32" s="25">
        <v>-9999</v>
      </c>
      <c r="CX32" s="20">
        <f t="shared" si="141"/>
        <v>8.2999999999999989</v>
      </c>
      <c r="CY32" s="20">
        <f t="shared" si="142"/>
        <v>11.459999999999999</v>
      </c>
      <c r="CZ32" s="20">
        <f t="shared" si="143"/>
        <v>13.54</v>
      </c>
      <c r="DA32" s="20">
        <f t="shared" si="144"/>
        <v>16</v>
      </c>
      <c r="DB32" s="20">
        <f t="shared" si="145"/>
        <v>19.32</v>
      </c>
      <c r="DC32" s="15">
        <f t="shared" si="146"/>
        <v>2.08</v>
      </c>
      <c r="DD32" s="15">
        <f t="shared" si="147"/>
        <v>2.46</v>
      </c>
      <c r="DE32" s="15">
        <f t="shared" si="148"/>
        <v>3.3200000000000003</v>
      </c>
      <c r="DF32" s="15">
        <f t="shared" si="149"/>
        <v>7.86</v>
      </c>
      <c r="DG32" s="16">
        <v>2.5727860897695107</v>
      </c>
      <c r="DH32" s="16">
        <v>2.9714797670598769</v>
      </c>
      <c r="DI32" s="16">
        <v>3.0978561028267309</v>
      </c>
      <c r="DJ32" s="16">
        <v>3.4094337725032693</v>
      </c>
      <c r="DK32" s="16">
        <v>3.8343406321212719</v>
      </c>
      <c r="DL32" s="16">
        <v>4.0504547967234537</v>
      </c>
      <c r="DM32" s="25">
        <v>-9999</v>
      </c>
      <c r="DN32" s="20">
        <f t="shared" si="41"/>
        <v>22.177063427317549</v>
      </c>
      <c r="DO32" s="20">
        <f t="shared" si="42"/>
        <v>34.56848783862447</v>
      </c>
      <c r="DP32" s="20">
        <f t="shared" ref="DP32:DR32" si="194">(DO32+(DJ32*4))</f>
        <v>48.206222928637544</v>
      </c>
      <c r="DQ32" s="20">
        <f t="shared" si="194"/>
        <v>63.543585457122632</v>
      </c>
      <c r="DR32" s="20">
        <f t="shared" si="194"/>
        <v>79.745404644016446</v>
      </c>
      <c r="DS32" s="15">
        <f t="shared" si="44"/>
        <v>13.637735090013077</v>
      </c>
      <c r="DT32" s="15">
        <f t="shared" si="45"/>
        <v>15.337362528485087</v>
      </c>
      <c r="DU32" s="15">
        <f t="shared" si="46"/>
        <v>16.201819186893815</v>
      </c>
      <c r="DV32" s="15">
        <f t="shared" si="47"/>
        <v>45.176916805391983</v>
      </c>
      <c r="DW32" s="25">
        <v>-9999</v>
      </c>
      <c r="DX32" s="25">
        <v>-9999</v>
      </c>
      <c r="DY32" s="25">
        <v>-9999</v>
      </c>
      <c r="DZ32" s="25">
        <v>-9999</v>
      </c>
      <c r="EA32" s="25">
        <v>-9999</v>
      </c>
      <c r="EB32" s="25">
        <v>-9999</v>
      </c>
      <c r="EC32" s="25">
        <v>-9999</v>
      </c>
      <c r="ED32" s="25">
        <v>-9999</v>
      </c>
      <c r="EE32" s="25">
        <v>-9999</v>
      </c>
      <c r="EF32" s="25">
        <v>-9999</v>
      </c>
      <c r="EG32" s="25">
        <v>-9999</v>
      </c>
      <c r="EH32" s="25">
        <v>-9999</v>
      </c>
      <c r="EI32" s="25">
        <v>-9999</v>
      </c>
      <c r="EJ32" s="25">
        <v>-9999</v>
      </c>
      <c r="EK32" s="25">
        <v>-9999</v>
      </c>
      <c r="EL32" s="25">
        <v>-9999</v>
      </c>
      <c r="EM32" s="25">
        <v>-9999</v>
      </c>
      <c r="EN32" s="25">
        <v>-9999</v>
      </c>
      <c r="EO32" s="25">
        <v>-9999</v>
      </c>
      <c r="EP32" s="25">
        <v>-9999</v>
      </c>
      <c r="EQ32" s="15">
        <v>6.1</v>
      </c>
      <c r="ER32" s="18">
        <v>2.8</v>
      </c>
      <c r="ES32" s="17">
        <v>5.7</v>
      </c>
      <c r="ET32" s="18">
        <v>2.9</v>
      </c>
      <c r="EU32" s="29">
        <v>2.4</v>
      </c>
      <c r="EV32" s="22">
        <v>3.7</v>
      </c>
      <c r="EW32" s="22">
        <v>2.6</v>
      </c>
      <c r="EX32" s="18">
        <v>3.1</v>
      </c>
      <c r="EY32" s="18">
        <v>4.5999999999999996</v>
      </c>
      <c r="EZ32" s="23">
        <v>4.8</v>
      </c>
      <c r="FA32" s="18">
        <v>3.6</v>
      </c>
      <c r="FB32" s="22">
        <v>9.8000000000000007</v>
      </c>
      <c r="FC32" s="21">
        <v>-9999</v>
      </c>
      <c r="FD32" s="18">
        <v>5.5</v>
      </c>
      <c r="FE32" s="21">
        <v>-9999</v>
      </c>
      <c r="FF32" s="18">
        <v>11.1</v>
      </c>
      <c r="FG32" s="18">
        <v>12.9</v>
      </c>
      <c r="FH32" s="18">
        <v>5</v>
      </c>
      <c r="FI32" s="18">
        <v>11.6</v>
      </c>
      <c r="FJ32" s="18">
        <v>16.7</v>
      </c>
      <c r="FK32" s="18">
        <v>10.5</v>
      </c>
      <c r="FL32" s="17">
        <v>34.700000000000003</v>
      </c>
      <c r="FM32" s="17">
        <v>36.6</v>
      </c>
      <c r="FN32" s="17">
        <v>29.7</v>
      </c>
      <c r="FO32" s="17">
        <v>28.8</v>
      </c>
      <c r="FP32" s="17">
        <v>27</v>
      </c>
      <c r="FQ32" s="17">
        <v>26.7</v>
      </c>
      <c r="FR32" s="17">
        <v>29.5</v>
      </c>
      <c r="FS32" s="17">
        <v>28.8</v>
      </c>
      <c r="FT32" s="17">
        <v>28.7</v>
      </c>
      <c r="FU32" s="17">
        <v>28</v>
      </c>
      <c r="FV32" s="17">
        <v>25.75</v>
      </c>
      <c r="FW32" s="17">
        <v>27.5</v>
      </c>
      <c r="FX32" s="22">
        <v>36</v>
      </c>
      <c r="FY32" s="22">
        <v>33</v>
      </c>
      <c r="FZ32" s="22">
        <v>57.5</v>
      </c>
      <c r="GA32" s="22">
        <v>58</v>
      </c>
      <c r="GB32" s="22">
        <v>76.5</v>
      </c>
      <c r="GC32" s="22">
        <v>64</v>
      </c>
      <c r="GD32" s="22">
        <v>92</v>
      </c>
      <c r="GE32" s="22">
        <v>84.5</v>
      </c>
      <c r="GF32" s="22">
        <v>108.5</v>
      </c>
      <c r="GG32" s="22">
        <v>90.5</v>
      </c>
      <c r="GH32" s="22">
        <v>129</v>
      </c>
      <c r="GI32" s="22">
        <v>102</v>
      </c>
      <c r="GJ32" s="22">
        <v>128.5</v>
      </c>
      <c r="GK32" s="22">
        <v>117.5</v>
      </c>
      <c r="GL32" s="22">
        <v>121</v>
      </c>
      <c r="GM32" s="22">
        <v>86</v>
      </c>
      <c r="GN32" s="16">
        <v>548.36223506743738</v>
      </c>
      <c r="GO32" s="16">
        <v>2806.934673366834</v>
      </c>
      <c r="GP32" s="16">
        <v>14713.686534216336</v>
      </c>
      <c r="GQ32" s="16">
        <v>13765.537848605578</v>
      </c>
      <c r="GR32" s="16">
        <v>10613.095238095239</v>
      </c>
      <c r="GS32" s="16">
        <v>9318.756169792694</v>
      </c>
      <c r="GT32" s="16">
        <v>5558.2919563058585</v>
      </c>
      <c r="GU32" s="16">
        <v>2758.8709677419356</v>
      </c>
      <c r="GV32" s="16">
        <v>1559.6059113300491</v>
      </c>
      <c r="GW32" s="16">
        <v>678.23936696340263</v>
      </c>
      <c r="GX32" s="18">
        <v>3.4552999999999998</v>
      </c>
      <c r="GY32" s="18">
        <v>5.5313999999999997</v>
      </c>
      <c r="GZ32" s="18">
        <v>5.1346999999999996</v>
      </c>
      <c r="HA32" s="18">
        <v>4.851</v>
      </c>
      <c r="HB32" s="18">
        <v>4.5854999999999997</v>
      </c>
      <c r="HC32" s="18">
        <v>4.1407999999999996</v>
      </c>
      <c r="HD32" s="18">
        <v>3.2469999999999999</v>
      </c>
      <c r="HE32" s="18">
        <v>3.3245</v>
      </c>
      <c r="HF32" s="18">
        <v>3.2667999999999999</v>
      </c>
      <c r="HG32" s="15">
        <v>50.4</v>
      </c>
      <c r="HH32" s="15">
        <f t="shared" si="48"/>
        <v>485</v>
      </c>
      <c r="HI32" s="15">
        <v>1.5588396896560801</v>
      </c>
      <c r="HJ32" s="24">
        <f t="shared" si="49"/>
        <v>1.7121112862906196</v>
      </c>
      <c r="HK32" s="15">
        <f t="shared" si="50"/>
        <v>8.3037397385095044</v>
      </c>
      <c r="HL32" s="27">
        <v>0.33801971403825815</v>
      </c>
      <c r="HM32" s="17">
        <v>422.6</v>
      </c>
      <c r="HN32" s="17">
        <v>70.069999999999993</v>
      </c>
      <c r="HO32" s="16">
        <f t="shared" si="51"/>
        <v>352.53000000000003</v>
      </c>
      <c r="HP32" s="18">
        <v>11</v>
      </c>
      <c r="HQ32" s="18">
        <v>611</v>
      </c>
      <c r="HR32" s="18">
        <v>31.63</v>
      </c>
      <c r="HS32" s="22">
        <f t="shared" si="52"/>
        <v>579.37</v>
      </c>
      <c r="HT32" s="21">
        <v>314</v>
      </c>
      <c r="HU32" s="18">
        <v>280.8</v>
      </c>
      <c r="HV32" s="18">
        <v>31</v>
      </c>
      <c r="HW32" s="18">
        <f t="shared" si="53"/>
        <v>249.8</v>
      </c>
      <c r="HX32" s="18">
        <v>181.4</v>
      </c>
      <c r="HY32" s="18">
        <v>31</v>
      </c>
      <c r="HZ32" s="18">
        <f t="shared" si="54"/>
        <v>150.4</v>
      </c>
      <c r="IA32" s="18">
        <v>140.1</v>
      </c>
      <c r="IB32" s="18">
        <v>31.5</v>
      </c>
      <c r="IC32" s="18">
        <f t="shared" si="55"/>
        <v>108.6</v>
      </c>
      <c r="ID32" s="18">
        <v>82.5</v>
      </c>
      <c r="IE32" s="22">
        <v>6.65</v>
      </c>
      <c r="IF32" s="28">
        <v>104.6</v>
      </c>
      <c r="IG32" s="22">
        <v>70.069999999999993</v>
      </c>
      <c r="IH32" s="22">
        <f t="shared" si="151"/>
        <v>75.849999999999994</v>
      </c>
      <c r="II32" s="22">
        <f t="shared" si="152"/>
        <v>34.53</v>
      </c>
      <c r="IJ32" s="16">
        <f t="shared" si="58"/>
        <v>338.52941176470586</v>
      </c>
      <c r="IK32" s="16">
        <f t="shared" si="59"/>
        <v>302.25840336134451</v>
      </c>
      <c r="IL32" s="25">
        <f t="shared" si="22"/>
        <v>3456.1764705882356</v>
      </c>
      <c r="IM32" s="16">
        <f t="shared" si="23"/>
        <v>5680.0980392156862</v>
      </c>
      <c r="IN32" s="16">
        <f t="shared" si="24"/>
        <v>1474.5098039215686</v>
      </c>
      <c r="IO32" s="16">
        <f t="shared" si="60"/>
        <v>1064.7058823529412</v>
      </c>
      <c r="IP32" s="25">
        <f t="shared" si="25"/>
        <v>2449.0196078431372</v>
      </c>
      <c r="IQ32" s="16">
        <f t="shared" si="61"/>
        <v>11675.49019607843</v>
      </c>
      <c r="IR32" s="16">
        <f t="shared" si="62"/>
        <v>743.62745098039215</v>
      </c>
      <c r="IS32" s="27">
        <v>0.350103523160124</v>
      </c>
      <c r="IT32" s="24">
        <v>3.1288316538880858</v>
      </c>
      <c r="IU32" s="24">
        <v>3.1288316538880858</v>
      </c>
      <c r="IV32" s="15">
        <v>3.44</v>
      </c>
      <c r="IW32" s="24">
        <f t="shared" si="63"/>
        <v>3.3800707490907023</v>
      </c>
      <c r="IX32" s="15">
        <f t="shared" si="26"/>
        <v>118.8924705882353</v>
      </c>
      <c r="IY32" s="27">
        <v>0.3633130035465974</v>
      </c>
      <c r="IZ32" s="26">
        <v>0.73601799638023213</v>
      </c>
      <c r="JA32" s="15">
        <v>0.74</v>
      </c>
      <c r="JB32" s="24">
        <f t="shared" si="64"/>
        <v>0.83794551935435868</v>
      </c>
      <c r="JC32" s="15">
        <f t="shared" si="27"/>
        <v>42.032725490196079</v>
      </c>
      <c r="JD32" s="27">
        <v>0.36294660723114058</v>
      </c>
      <c r="JE32" s="24">
        <v>1.4630805194659968</v>
      </c>
      <c r="JF32" s="15">
        <v>1.7</v>
      </c>
      <c r="JG32" s="24">
        <f t="shared" si="65"/>
        <v>1.6103767438806751</v>
      </c>
      <c r="JH32" s="15">
        <f t="shared" si="28"/>
        <v>25.06666666666667</v>
      </c>
      <c r="JI32" s="27">
        <v>0.36292127689955006</v>
      </c>
      <c r="JJ32" s="24">
        <v>2.1326791588118446</v>
      </c>
      <c r="JK32" s="15">
        <v>2.5099999999999998</v>
      </c>
      <c r="JL32" s="24">
        <f t="shared" si="66"/>
        <v>2.3217583383217035</v>
      </c>
      <c r="JM32" s="15">
        <f t="shared" si="29"/>
        <v>18.665049019607842</v>
      </c>
      <c r="JN32" s="27">
        <v>0.36324791071250578</v>
      </c>
      <c r="JO32" s="16">
        <f t="shared" si="67"/>
        <v>204.65691176470588</v>
      </c>
      <c r="JP32" s="16">
        <f t="shared" si="68"/>
        <v>182.72938550420167</v>
      </c>
      <c r="JQ32" s="22">
        <v>6.5</v>
      </c>
      <c r="JR32" s="22">
        <f t="shared" si="69"/>
        <v>21.645</v>
      </c>
      <c r="JS32" s="22">
        <v>942.9</v>
      </c>
      <c r="JT32" s="26">
        <f t="shared" si="70"/>
        <v>0.94289999999999996</v>
      </c>
      <c r="JU32" s="27">
        <v>7.1599999999999997E-2</v>
      </c>
      <c r="JV32" s="26">
        <f t="shared" si="71"/>
        <v>0.87129999999999996</v>
      </c>
      <c r="JW32" s="15">
        <f t="shared" si="72"/>
        <v>3862.2656543361391</v>
      </c>
      <c r="JX32" s="15">
        <v>0.49209999999999998</v>
      </c>
      <c r="JY32" s="15">
        <v>0.499</v>
      </c>
      <c r="JZ32" s="15">
        <f t="shared" si="181"/>
        <v>0.42430000000000001</v>
      </c>
      <c r="KA32" s="15">
        <f t="shared" si="120"/>
        <v>0.46729999999999999</v>
      </c>
      <c r="KB32" s="15">
        <f t="shared" si="156"/>
        <v>0.48697348789165618</v>
      </c>
      <c r="KC32" s="15">
        <v>0.47499999999999998</v>
      </c>
      <c r="KD32" s="15">
        <f t="shared" si="186"/>
        <v>1880.8209768562194</v>
      </c>
      <c r="KE32" s="15">
        <f t="shared" si="30"/>
        <v>1834.576185809666</v>
      </c>
      <c r="KF32" s="15">
        <f t="shared" si="73"/>
        <v>2054.7253281068261</v>
      </c>
      <c r="KG32" s="28">
        <v>2</v>
      </c>
      <c r="KH32" s="22">
        <f t="shared" si="74"/>
        <v>19</v>
      </c>
      <c r="KI32" s="22">
        <f t="shared" si="75"/>
        <v>126.73</v>
      </c>
      <c r="KJ32" s="20">
        <v>128.39223699999999</v>
      </c>
      <c r="KK32" s="16">
        <v>5.7</v>
      </c>
      <c r="KL32" s="16">
        <f t="shared" si="76"/>
        <v>5.19</v>
      </c>
      <c r="KM32" s="15">
        <f t="shared" si="121"/>
        <v>3878.4715525014167</v>
      </c>
      <c r="KN32" s="18">
        <v>2.5</v>
      </c>
      <c r="KO32" s="18">
        <f t="shared" si="77"/>
        <v>2.23</v>
      </c>
      <c r="KP32" s="15">
        <f t="shared" si="78"/>
        <v>0.42967244701348745</v>
      </c>
      <c r="KQ32" s="15">
        <f t="shared" si="79"/>
        <v>1666.4723626354835</v>
      </c>
      <c r="KR32" s="15">
        <f t="shared" si="80"/>
        <v>1866.4490461517416</v>
      </c>
      <c r="KS32" s="20">
        <f t="shared" si="31"/>
        <v>2093.2589788237606</v>
      </c>
      <c r="KT32" s="20">
        <f t="shared" si="81"/>
        <v>2344.450056282612</v>
      </c>
      <c r="KU32" s="30">
        <v>4.95</v>
      </c>
      <c r="KV32" s="30">
        <v>1.01</v>
      </c>
      <c r="KW32" s="30">
        <v>79.2</v>
      </c>
      <c r="KX32" s="30">
        <v>25.1</v>
      </c>
      <c r="KY32" s="30">
        <v>5.7</v>
      </c>
      <c r="KZ32" s="18">
        <v>2.3828</v>
      </c>
      <c r="LA32" s="18">
        <f t="shared" si="82"/>
        <v>2.3157999999999999</v>
      </c>
      <c r="LB32" s="15">
        <f t="shared" si="32"/>
        <v>0.44620423892100186</v>
      </c>
      <c r="LC32" s="15">
        <f t="shared" si="33"/>
        <v>1730.5904472606512</v>
      </c>
      <c r="LD32" s="15">
        <f t="shared" si="83"/>
        <v>1938.2613009319296</v>
      </c>
      <c r="LE32" s="15">
        <f t="shared" si="84"/>
        <v>2363.7332938194263</v>
      </c>
      <c r="LF32" s="15">
        <v>50.4</v>
      </c>
      <c r="LG32" s="15">
        <f t="shared" si="85"/>
        <v>485</v>
      </c>
      <c r="LH32" s="15">
        <v>0.274776258780488</v>
      </c>
      <c r="LI32" s="15">
        <v>0.41379819048780497</v>
      </c>
      <c r="LJ32" s="15">
        <v>0.23958460756097599</v>
      </c>
      <c r="LK32" s="15">
        <v>0.34274848575609701</v>
      </c>
      <c r="LL32" s="15">
        <v>0.53349762804878098</v>
      </c>
      <c r="LM32" s="15">
        <v>0.49340303202439001</v>
      </c>
      <c r="LN32" s="15">
        <v>0.34117014519512201</v>
      </c>
      <c r="LO32" s="15">
        <v>0.53589719592682905</v>
      </c>
      <c r="LP32" s="15">
        <v>0.47742120387804898</v>
      </c>
      <c r="LQ32" s="15">
        <v>0.25842854607317101</v>
      </c>
      <c r="LR32" s="15">
        <v>0.41271918929268298</v>
      </c>
      <c r="LS32" s="15">
        <v>0.273044447195122</v>
      </c>
      <c r="LT32" s="15">
        <v>33.9141463414634</v>
      </c>
      <c r="LU32" s="15">
        <v>31.086341463414598</v>
      </c>
      <c r="LV32" s="15">
        <v>4.6639268292683003</v>
      </c>
      <c r="LW32" s="15">
        <v>44.387317073170699</v>
      </c>
      <c r="LX32" s="15">
        <v>44.2982926829268</v>
      </c>
      <c r="LY32" s="15">
        <v>34.279512195121903</v>
      </c>
      <c r="LZ32" s="15">
        <v>34.366341463414599</v>
      </c>
      <c r="MA32" s="15">
        <v>0.28109846341463401</v>
      </c>
      <c r="MB32" s="15">
        <v>0.25218419268292702</v>
      </c>
      <c r="MC32" s="15">
        <v>55.632682926829297</v>
      </c>
      <c r="MD32" s="15">
        <v>54.306585365853699</v>
      </c>
      <c r="ME32" s="15">
        <v>60.3</v>
      </c>
      <c r="MF32" s="15">
        <f t="shared" si="86"/>
        <v>4.6673170731707003</v>
      </c>
      <c r="MG32" s="15">
        <f t="shared" si="87"/>
        <v>5.9934146341462977</v>
      </c>
      <c r="MH32" s="15">
        <v>1808.16370731707</v>
      </c>
      <c r="MI32" s="15">
        <v>1778.0492926829299</v>
      </c>
      <c r="MJ32" s="15">
        <v>0.22186212774390199</v>
      </c>
      <c r="MK32" s="15">
        <v>0.21506960285121901</v>
      </c>
      <c r="ML32" s="15">
        <v>0.16637758285121901</v>
      </c>
      <c r="MM32" s="15">
        <v>0.17995955423170701</v>
      </c>
      <c r="MN32" s="15">
        <v>0.129743400931707</v>
      </c>
      <c r="MO32" s="15">
        <v>0.12388434309268299</v>
      </c>
      <c r="MP32" s="15">
        <v>7.2669144907317101E-2</v>
      </c>
      <c r="MQ32" s="15">
        <v>8.7555459753658596E-2</v>
      </c>
      <c r="MR32" s="15">
        <v>5.7623358621951198E-2</v>
      </c>
      <c r="MS32" s="15">
        <v>3.6865485260975599E-2</v>
      </c>
      <c r="MT32" s="15">
        <v>0.32492520913170703</v>
      </c>
      <c r="MU32" s="15">
        <v>0.37759661127561001</v>
      </c>
      <c r="MV32" s="15">
        <v>0.34925095781219501</v>
      </c>
      <c r="MW32" s="15">
        <v>0.31737876626829298</v>
      </c>
      <c r="MX32" s="15">
        <v>0.111092267553659</v>
      </c>
      <c r="MY32" s="15">
        <v>0.17722718743902399</v>
      </c>
      <c r="MZ32" s="15">
        <v>0.57072001224146396</v>
      </c>
      <c r="NA32" s="15">
        <v>0.55625387713414598</v>
      </c>
      <c r="NB32" s="15">
        <v>0.442778206560975</v>
      </c>
      <c r="NC32" s="15">
        <v>0.225557085685366</v>
      </c>
      <c r="ND32" s="15">
        <v>0.47256305312439001</v>
      </c>
      <c r="NE32" s="15">
        <v>0.239074063814634</v>
      </c>
      <c r="NF32" s="15">
        <v>0.29843817693902402</v>
      </c>
      <c r="NG32" s="15">
        <v>8.3253829387804901E-2</v>
      </c>
      <c r="NH32" s="15">
        <v>0.25847724753902401</v>
      </c>
      <c r="NI32" s="15">
        <v>7.3853582104877996E-2</v>
      </c>
      <c r="NJ32" s="15">
        <v>-0.13535299756097599</v>
      </c>
      <c r="NK32" s="15">
        <v>-0.160548749585366</v>
      </c>
      <c r="NL32" s="15">
        <v>0.92561515079756096</v>
      </c>
      <c r="NM32" s="15">
        <v>0.56110718087073197</v>
      </c>
      <c r="NN32" s="15">
        <v>0.277804514</v>
      </c>
      <c r="NO32" s="15">
        <v>0.424943550827586</v>
      </c>
      <c r="NP32" s="15">
        <v>0.24926838020689701</v>
      </c>
      <c r="NQ32" s="15">
        <v>0.33767472358620698</v>
      </c>
      <c r="NR32" s="15">
        <v>0.53747629968965505</v>
      </c>
      <c r="NS32" s="15">
        <v>0.48082986244827602</v>
      </c>
      <c r="NT32" s="15">
        <v>0.34928843731034498</v>
      </c>
      <c r="NU32" s="15">
        <v>0.55095777924137901</v>
      </c>
      <c r="NV32" s="15">
        <v>0.485262103827586</v>
      </c>
      <c r="NW32" s="15">
        <v>0.277186452241379</v>
      </c>
      <c r="NX32" s="15">
        <v>0.42797127593103501</v>
      </c>
      <c r="NY32" s="15">
        <v>0.26812489262069</v>
      </c>
      <c r="NZ32" s="15">
        <v>31.19</v>
      </c>
      <c r="OA32" s="15">
        <v>28.172413793103399</v>
      </c>
      <c r="OB32" s="15">
        <v>14.405862068965501</v>
      </c>
      <c r="OC32" s="15">
        <v>44.5268965517241</v>
      </c>
      <c r="OD32" s="15">
        <v>44.199655172413799</v>
      </c>
      <c r="OE32" s="15">
        <v>32.198965517241398</v>
      </c>
      <c r="OF32" s="15">
        <v>31.804827586206901</v>
      </c>
      <c r="OG32" s="15">
        <v>0.34489053793103402</v>
      </c>
      <c r="OH32" s="15">
        <v>0.31654768620689699</v>
      </c>
      <c r="OI32" s="15">
        <v>55.786206896551697</v>
      </c>
      <c r="OJ32" s="15">
        <v>52.877931034482799</v>
      </c>
      <c r="OK32" s="15">
        <v>60</v>
      </c>
      <c r="OL32" s="15">
        <f t="shared" si="88"/>
        <v>4.2137931034483032</v>
      </c>
      <c r="OM32" s="15">
        <f t="shared" si="89"/>
        <v>7.1220689655172009</v>
      </c>
      <c r="ON32" s="15">
        <v>1811.6506206896499</v>
      </c>
      <c r="OO32" s="15">
        <v>1745.6318620689699</v>
      </c>
      <c r="OP32" s="15">
        <v>0.223753327044828</v>
      </c>
      <c r="OQ32" s="15">
        <v>0.225906528606897</v>
      </c>
      <c r="OR32" s="15">
        <v>0.16289527087930999</v>
      </c>
      <c r="OS32" s="15">
        <v>0.17446359276551701</v>
      </c>
      <c r="OT32" s="15">
        <v>0.12541814720689701</v>
      </c>
      <c r="OU32" s="15">
        <v>0.114812724610345</v>
      </c>
      <c r="OV32" s="15">
        <v>6.2757806417241394E-2</v>
      </c>
      <c r="OW32" s="15">
        <v>6.1402154527586197E-2</v>
      </c>
      <c r="OX32" s="15">
        <v>6.3183380837931E-2</v>
      </c>
      <c r="OY32" s="15">
        <v>5.3860757699999998E-2</v>
      </c>
      <c r="OZ32" s="15">
        <v>0.34508054749310302</v>
      </c>
      <c r="PA32" s="15">
        <v>0.363926576551724</v>
      </c>
      <c r="PB32" s="15">
        <v>0.330430181513793</v>
      </c>
      <c r="PC32" s="15">
        <v>0.316098738317241</v>
      </c>
      <c r="PD32" s="15">
        <v>0.13155909965517201</v>
      </c>
      <c r="PE32" s="15">
        <v>0.15065871292413799</v>
      </c>
      <c r="PF32" s="15">
        <v>0.57725283718965503</v>
      </c>
      <c r="PG32" s="15">
        <v>0.59234428999655198</v>
      </c>
      <c r="PH32" s="15">
        <v>0.50695885456551704</v>
      </c>
      <c r="PI32" s="15">
        <v>0.37246533367241402</v>
      </c>
      <c r="PJ32" s="15">
        <v>0.53572761258620705</v>
      </c>
      <c r="PK32" s="15">
        <v>0.38459518417586203</v>
      </c>
      <c r="PL32" s="15">
        <v>0.32285411346206899</v>
      </c>
      <c r="PM32" s="15">
        <v>0.227090649506897</v>
      </c>
      <c r="PN32" s="15">
        <v>0.28064859419999999</v>
      </c>
      <c r="PO32" s="15">
        <v>0.19802076056206899</v>
      </c>
      <c r="PP32" s="15">
        <v>-0.11770282979310299</v>
      </c>
      <c r="PQ32" s="15">
        <v>-0.114903475482759</v>
      </c>
      <c r="PR32" s="15">
        <v>1.2154308578758599</v>
      </c>
      <c r="PS32" s="15">
        <v>1.32213673626897</v>
      </c>
      <c r="PT32" s="15">
        <v>0.27305808760975597</v>
      </c>
      <c r="PU32" s="15">
        <v>0.41249757548780502</v>
      </c>
      <c r="PV32" s="15">
        <v>0.246125799878049</v>
      </c>
      <c r="PW32" s="15">
        <v>0.33905108604878098</v>
      </c>
      <c r="PX32" s="15">
        <v>0.52319852656097598</v>
      </c>
      <c r="PY32" s="15">
        <v>0.47486842273170699</v>
      </c>
      <c r="PZ32" s="15">
        <v>0.34531845170731701</v>
      </c>
      <c r="QA32" s="15">
        <v>0.551204347487805</v>
      </c>
      <c r="QB32" s="15">
        <v>0.49448095870731701</v>
      </c>
      <c r="QC32" s="15">
        <v>0.27498756546341502</v>
      </c>
      <c r="QD32" s="15">
        <v>0.41931652802439001</v>
      </c>
      <c r="QE32" s="15">
        <v>0.26557642112195101</v>
      </c>
      <c r="QF32" s="15">
        <v>26.9</v>
      </c>
      <c r="QG32" s="15">
        <v>24.156585365853701</v>
      </c>
      <c r="QH32" s="15">
        <v>20.993170731707298</v>
      </c>
      <c r="QI32" s="15">
        <v>36.513902439024399</v>
      </c>
      <c r="QJ32" s="15">
        <v>35.471219512195098</v>
      </c>
      <c r="QK32" s="15">
        <v>26.348536585365899</v>
      </c>
      <c r="QL32" s="15">
        <v>26.05</v>
      </c>
      <c r="QM32" s="15">
        <v>0.27927758536585401</v>
      </c>
      <c r="QN32" s="15">
        <v>0.23522199999999999</v>
      </c>
      <c r="QO32" s="15">
        <v>52.349024390243898</v>
      </c>
      <c r="QP32" s="15">
        <v>50.409756097561001</v>
      </c>
      <c r="QQ32" s="15">
        <v>60.1</v>
      </c>
      <c r="QR32" s="15">
        <f t="shared" si="90"/>
        <v>7.7509756097561038</v>
      </c>
      <c r="QS32" s="15">
        <f t="shared" si="91"/>
        <v>9.6902439024390006</v>
      </c>
      <c r="QT32" s="15">
        <v>1733.6128292682899</v>
      </c>
      <c r="QU32" s="15">
        <v>1689.60358536585</v>
      </c>
      <c r="QV32" s="15">
        <v>0.22943672098780499</v>
      </c>
      <c r="QW32" s="15">
        <v>0.21135005274146301</v>
      </c>
      <c r="QX32" s="15">
        <v>0.17753941738536599</v>
      </c>
      <c r="QY32" s="15">
        <v>0.16635127192926799</v>
      </c>
      <c r="QZ32" s="15">
        <v>0.13577849912926801</v>
      </c>
      <c r="RA32" s="15">
        <v>0.116306388478049</v>
      </c>
      <c r="RB32" s="15">
        <v>8.2255453817073207E-2</v>
      </c>
      <c r="RC32" s="15">
        <v>6.9876025331707295E-2</v>
      </c>
      <c r="RD32" s="15">
        <v>5.4145629182926799E-2</v>
      </c>
      <c r="RE32" s="15">
        <v>4.6883678395122003E-2</v>
      </c>
      <c r="RF32" s="15">
        <v>0.34957517178536601</v>
      </c>
      <c r="RG32" s="15">
        <v>0.35816121302926801</v>
      </c>
      <c r="RH32" s="15">
        <v>0.33420810166097598</v>
      </c>
      <c r="RI32" s="15">
        <v>0.31200537829268299</v>
      </c>
      <c r="RJ32" s="15">
        <v>0.13062352310487799</v>
      </c>
      <c r="RK32" s="15">
        <v>0.15897908336585401</v>
      </c>
      <c r="RL32" s="15">
        <v>0.59676339403170697</v>
      </c>
      <c r="RM32" s="15">
        <v>0.54285393946341498</v>
      </c>
      <c r="RN32" s="15">
        <v>0.39775826189756103</v>
      </c>
      <c r="RO32" s="15">
        <v>0.26818096030731697</v>
      </c>
      <c r="RP32" s="15">
        <v>0.42800753696585397</v>
      </c>
      <c r="RQ32" s="15">
        <v>0.282481854507317</v>
      </c>
      <c r="RR32" s="15">
        <v>0.27294735561219502</v>
      </c>
      <c r="RS32" s="15">
        <v>0.224033725656098</v>
      </c>
      <c r="RT32" s="15">
        <v>0.23411588469512201</v>
      </c>
      <c r="RU32" s="15">
        <v>0.19488878405121901</v>
      </c>
      <c r="RV32" s="15">
        <v>-0.15175471212195099</v>
      </c>
      <c r="RW32" s="15">
        <v>-0.12994294648780499</v>
      </c>
      <c r="RX32" s="15">
        <v>0.77476547749268299</v>
      </c>
      <c r="RY32" s="15">
        <v>0.90049733596829296</v>
      </c>
      <c r="RZ32" s="15">
        <v>0.260560236658537</v>
      </c>
      <c r="SA32" s="15">
        <v>0.37019222278048802</v>
      </c>
      <c r="SB32" s="15">
        <v>0.23161903804878001</v>
      </c>
      <c r="SC32" s="15">
        <v>0.30760778160975599</v>
      </c>
      <c r="SD32" s="15">
        <v>0.53531639165853595</v>
      </c>
      <c r="SE32" s="15">
        <v>0.437246769073171</v>
      </c>
      <c r="SF32" s="15">
        <v>0.31463066051219502</v>
      </c>
      <c r="SG32" s="15">
        <v>0.56162138490243896</v>
      </c>
      <c r="SH32" s="15">
        <v>0.47693283626829303</v>
      </c>
      <c r="SI32" s="15">
        <v>0.25785337675609799</v>
      </c>
      <c r="SJ32" s="15">
        <v>0.37421731482926801</v>
      </c>
      <c r="SK32" s="15">
        <v>0.24610703770731701</v>
      </c>
      <c r="SL32" s="15">
        <v>30.595853658536601</v>
      </c>
      <c r="SM32" s="15">
        <v>29.0537804878049</v>
      </c>
      <c r="SN32" s="15">
        <v>17.678292682926799</v>
      </c>
      <c r="SO32" s="15">
        <v>38.428658536585402</v>
      </c>
      <c r="SP32" s="15">
        <v>38.024999999999999</v>
      </c>
      <c r="SQ32" s="15">
        <v>31.4634146341464</v>
      </c>
      <c r="SR32" s="15">
        <v>31.130243902438998</v>
      </c>
      <c r="SS32" s="15">
        <v>0.19111630914634101</v>
      </c>
      <c r="ST32" s="15">
        <v>0.17284867292682901</v>
      </c>
      <c r="SU32" s="15">
        <v>52.245121951219502</v>
      </c>
      <c r="SV32" s="15">
        <v>50.257439024390202</v>
      </c>
      <c r="SW32" s="15">
        <v>63.6</v>
      </c>
      <c r="SX32" s="15">
        <f t="shared" si="92"/>
        <v>11.354878048780499</v>
      </c>
      <c r="SY32" s="15">
        <f t="shared" si="93"/>
        <v>13.3425609756098</v>
      </c>
      <c r="SZ32" s="15">
        <v>1731.2678536585399</v>
      </c>
      <c r="TA32" s="15">
        <v>1686.1321219512199</v>
      </c>
      <c r="TB32" s="15">
        <v>0.28144180515853701</v>
      </c>
      <c r="TC32" s="15">
        <v>0.267827402431707</v>
      </c>
      <c r="TD32" s="15">
        <v>0.20492453699999999</v>
      </c>
      <c r="TE32" s="15">
        <v>0.173657722739024</v>
      </c>
      <c r="TF32" s="15">
        <v>0.200152493326829</v>
      </c>
      <c r="TG32" s="15">
        <v>0.18043882712926801</v>
      </c>
      <c r="TH32" s="15">
        <v>0.12085661797073199</v>
      </c>
      <c r="TI32" s="15">
        <v>8.2908714926829302E-2</v>
      </c>
      <c r="TJ32" s="15">
        <v>8.1314844141463394E-2</v>
      </c>
      <c r="TK32" s="15">
        <v>9.91140523243903E-2</v>
      </c>
      <c r="TL32" s="15">
        <v>0.39040984100487802</v>
      </c>
      <c r="TM32" s="15">
        <v>0.39390463406341503</v>
      </c>
      <c r="TN32" s="15">
        <v>0.37035708001219497</v>
      </c>
      <c r="TO32" s="15">
        <v>0.34306017909999997</v>
      </c>
      <c r="TP32" s="15">
        <v>0.122320186587805</v>
      </c>
      <c r="TQ32" s="15">
        <v>0.14102580250243901</v>
      </c>
      <c r="TR32" s="15">
        <v>0.78675824663902405</v>
      </c>
      <c r="TS32" s="15">
        <v>0.74197979138780501</v>
      </c>
      <c r="TT32" s="15">
        <v>0.40662490329512202</v>
      </c>
      <c r="TU32" s="15">
        <v>0.45546217510487802</v>
      </c>
      <c r="TV32" s="15">
        <v>0.45057468757073199</v>
      </c>
      <c r="TW32" s="15">
        <v>0.48580399669024399</v>
      </c>
      <c r="TX32" s="15">
        <v>0.34080104625121899</v>
      </c>
      <c r="TY32" s="15">
        <v>0.39805124434146399</v>
      </c>
      <c r="TZ32" s="15">
        <v>0.28778627010975599</v>
      </c>
      <c r="UA32" s="15">
        <v>0.34688570755609799</v>
      </c>
      <c r="UB32" s="15">
        <v>-0.215146123780488</v>
      </c>
      <c r="UC32" s="15">
        <v>-0.15232569726829301</v>
      </c>
      <c r="UD32" s="15">
        <v>0.84363526781707299</v>
      </c>
      <c r="UE32" s="15">
        <v>1.7124733327073201</v>
      </c>
      <c r="UF32" s="15">
        <v>0.23261369745833299</v>
      </c>
      <c r="UG32" s="15">
        <v>0.28989803627083299</v>
      </c>
      <c r="UH32" s="15">
        <v>0.20484098718749999</v>
      </c>
      <c r="UI32" s="15">
        <v>0.25696576810416699</v>
      </c>
      <c r="UJ32" s="15">
        <v>0.59147234424999995</v>
      </c>
      <c r="UK32" s="15">
        <v>0.46879980087500001</v>
      </c>
      <c r="UL32" s="15">
        <v>0.25328211141666701</v>
      </c>
      <c r="UM32" s="15">
        <v>0.55406465408333305</v>
      </c>
      <c r="UN32" s="15">
        <v>0.44648692808333301</v>
      </c>
      <c r="UO32" s="15">
        <v>0.218613300541667</v>
      </c>
      <c r="UP32" s="15">
        <v>0.28280763718750002</v>
      </c>
      <c r="UQ32" s="15">
        <v>0.20569677612500001</v>
      </c>
      <c r="UR32" s="15">
        <v>31.47</v>
      </c>
      <c r="US32" s="15">
        <v>27.545208333333299</v>
      </c>
      <c r="UT32" s="15">
        <v>14.3083333333333</v>
      </c>
      <c r="UU32" s="15">
        <v>35.882708333333298</v>
      </c>
      <c r="UV32" s="15">
        <v>33.183750000000003</v>
      </c>
      <c r="UW32" s="15">
        <v>31.7</v>
      </c>
      <c r="UX32" s="15">
        <v>31.1197916666666</v>
      </c>
      <c r="UY32" s="15">
        <v>0.114887015916667</v>
      </c>
      <c r="UZ32" s="15">
        <v>5.2215550708333398E-2</v>
      </c>
      <c r="VA32" s="15">
        <v>50.523958333333297</v>
      </c>
      <c r="VB32" s="15">
        <v>50.027500000000003</v>
      </c>
      <c r="VC32" s="15">
        <v>73.099999999999994</v>
      </c>
      <c r="VD32" s="15">
        <f t="shared" si="94"/>
        <v>22.576041666666697</v>
      </c>
      <c r="VE32" s="15">
        <f t="shared" si="95"/>
        <v>23.072499999999991</v>
      </c>
      <c r="VF32" s="15">
        <f t="shared" si="96"/>
        <v>22.824270833333344</v>
      </c>
      <c r="VG32" s="15">
        <v>1692.1941666666701</v>
      </c>
      <c r="VH32" s="15">
        <v>1680.91202083333</v>
      </c>
      <c r="VI32" s="15">
        <v>0.37159242573541701</v>
      </c>
      <c r="VJ32" s="15">
        <v>0.39221808352916698</v>
      </c>
      <c r="VK32" s="15">
        <v>0.27573094386250002</v>
      </c>
      <c r="VL32" s="15">
        <v>0.29145430501458303</v>
      </c>
      <c r="VM32" s="15">
        <v>0.32394031382083299</v>
      </c>
      <c r="VN32" s="15">
        <v>0.34065409193750001</v>
      </c>
      <c r="VO32" s="15">
        <f t="shared" si="97"/>
        <v>0.33229720287916653</v>
      </c>
      <c r="VP32" s="15">
        <v>0.22484102178958301</v>
      </c>
      <c r="VQ32" s="15">
        <v>0.23576103737291701</v>
      </c>
      <c r="VR32" s="15">
        <v>0.10712109607083301</v>
      </c>
      <c r="VS32" s="15">
        <v>0.114226405470833</v>
      </c>
      <c r="VT32" s="15">
        <v>0.45784050799583298</v>
      </c>
      <c r="VU32" s="15">
        <v>0.48366446053333301</v>
      </c>
      <c r="VV32" s="15">
        <v>0.43341150704999998</v>
      </c>
      <c r="VW32" s="15">
        <v>0.43359775986458299</v>
      </c>
      <c r="VX32" s="15">
        <v>0.10371651783749999</v>
      </c>
      <c r="VY32" s="15">
        <v>0.112892226527083</v>
      </c>
      <c r="VZ32" s="15">
        <v>1.1923071558604199</v>
      </c>
      <c r="WA32" s="15">
        <v>1.3039871495333299</v>
      </c>
      <c r="WB32" s="15">
        <v>0.33114618870416701</v>
      </c>
      <c r="WC32" s="15">
        <v>0.32930143902083298</v>
      </c>
      <c r="WD32" s="15">
        <v>0.39540842474791699</v>
      </c>
      <c r="WE32" s="15">
        <v>0.39465606626041699</v>
      </c>
      <c r="WF32" s="15">
        <v>0.35642330981874998</v>
      </c>
      <c r="WG32" s="15">
        <v>0.35575091966875</v>
      </c>
      <c r="WH32" s="15">
        <v>0.28794013020624998</v>
      </c>
      <c r="WI32" s="15">
        <v>0.28559294469375002</v>
      </c>
      <c r="WJ32" s="15">
        <v>-0.36622654918749997</v>
      </c>
      <c r="WK32" s="15">
        <v>-0.38106295435416698</v>
      </c>
      <c r="WL32" s="15">
        <v>0.66136414681875</v>
      </c>
      <c r="WM32" s="15">
        <v>0.69936494058749998</v>
      </c>
      <c r="WN32" s="15">
        <v>0.18473763418</v>
      </c>
      <c r="WO32" s="15">
        <v>0.20424462607999999</v>
      </c>
      <c r="WP32" s="15">
        <v>0.15709456735999999</v>
      </c>
      <c r="WQ32" s="15">
        <v>0.18988251836</v>
      </c>
      <c r="WR32" s="15">
        <v>0.55480116394000001</v>
      </c>
      <c r="WS32" s="15">
        <v>0.40971353902000002</v>
      </c>
      <c r="WT32" s="15">
        <v>0.18869059552</v>
      </c>
      <c r="WU32" s="15">
        <v>0.55116356184000004</v>
      </c>
      <c r="WV32" s="15">
        <v>0.41268062391999999</v>
      </c>
      <c r="WW32" s="15">
        <v>0.18587096774</v>
      </c>
      <c r="WX32" s="15">
        <v>0.20741683368</v>
      </c>
      <c r="WY32" s="15">
        <v>0.16617529889999999</v>
      </c>
      <c r="WZ32" s="15">
        <v>31.4</v>
      </c>
      <c r="XA32" s="15">
        <v>30.861000000000001</v>
      </c>
      <c r="XB32" s="15">
        <v>10.143800000000001</v>
      </c>
      <c r="XC32" s="15">
        <v>32.141599999999997</v>
      </c>
      <c r="XD32" s="15">
        <v>32.688400000000001</v>
      </c>
      <c r="XE32" s="15">
        <v>32.221200000000003</v>
      </c>
      <c r="XF32" s="15">
        <v>32.0672</v>
      </c>
      <c r="XG32" s="15">
        <v>5.3514055999999996E-4</v>
      </c>
      <c r="XH32" s="15">
        <v>1.76190006E-2</v>
      </c>
      <c r="XI32" s="15">
        <v>53.536799999999999</v>
      </c>
      <c r="XJ32" s="15">
        <v>48.1402</v>
      </c>
      <c r="XK32" s="15">
        <v>84.6</v>
      </c>
      <c r="XL32" s="15">
        <f t="shared" si="98"/>
        <v>31.063199999999995</v>
      </c>
      <c r="XM32" s="15">
        <f t="shared" si="99"/>
        <v>36.459799999999994</v>
      </c>
      <c r="XN32" s="15">
        <v>1760.57356</v>
      </c>
      <c r="XO32" s="15">
        <v>1638.0691400000001</v>
      </c>
      <c r="XP32" s="15">
        <v>0.489095732236</v>
      </c>
      <c r="XQ32" s="15">
        <v>0.48750380829599999</v>
      </c>
      <c r="XR32" s="15">
        <v>0.37224721683000001</v>
      </c>
      <c r="XS32" s="15">
        <v>0.36596293402399999</v>
      </c>
      <c r="XT32" s="15">
        <v>0.452979469952</v>
      </c>
      <c r="XU32" s="15">
        <v>0.45961639882200001</v>
      </c>
      <c r="XV32" s="15">
        <v>0.33147795811399999</v>
      </c>
      <c r="XW32" s="15">
        <v>0.33454193883200001</v>
      </c>
      <c r="XX32" s="15">
        <v>0.14329378142999999</v>
      </c>
      <c r="XY32" s="15">
        <v>0.148538761252</v>
      </c>
      <c r="XZ32" s="15">
        <v>0.53610990338999998</v>
      </c>
      <c r="YA32" s="15">
        <v>0.55658473309199996</v>
      </c>
      <c r="YB32" s="15">
        <v>0.49488272790999999</v>
      </c>
      <c r="YC32" s="15">
        <v>0.49810368650199999</v>
      </c>
      <c r="YD32" s="15">
        <v>6.3554883591999997E-2</v>
      </c>
      <c r="YE32" s="15">
        <v>9.4757157095999994E-2</v>
      </c>
      <c r="YF32" s="15">
        <v>1.9293866743820001</v>
      </c>
      <c r="YG32" s="15">
        <v>1.9254313218079999</v>
      </c>
      <c r="YH32" s="15">
        <v>0.31683466852800002</v>
      </c>
      <c r="YI32" s="15">
        <v>0.317543225672</v>
      </c>
      <c r="YJ32" s="15">
        <v>0.40196307123000002</v>
      </c>
      <c r="YK32" s="15">
        <v>0.40199258181800002</v>
      </c>
      <c r="YL32" s="15">
        <v>0.38070012167</v>
      </c>
      <c r="YM32" s="15">
        <v>0.38694803140400003</v>
      </c>
      <c r="YN32" s="15">
        <v>0.29245264184399999</v>
      </c>
      <c r="YO32" s="15">
        <v>0.30022192912599999</v>
      </c>
      <c r="YP32" s="15">
        <v>-0.49688390626000001</v>
      </c>
      <c r="YQ32" s="15">
        <v>-0.50067829143999998</v>
      </c>
      <c r="YR32" s="15">
        <v>0.67889215806799996</v>
      </c>
      <c r="YS32" s="15">
        <v>0.71516183409</v>
      </c>
      <c r="YT32" s="15">
        <v>0.144950315542373</v>
      </c>
      <c r="YU32" s="15">
        <v>0.13059649972881399</v>
      </c>
      <c r="YV32" s="15">
        <v>0.118033966847458</v>
      </c>
      <c r="YW32" s="15">
        <v>0.13787051040678</v>
      </c>
      <c r="YX32" s="15">
        <v>0.53503668103389801</v>
      </c>
      <c r="YY32" s="15">
        <v>0.36149302879660999</v>
      </c>
      <c r="YZ32" s="15">
        <v>0.13319398642372901</v>
      </c>
      <c r="ZA32" s="15">
        <v>0.55522132627118603</v>
      </c>
      <c r="ZB32" s="15">
        <v>0.38125768140678001</v>
      </c>
      <c r="ZC32" s="15">
        <v>0.145804853474576</v>
      </c>
      <c r="ZD32" s="15">
        <v>0.13050847454237299</v>
      </c>
      <c r="ZE32" s="15">
        <v>0.123491962169492</v>
      </c>
      <c r="ZF32" s="15">
        <v>36.168813559322103</v>
      </c>
      <c r="ZG32" s="15">
        <v>32.932372881355903</v>
      </c>
      <c r="ZH32" s="15">
        <v>18.975254237288201</v>
      </c>
      <c r="ZI32" s="15">
        <v>33.334915254237302</v>
      </c>
      <c r="ZJ32" s="15">
        <v>34.584406779661002</v>
      </c>
      <c r="ZK32" s="15">
        <v>37.03</v>
      </c>
      <c r="ZL32" s="15">
        <v>36.950000000000003</v>
      </c>
      <c r="ZM32" s="15">
        <v>-9.3609734372881295E-2</v>
      </c>
      <c r="ZN32" s="15">
        <v>-5.37060788644068E-2</v>
      </c>
      <c r="ZO32" s="15">
        <v>54.854067796610202</v>
      </c>
      <c r="ZP32" s="15">
        <v>50.581186440678003</v>
      </c>
      <c r="ZQ32" s="15">
        <v>103.6</v>
      </c>
      <c r="ZR32" s="15">
        <f t="shared" si="100"/>
        <v>48.745932203389792</v>
      </c>
      <c r="ZS32" s="15">
        <f t="shared" si="101"/>
        <v>53.018813559321991</v>
      </c>
      <c r="ZT32" s="15">
        <v>1790.49357627119</v>
      </c>
      <c r="ZU32" s="15">
        <v>1693.5023050847501</v>
      </c>
      <c r="ZV32" s="15">
        <v>0.61164436135084799</v>
      </c>
      <c r="ZW32" s="15">
        <v>0.58774057910338995</v>
      </c>
      <c r="ZX32" s="15">
        <v>0.48145830649152499</v>
      </c>
      <c r="ZY32" s="15">
        <v>0.446243491552542</v>
      </c>
      <c r="ZZ32" s="15">
        <v>0.61852512145762695</v>
      </c>
      <c r="AAA32" s="15">
        <v>0.60542912832372897</v>
      </c>
      <c r="AAB32" s="15">
        <v>0.489773082530508</v>
      </c>
      <c r="AAC32" s="15">
        <v>0.46772062364745798</v>
      </c>
      <c r="AAD32" s="15">
        <v>0.185144226010169</v>
      </c>
      <c r="AAE32" s="15">
        <v>0.192159217976271</v>
      </c>
      <c r="AAF32" s="15">
        <v>0.63505042529661004</v>
      </c>
      <c r="AAG32" s="15">
        <v>0.63653259191355904</v>
      </c>
      <c r="AAH32" s="15">
        <v>0.58272509977288101</v>
      </c>
      <c r="AAI32" s="15">
        <v>0.57127098703728796</v>
      </c>
      <c r="AAJ32" s="15">
        <v>3.8090104044067798E-2</v>
      </c>
      <c r="AAK32" s="15">
        <v>7.7772564476271205E-2</v>
      </c>
      <c r="AAL32" s="15">
        <v>3.1765222350864399</v>
      </c>
      <c r="AAM32" s="15">
        <v>2.8867795490627102</v>
      </c>
      <c r="AAN32" s="15">
        <v>0.29925183172203401</v>
      </c>
      <c r="AAO32" s="15">
        <v>0.314994162735593</v>
      </c>
      <c r="AAP32" s="15">
        <v>0.40826255871016998</v>
      </c>
      <c r="AAQ32" s="15">
        <v>0.420799950581356</v>
      </c>
      <c r="AAR32" s="15">
        <v>0.410855689957627</v>
      </c>
      <c r="AAS32" s="15">
        <v>0.42813896051864397</v>
      </c>
      <c r="AAT32" s="15">
        <v>0.30227260554237301</v>
      </c>
      <c r="AAU32" s="15">
        <v>0.323698194947458</v>
      </c>
      <c r="AAV32" s="15">
        <v>-0.65697589686440605</v>
      </c>
      <c r="AAW32" s="15">
        <v>-0.63647105671186499</v>
      </c>
      <c r="AAX32" s="15">
        <v>0.69455131885593202</v>
      </c>
      <c r="AAY32" s="15">
        <v>0.77597922396101704</v>
      </c>
      <c r="AAZ32" s="15">
        <v>0.123795206285714</v>
      </c>
      <c r="ABA32" s="15">
        <v>8.3802650469387799E-2</v>
      </c>
      <c r="ABB32" s="15">
        <v>9.9046183448979599E-2</v>
      </c>
      <c r="ABC32" s="15">
        <v>0.102536362163265</v>
      </c>
      <c r="ABD32" s="15">
        <v>0.53776219561224503</v>
      </c>
      <c r="ABE32" s="15">
        <v>0.34063500797959201</v>
      </c>
      <c r="ABF32" s="15">
        <v>0.111684406693877</v>
      </c>
      <c r="ABG32" s="15">
        <v>0.559504634387755</v>
      </c>
      <c r="ABH32" s="15">
        <v>0.354030656265306</v>
      </c>
      <c r="ABI32" s="15">
        <v>0.12045534861224499</v>
      </c>
      <c r="ABJ32" s="15">
        <v>8.2312633102040803E-2</v>
      </c>
      <c r="ABK32" s="15">
        <v>9.6155369306122507E-2</v>
      </c>
      <c r="ABL32" s="15">
        <v>34.85</v>
      </c>
      <c r="ABM32" s="15">
        <v>33.3504081632653</v>
      </c>
      <c r="ABN32" s="15">
        <v>16.448571428571402</v>
      </c>
      <c r="ABO32" s="15">
        <v>27.998571428571399</v>
      </c>
      <c r="ABP32" s="15">
        <v>27.825714285714302</v>
      </c>
      <c r="ABQ32" s="15">
        <v>34.950000000000003</v>
      </c>
      <c r="ABR32" s="15">
        <v>34.871632653061198</v>
      </c>
      <c r="ABS32" s="15">
        <v>-0.17453823061224499</v>
      </c>
      <c r="ABT32" s="15">
        <v>-0.16106915510204101</v>
      </c>
      <c r="ABU32" s="15">
        <v>52.607959183673501</v>
      </c>
      <c r="ABV32" s="15">
        <v>49.232040816326503</v>
      </c>
      <c r="ABW32" s="15">
        <v>122.5</v>
      </c>
      <c r="ABX32" s="15">
        <f t="shared" si="102"/>
        <v>69.892040816326499</v>
      </c>
      <c r="ABY32" s="15">
        <f t="shared" si="103"/>
        <v>73.267959183673497</v>
      </c>
      <c r="ABZ32" s="15">
        <f t="shared" si="104"/>
        <v>71.58</v>
      </c>
      <c r="ACA32" s="15">
        <v>1739.4904081632701</v>
      </c>
      <c r="ACB32" s="15">
        <v>1662.8777755102001</v>
      </c>
      <c r="ACC32" s="15">
        <v>0.66605314559183704</v>
      </c>
      <c r="ACD32" s="15">
        <v>0.67787225660612205</v>
      </c>
      <c r="ACE32" s="15">
        <v>0.51940090045918397</v>
      </c>
      <c r="ACF32" s="15">
        <v>0.53655969467755105</v>
      </c>
      <c r="ACG32" s="15">
        <v>0.74243181581020401</v>
      </c>
      <c r="ACH32" s="15">
        <v>0.72825318404693895</v>
      </c>
      <c r="ACI32" s="15">
        <f t="shared" si="105"/>
        <v>0.73534249992857148</v>
      </c>
      <c r="ACJ32" s="15">
        <v>0.62183219923673505</v>
      </c>
      <c r="ACK32" s="15">
        <v>0.60442575834285694</v>
      </c>
      <c r="ACL32" s="15">
        <v>0.22458987060612201</v>
      </c>
      <c r="ACM32" s="15">
        <v>0.22279915191836699</v>
      </c>
      <c r="ACN32" s="15">
        <v>0.70535705825102002</v>
      </c>
      <c r="ACO32" s="15">
        <v>0.68690517244081695</v>
      </c>
      <c r="ACP32" s="15">
        <v>0.64418528152653098</v>
      </c>
      <c r="ACQ32" s="15">
        <v>0.62335696938367302</v>
      </c>
      <c r="ACR32" s="15">
        <v>7.5440206928571396E-2</v>
      </c>
      <c r="ACS32" s="15">
        <v>1.73816656571429E-2</v>
      </c>
      <c r="ACT32" s="15">
        <v>4.0119868870734701</v>
      </c>
      <c r="ACU32" s="15">
        <v>4.2567276531428604</v>
      </c>
      <c r="ACV32" s="15">
        <v>0.302672152283674</v>
      </c>
      <c r="ACW32" s="15">
        <v>0.30452186432857098</v>
      </c>
      <c r="ACX32" s="15">
        <v>0.430432087861224</v>
      </c>
      <c r="ACY32" s="15">
        <v>0.42902794993673499</v>
      </c>
      <c r="ACZ32" s="15">
        <v>0.45864191524081599</v>
      </c>
      <c r="ADA32" s="15">
        <v>0.44749463430204101</v>
      </c>
      <c r="ADB32" s="15">
        <v>0.33720712417346899</v>
      </c>
      <c r="ADC32" s="15">
        <v>0.32722217592448999</v>
      </c>
      <c r="ADD32" s="15">
        <v>-0.76631804506122403</v>
      </c>
      <c r="ADE32" s="15">
        <v>-0.753061516428572</v>
      </c>
      <c r="ADF32" s="15">
        <v>0.75715967181632604</v>
      </c>
      <c r="ADG32" s="15">
        <v>0.77215787119795898</v>
      </c>
      <c r="ADH32" s="15">
        <v>0.104629961870968</v>
      </c>
      <c r="ADI32" s="15">
        <v>5.2308120096774199E-2</v>
      </c>
      <c r="ADJ32" s="15">
        <v>8.1408043096774199E-2</v>
      </c>
      <c r="ADK32" s="15">
        <v>8.8569354838709702E-2</v>
      </c>
      <c r="ADL32" s="15">
        <v>0.56539454090322605</v>
      </c>
      <c r="ADM32" s="15">
        <v>0.32290336164516098</v>
      </c>
      <c r="ADN32" s="15">
        <v>9.6974524322580594E-2</v>
      </c>
      <c r="ADO32" s="15">
        <v>0.60304122517741998</v>
      </c>
      <c r="ADP32" s="15">
        <v>0.37103245717741901</v>
      </c>
      <c r="ADQ32" s="15">
        <v>0.11185410333871</v>
      </c>
      <c r="ADR32" s="15">
        <v>6.3639586532258097E-2</v>
      </c>
      <c r="ADS32" s="15">
        <v>8.9316142048387101E-2</v>
      </c>
      <c r="ADT32" s="25">
        <v>-9999</v>
      </c>
      <c r="ADU32" s="25">
        <v>-9999</v>
      </c>
      <c r="ADV32" s="25">
        <v>-9999</v>
      </c>
      <c r="ADW32" s="25">
        <v>-9999</v>
      </c>
      <c r="ADX32" s="25">
        <v>-9999</v>
      </c>
      <c r="ADY32" s="25">
        <v>-9999</v>
      </c>
      <c r="ADZ32" s="25">
        <v>-9999</v>
      </c>
      <c r="AEA32" s="25">
        <v>-9999</v>
      </c>
      <c r="AEB32" s="25">
        <v>-9999</v>
      </c>
      <c r="AEC32" s="25">
        <v>-9999</v>
      </c>
      <c r="AED32" s="25">
        <v>-9999</v>
      </c>
      <c r="AEE32" s="25">
        <v>-9999</v>
      </c>
      <c r="AEF32" s="25">
        <v>-9999</v>
      </c>
      <c r="AEG32" s="25">
        <v>-9999</v>
      </c>
      <c r="AEH32" s="25">
        <v>-9999</v>
      </c>
      <c r="AEI32" s="25">
        <v>-9999</v>
      </c>
      <c r="AEJ32" s="15">
        <v>0.722638222612903</v>
      </c>
      <c r="AEK32" s="15">
        <v>0.72819246920967795</v>
      </c>
      <c r="AEL32" s="15">
        <v>0.585435424048387</v>
      </c>
      <c r="AEM32" s="15">
        <v>0.56913342995161298</v>
      </c>
      <c r="AEN32" s="15">
        <v>0.80838721046774198</v>
      </c>
      <c r="AEO32" s="15">
        <v>0.82972798222580602</v>
      </c>
      <c r="AEP32" s="15">
        <v>0.70651944741935502</v>
      </c>
      <c r="AEQ32" s="15">
        <v>0.72064135688709696</v>
      </c>
      <c r="AER32" s="15">
        <v>0.23803377082258101</v>
      </c>
      <c r="AES32" s="15">
        <v>0.27162382906451599</v>
      </c>
      <c r="AET32" s="15">
        <v>0.74142512719354803</v>
      </c>
      <c r="AEU32" s="15">
        <v>0.746627800080645</v>
      </c>
      <c r="AEV32" s="15">
        <v>0.68650958988709598</v>
      </c>
      <c r="AEW32" s="15">
        <v>0.685795217016129</v>
      </c>
      <c r="AEX32" s="15">
        <v>4.1975776951612899E-2</v>
      </c>
      <c r="AEY32" s="15">
        <v>4.1818383161290301E-2</v>
      </c>
      <c r="AEZ32" s="15">
        <v>5.2279150528548399</v>
      </c>
      <c r="AFA32" s="15">
        <v>5.4001041762419399</v>
      </c>
      <c r="AFB32" s="15">
        <v>0.29452949554838698</v>
      </c>
      <c r="AFC32" s="15">
        <v>0.32701043080645198</v>
      </c>
      <c r="AFD32" s="15">
        <v>0.42991865883871</v>
      </c>
      <c r="AFE32" s="15">
        <v>0.46874491099999999</v>
      </c>
      <c r="AFF32" s="15">
        <v>0.45797334091935499</v>
      </c>
      <c r="AFG32" s="15">
        <v>0.50417826119354803</v>
      </c>
      <c r="AFH32" s="15">
        <v>0.32926186099999999</v>
      </c>
      <c r="AFI32" s="15">
        <v>0.372158135</v>
      </c>
      <c r="AFJ32" s="15">
        <v>-0.82766458088709705</v>
      </c>
      <c r="AFK32" s="15">
        <v>-0.83722662641935497</v>
      </c>
      <c r="AFL32" s="15">
        <v>0.75661084808064505</v>
      </c>
      <c r="AFM32" s="15">
        <v>0.904916575145161</v>
      </c>
      <c r="AFN32" s="15">
        <v>0.13415075794117601</v>
      </c>
      <c r="AFO32" s="15">
        <v>6.1679735254902002E-2</v>
      </c>
      <c r="AFP32" s="15">
        <v>0.102950629156863</v>
      </c>
      <c r="AFQ32" s="15">
        <v>0.105092581607843</v>
      </c>
      <c r="AFR32" s="15">
        <v>0.72187389923529399</v>
      </c>
      <c r="AFS32" s="15">
        <v>0.42567962121568598</v>
      </c>
      <c r="AFT32" s="15">
        <v>0.111392883431373</v>
      </c>
      <c r="AFU32" s="15">
        <v>0.77278890233333297</v>
      </c>
      <c r="AFV32" s="15">
        <v>0.46922716680392201</v>
      </c>
      <c r="AFW32" s="15">
        <v>0.140808972156863</v>
      </c>
      <c r="AFX32" s="15">
        <v>5.9962011333333301E-2</v>
      </c>
      <c r="AFY32" s="15">
        <v>0.11233738003921601</v>
      </c>
      <c r="AFZ32" s="15">
        <v>33.1</v>
      </c>
      <c r="AGA32" s="15">
        <v>29.3892156862745</v>
      </c>
      <c r="AGB32" s="15">
        <v>28.133137254902</v>
      </c>
      <c r="AGC32" s="15">
        <v>25.606078431372602</v>
      </c>
      <c r="AGD32" s="15">
        <v>25.213921568627399</v>
      </c>
      <c r="AGE32" s="15">
        <v>32.618235294117703</v>
      </c>
      <c r="AGF32" s="15">
        <v>32.65</v>
      </c>
      <c r="AGG32" s="15">
        <v>-0.17491337647058799</v>
      </c>
      <c r="AGH32" s="15">
        <v>-0.16876466274509799</v>
      </c>
      <c r="AGI32" s="15">
        <v>43.626666666666701</v>
      </c>
      <c r="AGJ32" s="15">
        <v>39.079803921568598</v>
      </c>
      <c r="AGK32" s="15">
        <v>145.1</v>
      </c>
      <c r="AGL32" s="15">
        <f t="shared" si="106"/>
        <v>101.4733333333333</v>
      </c>
      <c r="AGM32" s="15">
        <f t="shared" si="107"/>
        <v>106.0201960784314</v>
      </c>
      <c r="AGN32" s="15">
        <f t="shared" si="108"/>
        <v>103.74676470588236</v>
      </c>
      <c r="AGO32" s="15">
        <v>1535.62015686275</v>
      </c>
      <c r="AGP32" s="15">
        <v>1432.41254901961</v>
      </c>
      <c r="AGQ32" s="15">
        <v>0.74774346224313704</v>
      </c>
      <c r="AGR32" s="15">
        <v>0.745311852531373</v>
      </c>
      <c r="AGS32" s="15">
        <v>0.61606579572745102</v>
      </c>
      <c r="AGT32" s="15">
        <v>0.60314988287058802</v>
      </c>
      <c r="AGU32" s="15">
        <v>0.85531208510980405</v>
      </c>
      <c r="AGV32" s="15">
        <v>0.84174698244117596</v>
      </c>
      <c r="AGW32" s="15">
        <f t="shared" si="109"/>
        <v>0.84852953377549001</v>
      </c>
      <c r="AGX32" s="15">
        <v>0.77248929877254902</v>
      </c>
      <c r="AGY32" s="15">
        <v>0.74538770029019596</v>
      </c>
      <c r="AGZ32" s="15">
        <v>0.244310709390196</v>
      </c>
      <c r="AHA32" s="15">
        <v>0.258151209235294</v>
      </c>
      <c r="AHB32" s="15">
        <v>0.74513417703333296</v>
      </c>
      <c r="AHC32" s="15">
        <v>0.74918645787647098</v>
      </c>
      <c r="AHD32" s="15">
        <v>0.69085775398431404</v>
      </c>
      <c r="AHE32" s="15">
        <v>0.685378257623529</v>
      </c>
      <c r="AHF32" s="15">
        <v>-3.9964200745097999E-3</v>
      </c>
      <c r="AHG32" s="15">
        <v>1.0201454617647101E-2</v>
      </c>
      <c r="AHH32" s="15">
        <v>5.9406870530980402</v>
      </c>
      <c r="AHI32" s="15">
        <v>5.8829866003156903</v>
      </c>
      <c r="AHJ32" s="15">
        <v>0.28570475843725501</v>
      </c>
      <c r="AHK32" s="15">
        <v>0.306632891888235</v>
      </c>
      <c r="AHL32" s="15">
        <v>0.42578853168235298</v>
      </c>
      <c r="AHM32" s="15">
        <v>0.44754582034117601</v>
      </c>
      <c r="AHN32" s="15">
        <v>0.458689512154902</v>
      </c>
      <c r="AHO32" s="15">
        <v>0.47875489598431398</v>
      </c>
      <c r="AHP32" s="15">
        <v>0.326635024345098</v>
      </c>
      <c r="AHQ32" s="15">
        <v>0.34593453381764699</v>
      </c>
      <c r="AHR32" s="15">
        <v>-0.87145236345097998</v>
      </c>
      <c r="AHS32" s="15">
        <v>-0.85383648549019597</v>
      </c>
      <c r="AHT32" s="15">
        <v>0.74308269385294101</v>
      </c>
      <c r="AHU32" s="15">
        <v>0.82416544555294102</v>
      </c>
      <c r="AHV32" s="15">
        <v>0.12707285701960799</v>
      </c>
      <c r="AHW32" s="15">
        <v>6.2001755921568598E-2</v>
      </c>
      <c r="AHX32" s="15">
        <v>0.104068480568627</v>
      </c>
      <c r="AHY32" s="15">
        <v>0.103402067823529</v>
      </c>
      <c r="AHZ32" s="15">
        <v>0.70212596678431405</v>
      </c>
      <c r="AIA32" s="15">
        <v>0.40408627696078397</v>
      </c>
      <c r="AIB32" s="15">
        <v>0.108156963196078</v>
      </c>
      <c r="AIC32" s="15">
        <v>0.73430288239215702</v>
      </c>
      <c r="AID32" s="15">
        <v>0.44488850170588201</v>
      </c>
      <c r="AIE32" s="15">
        <v>0.13175098039215699</v>
      </c>
      <c r="AIF32" s="15">
        <v>5.8991753098039203E-2</v>
      </c>
      <c r="AIG32" s="15">
        <v>0.106006847196078</v>
      </c>
      <c r="AIH32" s="15">
        <v>36.44</v>
      </c>
      <c r="AII32" s="15">
        <v>34.017450980392098</v>
      </c>
      <c r="AIJ32" s="15">
        <v>25.557843137254899</v>
      </c>
      <c r="AIK32" s="15">
        <v>26.613529411764699</v>
      </c>
      <c r="AIL32" s="15">
        <v>26.633725490196099</v>
      </c>
      <c r="AIM32" s="15">
        <v>36.512745098039197</v>
      </c>
      <c r="AIN32" s="15">
        <v>36.450000000000003</v>
      </c>
      <c r="AIO32" s="15">
        <v>-0.246908339215686</v>
      </c>
      <c r="AIP32" s="15">
        <v>-0.22304610588235299</v>
      </c>
      <c r="AIQ32" s="15">
        <v>43.855098039215697</v>
      </c>
      <c r="AIR32" s="15">
        <v>39.7976470588235</v>
      </c>
      <c r="AIS32" s="15">
        <v>157</v>
      </c>
      <c r="AIT32" s="15">
        <f t="shared" si="110"/>
        <v>113.1449019607843</v>
      </c>
      <c r="AIU32" s="15">
        <f t="shared" si="111"/>
        <v>117.2023529411765</v>
      </c>
      <c r="AIV32" s="15">
        <v>1540.8053333333301</v>
      </c>
      <c r="AIW32" s="15">
        <v>1448.7033725490201</v>
      </c>
      <c r="AIX32" s="15">
        <v>0.74305193501960798</v>
      </c>
      <c r="AIY32" s="15">
        <v>0.74259492883921596</v>
      </c>
      <c r="AIZ32" s="15">
        <v>0.60865546956078398</v>
      </c>
      <c r="AJA32" s="15">
        <v>0.591870495</v>
      </c>
      <c r="AJB32" s="15">
        <v>0.85084826705098004</v>
      </c>
      <c r="AJC32" s="15">
        <v>0.83663702274117602</v>
      </c>
      <c r="AJD32" s="15">
        <v>0.76526865918235298</v>
      </c>
      <c r="AJE32" s="15">
        <v>0.73270933915294101</v>
      </c>
      <c r="AJF32" s="15">
        <v>0.24547944964705901</v>
      </c>
      <c r="AJG32" s="15">
        <v>0.26903033981764701</v>
      </c>
      <c r="AJH32" s="15">
        <v>0.747108597452941</v>
      </c>
      <c r="AJI32" s="15">
        <v>0.74049925742549005</v>
      </c>
      <c r="AJJ32" s="15">
        <v>0.69502936985490205</v>
      </c>
      <c r="AJK32" s="15">
        <v>0.69210048590784301</v>
      </c>
      <c r="AJL32" s="15">
        <v>1.03368519215686E-2</v>
      </c>
      <c r="AJM32" s="15">
        <v>-3.5435204941176501E-3</v>
      </c>
      <c r="AJN32" s="15">
        <v>5.7973183783588196</v>
      </c>
      <c r="AJO32" s="15">
        <v>5.80636540469804</v>
      </c>
      <c r="AJP32" s="15">
        <v>0.28854711030784302</v>
      </c>
      <c r="AJQ32" s="15">
        <v>0.32121906719411802</v>
      </c>
      <c r="AJR32" s="15">
        <v>0.42862692338431402</v>
      </c>
      <c r="AJS32" s="15">
        <v>0.46378067028431402</v>
      </c>
      <c r="AJT32" s="15">
        <v>0.462174304790196</v>
      </c>
      <c r="AJU32" s="15">
        <v>0.49563283964313698</v>
      </c>
      <c r="AJV32" s="15">
        <v>0.33032945672549002</v>
      </c>
      <c r="AJW32" s="15">
        <v>0.361715199782353</v>
      </c>
      <c r="AJX32" s="15">
        <v>-0.86688714243137299</v>
      </c>
      <c r="AJY32" s="15">
        <v>-0.84554301607843096</v>
      </c>
      <c r="AJZ32" s="15">
        <v>0.75154803589411801</v>
      </c>
      <c r="AKA32" s="15">
        <v>0.87893149140196103</v>
      </c>
      <c r="AZI32" s="6"/>
      <c r="AZJ32" s="7"/>
      <c r="AZK32" s="6"/>
      <c r="AZL32" s="6"/>
      <c r="AZM32" s="6"/>
      <c r="AZN32" s="6"/>
    </row>
    <row r="33" spans="1:963 1361:1366" x14ac:dyDescent="0.25">
      <c r="A33" s="15">
        <v>32</v>
      </c>
      <c r="B33" s="15">
        <v>8</v>
      </c>
      <c r="C33" s="15" t="s">
        <v>10</v>
      </c>
      <c r="D33" s="15">
        <v>100</v>
      </c>
      <c r="E33" s="15">
        <v>1</v>
      </c>
      <c r="F33" s="15">
        <v>2</v>
      </c>
      <c r="G33" s="25">
        <v>-9999</v>
      </c>
      <c r="H33" s="25">
        <v>-9999</v>
      </c>
      <c r="I33" s="25">
        <v>-9999</v>
      </c>
      <c r="J33" s="25">
        <v>-9999</v>
      </c>
      <c r="K33" s="25">
        <v>-9999</v>
      </c>
      <c r="L33" s="25">
        <v>-9999</v>
      </c>
      <c r="M33" s="15">
        <v>172.48000000000002</v>
      </c>
      <c r="N33" s="15">
        <v>154</v>
      </c>
      <c r="O33" s="15">
        <v>224</v>
      </c>
      <c r="P33" s="15">
        <v>200</v>
      </c>
      <c r="Q33" s="15">
        <v>53.839999999999996</v>
      </c>
      <c r="R33" s="15">
        <v>18.72</v>
      </c>
      <c r="S33" s="15">
        <v>27.439999999999998</v>
      </c>
      <c r="T33" s="15">
        <v>59.839999999999996</v>
      </c>
      <c r="U33" s="15">
        <v>14.719999999999999</v>
      </c>
      <c r="V33" s="15">
        <v>25.439999999999998</v>
      </c>
      <c r="W33" s="15">
        <v>69.84</v>
      </c>
      <c r="X33" s="15">
        <v>12.719999999999999</v>
      </c>
      <c r="Y33" s="15">
        <v>17.439999999999998</v>
      </c>
      <c r="Z33" s="15">
        <v>71.84</v>
      </c>
      <c r="AA33" s="15">
        <v>10.719999999999999</v>
      </c>
      <c r="AB33" s="15">
        <v>17.439999999999998</v>
      </c>
      <c r="AC33" s="15" t="s">
        <v>72</v>
      </c>
      <c r="AD33" s="15">
        <v>8.9</v>
      </c>
      <c r="AE33" s="15">
        <v>7.2</v>
      </c>
      <c r="AF33" s="15">
        <v>0.75</v>
      </c>
      <c r="AG33" s="15" t="s">
        <v>41</v>
      </c>
      <c r="AH33" s="15">
        <v>2</v>
      </c>
      <c r="AI33" s="15">
        <v>1</v>
      </c>
      <c r="AJ33" s="15">
        <v>1.4</v>
      </c>
      <c r="AK33" s="15">
        <v>3</v>
      </c>
      <c r="AL33" s="15">
        <v>421</v>
      </c>
      <c r="AM33" s="15">
        <v>24</v>
      </c>
      <c r="AN33" s="15">
        <v>0.59</v>
      </c>
      <c r="AO33" s="15">
        <v>9.5</v>
      </c>
      <c r="AP33" s="15">
        <v>6.3</v>
      </c>
      <c r="AQ33" s="15">
        <v>1.2</v>
      </c>
      <c r="AR33" s="15">
        <v>4866</v>
      </c>
      <c r="AS33" s="15">
        <v>187</v>
      </c>
      <c r="AT33" s="15">
        <v>383</v>
      </c>
      <c r="AU33" s="25">
        <v>-9999</v>
      </c>
      <c r="AV33" s="15">
        <v>28.6</v>
      </c>
      <c r="AW33" s="15">
        <v>0</v>
      </c>
      <c r="AX33" s="15">
        <v>4</v>
      </c>
      <c r="AY33" s="15">
        <v>85</v>
      </c>
      <c r="AZ33" s="15">
        <v>5</v>
      </c>
      <c r="BA33" s="15">
        <v>6</v>
      </c>
      <c r="BB33" s="15">
        <v>53</v>
      </c>
      <c r="BC33" s="20">
        <v>0.18921475875118257</v>
      </c>
      <c r="BD33" s="20">
        <v>0</v>
      </c>
      <c r="BE33" s="20">
        <v>0</v>
      </c>
      <c r="BF33" s="20">
        <v>4.9850448654037887E-3</v>
      </c>
      <c r="BG33" s="20">
        <v>6.4850843060959784E-2</v>
      </c>
      <c r="BH33" s="20">
        <v>0.15957712063032964</v>
      </c>
      <c r="BI33" s="25">
        <v>-9999</v>
      </c>
      <c r="BJ33" s="25">
        <v>-9999</v>
      </c>
      <c r="BK33" s="25">
        <v>-9999</v>
      </c>
      <c r="BL33" s="25">
        <v>-9999</v>
      </c>
      <c r="BM33" s="25">
        <v>-9999</v>
      </c>
      <c r="BN33" s="20">
        <f t="shared" si="0"/>
        <v>0.75685903500473029</v>
      </c>
      <c r="BO33" s="20">
        <f t="shared" si="1"/>
        <v>0.75685903500473029</v>
      </c>
      <c r="BP33" s="20">
        <f t="shared" si="2"/>
        <v>0.77679921446634548</v>
      </c>
      <c r="BQ33" s="20">
        <f t="shared" si="3"/>
        <v>1.0362025867101847</v>
      </c>
      <c r="BR33" s="20">
        <f t="shared" si="4"/>
        <v>1.6745110692315033</v>
      </c>
      <c r="BS33" s="20">
        <f t="shared" si="5"/>
        <v>1.9940179461615155E-2</v>
      </c>
      <c r="BT33" s="20">
        <f t="shared" si="6"/>
        <v>0.25940337224383914</v>
      </c>
      <c r="BU33" s="20">
        <f t="shared" si="7"/>
        <v>0.63830848252131855</v>
      </c>
      <c r="BV33" s="20">
        <f t="shared" si="35"/>
        <v>0.91765203422677288</v>
      </c>
      <c r="BW33" s="25">
        <v>-9999</v>
      </c>
      <c r="BX33" s="25">
        <v>-9999</v>
      </c>
      <c r="BY33" s="25">
        <v>-9999</v>
      </c>
      <c r="BZ33" s="25">
        <v>-9999</v>
      </c>
      <c r="CA33" s="25">
        <v>-9999</v>
      </c>
      <c r="CB33" s="25">
        <v>-9999</v>
      </c>
      <c r="CC33" s="25">
        <v>-9999</v>
      </c>
      <c r="CD33" s="20">
        <f t="shared" si="8"/>
        <v>30.561700081430281</v>
      </c>
      <c r="CE33" s="20">
        <f t="shared" si="9"/>
        <v>41.426891228311568</v>
      </c>
      <c r="CF33" s="20">
        <f t="shared" si="10"/>
        <v>61.462848080089429</v>
      </c>
      <c r="CG33" s="20">
        <f t="shared" si="36"/>
        <v>93.065739184042798</v>
      </c>
      <c r="CH33" s="15">
        <f t="shared" si="11"/>
        <v>20.035956851777861</v>
      </c>
      <c r="CI33" s="15">
        <f t="shared" si="12"/>
        <v>13.179737411338598</v>
      </c>
      <c r="CJ33" s="15">
        <f t="shared" si="13"/>
        <v>18.423153692614772</v>
      </c>
      <c r="CK33" s="15">
        <f t="shared" ref="CK33:CL33" si="195">SUM(CH33:CJ33)</f>
        <v>51.638847955731237</v>
      </c>
      <c r="CL33" s="15">
        <f t="shared" si="195"/>
        <v>83.241739059684605</v>
      </c>
      <c r="CM33" s="15">
        <v>2.1</v>
      </c>
      <c r="CN33" s="15">
        <v>0.93500000000000005</v>
      </c>
      <c r="CO33" s="15">
        <v>0.35000000000000003</v>
      </c>
      <c r="CP33" s="15">
        <v>0.39500000000000002</v>
      </c>
      <c r="CQ33" s="15">
        <v>0.52500000000000002</v>
      </c>
      <c r="CR33" s="15">
        <v>0.38</v>
      </c>
      <c r="CS33" s="25">
        <v>-9999</v>
      </c>
      <c r="CT33" s="25">
        <v>-9999</v>
      </c>
      <c r="CU33" s="25">
        <v>-9999</v>
      </c>
      <c r="CV33" s="25">
        <v>-9999</v>
      </c>
      <c r="CW33" s="25">
        <v>-9999</v>
      </c>
      <c r="CX33" s="20">
        <f t="shared" si="141"/>
        <v>12.14</v>
      </c>
      <c r="CY33" s="20">
        <f t="shared" si="142"/>
        <v>13.540000000000001</v>
      </c>
      <c r="CZ33" s="20">
        <f t="shared" si="143"/>
        <v>15.120000000000001</v>
      </c>
      <c r="DA33" s="20">
        <f t="shared" si="144"/>
        <v>17.220000000000002</v>
      </c>
      <c r="DB33" s="20">
        <f t="shared" si="145"/>
        <v>18.740000000000002</v>
      </c>
      <c r="DC33" s="15">
        <f t="shared" si="146"/>
        <v>1.58</v>
      </c>
      <c r="DD33" s="15">
        <f t="shared" si="147"/>
        <v>2.1</v>
      </c>
      <c r="DE33" s="15">
        <f t="shared" si="148"/>
        <v>1.52</v>
      </c>
      <c r="DF33" s="15">
        <f t="shared" si="149"/>
        <v>5.2</v>
      </c>
      <c r="DG33" s="16">
        <v>3.6738802214393553</v>
      </c>
      <c r="DH33" s="16">
        <v>3.9665447989182154</v>
      </c>
      <c r="DI33" s="16">
        <v>2.7162977867203217</v>
      </c>
      <c r="DJ33" s="16">
        <v>5.0089892129444653</v>
      </c>
      <c r="DK33" s="16">
        <v>3.2949343528346495</v>
      </c>
      <c r="DL33" s="16">
        <v>4.605788423153693</v>
      </c>
      <c r="DM33" s="25">
        <v>-9999</v>
      </c>
      <c r="DN33" s="20">
        <f t="shared" si="41"/>
        <v>30.561700081430281</v>
      </c>
      <c r="DO33" s="20">
        <f t="shared" si="42"/>
        <v>41.426891228311568</v>
      </c>
      <c r="DP33" s="20">
        <f t="shared" ref="DP33:DR33" si="196">(DO33+(DJ33*4))</f>
        <v>61.462848080089429</v>
      </c>
      <c r="DQ33" s="20">
        <f t="shared" si="196"/>
        <v>74.642585491428022</v>
      </c>
      <c r="DR33" s="20">
        <f t="shared" si="196"/>
        <v>93.065739184042798</v>
      </c>
      <c r="DS33" s="15">
        <f t="shared" si="44"/>
        <v>20.035956851777861</v>
      </c>
      <c r="DT33" s="15">
        <f t="shared" si="45"/>
        <v>13.179737411338598</v>
      </c>
      <c r="DU33" s="15">
        <f t="shared" si="46"/>
        <v>18.423153692614772</v>
      </c>
      <c r="DV33" s="15">
        <f t="shared" si="47"/>
        <v>51.638847955731237</v>
      </c>
      <c r="DW33" s="25">
        <v>-9999</v>
      </c>
      <c r="DX33" s="25">
        <v>-9999</v>
      </c>
      <c r="DY33" s="25">
        <v>-9999</v>
      </c>
      <c r="DZ33" s="25">
        <v>-9999</v>
      </c>
      <c r="EA33" s="25">
        <v>-9999</v>
      </c>
      <c r="EB33" s="25">
        <v>-9999</v>
      </c>
      <c r="EC33" s="25">
        <v>-9999</v>
      </c>
      <c r="ED33" s="25">
        <v>-9999</v>
      </c>
      <c r="EE33" s="25">
        <v>-9999</v>
      </c>
      <c r="EF33" s="25">
        <v>-9999</v>
      </c>
      <c r="EG33" s="25">
        <v>-9999</v>
      </c>
      <c r="EH33" s="25">
        <v>-9999</v>
      </c>
      <c r="EI33" s="25">
        <v>-9999</v>
      </c>
      <c r="EJ33" s="25">
        <v>-9999</v>
      </c>
      <c r="EK33" s="25">
        <v>-9999</v>
      </c>
      <c r="EL33" s="25">
        <v>-9999</v>
      </c>
      <c r="EM33" s="25">
        <v>-9999</v>
      </c>
      <c r="EN33" s="25">
        <v>-9999</v>
      </c>
      <c r="EO33" s="25">
        <v>-9999</v>
      </c>
      <c r="EP33" s="25">
        <v>-9999</v>
      </c>
      <c r="EQ33" s="25">
        <v>-9999</v>
      </c>
      <c r="ER33" s="21">
        <v>-9999</v>
      </c>
      <c r="ES33" s="32">
        <v>-9999</v>
      </c>
      <c r="ET33" s="21">
        <v>-9999</v>
      </c>
      <c r="EU33" s="33">
        <v>-9999</v>
      </c>
      <c r="EV33" s="21">
        <v>-9999</v>
      </c>
      <c r="EW33" s="21">
        <v>-9999</v>
      </c>
      <c r="EX33" s="21">
        <v>-9999</v>
      </c>
      <c r="EY33" s="21">
        <v>-9999</v>
      </c>
      <c r="EZ33" s="21">
        <v>-9999</v>
      </c>
      <c r="FA33" s="21">
        <v>-9999</v>
      </c>
      <c r="FB33" s="21">
        <v>-9999</v>
      </c>
      <c r="FC33" s="21">
        <v>-9999</v>
      </c>
      <c r="FD33" s="21">
        <v>-9999</v>
      </c>
      <c r="FE33" s="21">
        <v>-9999</v>
      </c>
      <c r="FF33" s="21">
        <v>-9999</v>
      </c>
      <c r="FG33" s="21">
        <v>-9999</v>
      </c>
      <c r="FH33" s="21">
        <v>-9999</v>
      </c>
      <c r="FI33" s="21">
        <v>-9999</v>
      </c>
      <c r="FJ33" s="21">
        <v>-9999</v>
      </c>
      <c r="FK33" s="21">
        <v>-9999</v>
      </c>
      <c r="FL33" s="32">
        <v>-9999</v>
      </c>
      <c r="FM33" s="32">
        <v>-9999</v>
      </c>
      <c r="FN33" s="32">
        <v>-9999</v>
      </c>
      <c r="FO33" s="32">
        <v>-9999</v>
      </c>
      <c r="FP33" s="32">
        <v>-9999</v>
      </c>
      <c r="FQ33" s="32">
        <v>-9999</v>
      </c>
      <c r="FR33" s="32">
        <v>-9999</v>
      </c>
      <c r="FS33" s="32">
        <v>-9999</v>
      </c>
      <c r="FT33" s="32">
        <v>-9999</v>
      </c>
      <c r="FU33" s="32">
        <v>-9999</v>
      </c>
      <c r="FV33" s="32">
        <v>-9999</v>
      </c>
      <c r="FW33" s="32">
        <v>-9999</v>
      </c>
      <c r="FX33" s="21">
        <v>-9999</v>
      </c>
      <c r="FY33" s="21">
        <v>-9999</v>
      </c>
      <c r="FZ33" s="21">
        <v>-9999</v>
      </c>
      <c r="GA33" s="21">
        <v>-9999</v>
      </c>
      <c r="GB33" s="21">
        <v>-9999</v>
      </c>
      <c r="GC33" s="21">
        <v>-9999</v>
      </c>
      <c r="GD33" s="21">
        <v>-9999</v>
      </c>
      <c r="GE33" s="21">
        <v>-9999</v>
      </c>
      <c r="GF33" s="21">
        <v>-9999</v>
      </c>
      <c r="GG33" s="21">
        <v>-9999</v>
      </c>
      <c r="GH33" s="21">
        <v>-9999</v>
      </c>
      <c r="GI33" s="21">
        <v>-9999</v>
      </c>
      <c r="GJ33" s="21">
        <v>-9999</v>
      </c>
      <c r="GK33" s="21">
        <v>-9999</v>
      </c>
      <c r="GL33" s="21">
        <v>-9999</v>
      </c>
      <c r="GM33" s="21">
        <v>-9999</v>
      </c>
      <c r="GN33" s="25">
        <v>-9999</v>
      </c>
      <c r="GO33" s="25">
        <v>-9999</v>
      </c>
      <c r="GP33" s="25">
        <v>-9999</v>
      </c>
      <c r="GQ33" s="25">
        <v>-9999</v>
      </c>
      <c r="GR33" s="25">
        <v>-9999</v>
      </c>
      <c r="GS33" s="25">
        <v>-9999</v>
      </c>
      <c r="GT33" s="25">
        <v>-9999</v>
      </c>
      <c r="GU33" s="25">
        <v>-9999</v>
      </c>
      <c r="GV33" s="25">
        <v>-9999</v>
      </c>
      <c r="GW33" s="25">
        <v>-9999</v>
      </c>
      <c r="GX33" s="25">
        <v>-9999</v>
      </c>
      <c r="GY33" s="25">
        <v>-9999</v>
      </c>
      <c r="GZ33" s="25">
        <v>-9999</v>
      </c>
      <c r="HA33" s="25">
        <v>-9999</v>
      </c>
      <c r="HB33" s="21">
        <v>-9999</v>
      </c>
      <c r="HC33" s="21">
        <v>-9999</v>
      </c>
      <c r="HD33" s="21">
        <v>-9999</v>
      </c>
      <c r="HE33" s="21">
        <v>-9999</v>
      </c>
      <c r="HF33" s="21">
        <v>-9999</v>
      </c>
      <c r="HG33" s="15">
        <v>62.7</v>
      </c>
      <c r="HH33" s="15">
        <f t="shared" si="48"/>
        <v>792.5</v>
      </c>
      <c r="HI33" s="15">
        <v>1.1798022828026888</v>
      </c>
      <c r="HJ33" s="24">
        <f t="shared" si="49"/>
        <v>1.3094219452495768</v>
      </c>
      <c r="HK33" s="15">
        <f t="shared" si="50"/>
        <v>10.377168916102896</v>
      </c>
      <c r="HL33" s="27">
        <v>0.34119490545622261</v>
      </c>
      <c r="HM33" s="17">
        <v>392</v>
      </c>
      <c r="HN33" s="17">
        <v>70.069999999999993</v>
      </c>
      <c r="HO33" s="16">
        <f t="shared" si="51"/>
        <v>321.93</v>
      </c>
      <c r="HP33" s="18">
        <v>10</v>
      </c>
      <c r="HQ33" s="18">
        <v>536.79999999999995</v>
      </c>
      <c r="HR33" s="18">
        <v>31.63</v>
      </c>
      <c r="HS33" s="22">
        <f t="shared" si="52"/>
        <v>505.16999999999996</v>
      </c>
      <c r="HT33" s="21">
        <v>242</v>
      </c>
      <c r="HU33" s="18">
        <v>354.8</v>
      </c>
      <c r="HV33" s="18">
        <v>31</v>
      </c>
      <c r="HW33" s="18">
        <f t="shared" si="53"/>
        <v>323.8</v>
      </c>
      <c r="HX33" s="18">
        <v>198.5</v>
      </c>
      <c r="HY33" s="18">
        <v>31</v>
      </c>
      <c r="HZ33" s="18">
        <f t="shared" si="54"/>
        <v>167.5</v>
      </c>
      <c r="IA33" s="18">
        <v>202.6</v>
      </c>
      <c r="IB33" s="18">
        <v>31.5</v>
      </c>
      <c r="IC33" s="18">
        <f t="shared" si="55"/>
        <v>171.1</v>
      </c>
      <c r="ID33" s="18">
        <v>115.7</v>
      </c>
      <c r="IE33" s="22">
        <v>6.65</v>
      </c>
      <c r="IF33" s="28">
        <v>133.5</v>
      </c>
      <c r="IG33" s="22">
        <v>70.069999999999993</v>
      </c>
      <c r="IH33" s="22">
        <f t="shared" si="151"/>
        <v>109.05</v>
      </c>
      <c r="II33" s="22">
        <f t="shared" si="152"/>
        <v>63.430000000000007</v>
      </c>
      <c r="IJ33" s="16">
        <f t="shared" si="58"/>
        <v>621.86274509803934</v>
      </c>
      <c r="IK33" s="16">
        <f t="shared" si="59"/>
        <v>555.23459383753504</v>
      </c>
      <c r="IL33" s="25">
        <f t="shared" si="22"/>
        <v>3156.1764705882351</v>
      </c>
      <c r="IM33" s="16">
        <f t="shared" si="23"/>
        <v>4952.6470588235297</v>
      </c>
      <c r="IN33" s="16">
        <f t="shared" si="24"/>
        <v>1642.1568627450981</v>
      </c>
      <c r="IO33" s="16">
        <f t="shared" si="60"/>
        <v>1677.4509803921569</v>
      </c>
      <c r="IP33" s="25">
        <f t="shared" si="25"/>
        <v>3174.5098039215686</v>
      </c>
      <c r="IQ33" s="16">
        <f t="shared" si="61"/>
        <v>11428.431372549021</v>
      </c>
      <c r="IR33" s="16">
        <f t="shared" si="62"/>
        <v>1069.1176470588234</v>
      </c>
      <c r="IS33" s="27">
        <v>0.35073593683443327</v>
      </c>
      <c r="IT33" s="24">
        <v>3.0986189433294662</v>
      </c>
      <c r="IU33" s="24">
        <v>3.0986189433294662</v>
      </c>
      <c r="IV33" s="15">
        <v>3.39</v>
      </c>
      <c r="IW33" s="24">
        <f t="shared" si="63"/>
        <v>3.3479727653932247</v>
      </c>
      <c r="IX33" s="15">
        <f t="shared" si="26"/>
        <v>106.99438235294117</v>
      </c>
      <c r="IY33" s="27">
        <v>0.36305101904654374</v>
      </c>
      <c r="IZ33" s="26">
        <v>0.71289752317111799</v>
      </c>
      <c r="JA33" s="15">
        <v>0.74</v>
      </c>
      <c r="JB33" s="24">
        <f t="shared" si="64"/>
        <v>0.81338232861699578</v>
      </c>
      <c r="JC33" s="15">
        <f t="shared" si="27"/>
        <v>36.649588235294125</v>
      </c>
      <c r="JD33" s="27">
        <v>0.36258145229824262</v>
      </c>
      <c r="JE33" s="24">
        <v>1.5015389893544184</v>
      </c>
      <c r="JF33" s="15">
        <v>1.6</v>
      </c>
      <c r="JG33" s="24">
        <f t="shared" si="65"/>
        <v>1.6512350222901342</v>
      </c>
      <c r="JH33" s="15">
        <f t="shared" si="28"/>
        <v>26.274509803921571</v>
      </c>
      <c r="JI33" s="27">
        <v>0.36265003599990503</v>
      </c>
      <c r="JJ33" s="24">
        <v>2.3944001981653349</v>
      </c>
      <c r="JK33" s="15">
        <v>2.71</v>
      </c>
      <c r="JL33" s="24">
        <f t="shared" si="66"/>
        <v>2.5998107705308517</v>
      </c>
      <c r="JM33" s="15">
        <f t="shared" si="29"/>
        <v>28.973088235294114</v>
      </c>
      <c r="JN33" s="27">
        <v>0.36279228660758706</v>
      </c>
      <c r="JO33" s="16">
        <f t="shared" si="67"/>
        <v>198.89156862745099</v>
      </c>
      <c r="JP33" s="16">
        <f t="shared" si="68"/>
        <v>177.58175770308122</v>
      </c>
      <c r="JQ33" s="22">
        <v>6.5</v>
      </c>
      <c r="JR33" s="22">
        <f t="shared" si="69"/>
        <v>21.645</v>
      </c>
      <c r="JS33" s="22">
        <v>999.9</v>
      </c>
      <c r="JT33" s="26">
        <f t="shared" si="70"/>
        <v>0.99990000000000001</v>
      </c>
      <c r="JU33" s="27">
        <v>7.1599999999999997E-2</v>
      </c>
      <c r="JV33" s="26">
        <f t="shared" si="71"/>
        <v>0.92830000000000001</v>
      </c>
      <c r="JW33" s="15">
        <f t="shared" si="72"/>
        <v>4114.9330964308938</v>
      </c>
      <c r="JX33" s="25">
        <v>-9999</v>
      </c>
      <c r="JY33" s="25">
        <v>-9999</v>
      </c>
      <c r="JZ33" s="15">
        <f t="shared" si="181"/>
        <v>-9999.0678000000007</v>
      </c>
      <c r="KA33" s="25">
        <v>-9999</v>
      </c>
      <c r="KB33" s="15">
        <f t="shared" si="156"/>
        <v>-10771.37541742971</v>
      </c>
      <c r="KC33" s="15">
        <v>0.47499999999999998</v>
      </c>
      <c r="KD33" s="15">
        <f t="shared" si="186"/>
        <v>-44323489.199263655</v>
      </c>
      <c r="KE33" s="15">
        <f t="shared" si="30"/>
        <v>1954.5932208046745</v>
      </c>
      <c r="KF33" s="15">
        <f t="shared" si="73"/>
        <v>2189.1444073012358</v>
      </c>
      <c r="KG33" s="28">
        <v>1</v>
      </c>
      <c r="KH33" s="22">
        <f t="shared" si="74"/>
        <v>19.5</v>
      </c>
      <c r="KI33" s="22">
        <f t="shared" si="75"/>
        <v>130.065</v>
      </c>
      <c r="KJ33" s="20">
        <v>125.648477</v>
      </c>
      <c r="KK33" s="16">
        <v>6.2</v>
      </c>
      <c r="KL33" s="16">
        <f t="shared" si="76"/>
        <v>5.69</v>
      </c>
      <c r="KM33" s="15">
        <f t="shared" si="121"/>
        <v>4344.9727373015285</v>
      </c>
      <c r="KN33" s="18">
        <v>2.66</v>
      </c>
      <c r="KO33" s="18">
        <f t="shared" si="77"/>
        <v>2.39</v>
      </c>
      <c r="KP33" s="15">
        <f t="shared" si="78"/>
        <v>0.42003514938488573</v>
      </c>
      <c r="KQ33" s="15">
        <f t="shared" si="79"/>
        <v>1825.0412727857035</v>
      </c>
      <c r="KR33" s="15">
        <f t="shared" si="80"/>
        <v>2044.0462255199882</v>
      </c>
      <c r="KS33" s="20">
        <f t="shared" si="31"/>
        <v>2286.635698519151</v>
      </c>
      <c r="KT33" s="20">
        <f t="shared" si="81"/>
        <v>2561.0319823414493</v>
      </c>
      <c r="KU33" s="30">
        <v>5.07</v>
      </c>
      <c r="KV33" s="30">
        <v>0.96</v>
      </c>
      <c r="KW33" s="30">
        <v>77.900000000000006</v>
      </c>
      <c r="KX33" s="30">
        <v>24.2</v>
      </c>
      <c r="KY33" s="30">
        <v>5.7</v>
      </c>
      <c r="KZ33" s="18">
        <v>2.6315</v>
      </c>
      <c r="LA33" s="18">
        <f t="shared" si="82"/>
        <v>2.5644999999999998</v>
      </c>
      <c r="LB33" s="15">
        <f t="shared" si="32"/>
        <v>0.45070298769771522</v>
      </c>
      <c r="LC33" s="15">
        <f t="shared" si="33"/>
        <v>1958.292194166919</v>
      </c>
      <c r="LD33" s="15">
        <f t="shared" si="83"/>
        <v>2193.2872574669495</v>
      </c>
      <c r="LE33" s="15">
        <f t="shared" si="84"/>
        <v>2674.7405578865241</v>
      </c>
      <c r="LF33" s="15">
        <v>62.7</v>
      </c>
      <c r="LG33" s="15">
        <f t="shared" si="85"/>
        <v>792.5</v>
      </c>
      <c r="LH33" s="15">
        <v>0.26668715578048802</v>
      </c>
      <c r="LI33" s="15">
        <v>0.40715725809756098</v>
      </c>
      <c r="LJ33" s="15">
        <v>0.22918022360975601</v>
      </c>
      <c r="LK33" s="15">
        <v>0.33455120165853702</v>
      </c>
      <c r="LL33" s="15">
        <v>0.527336572682927</v>
      </c>
      <c r="LM33" s="15">
        <v>0.48059275875609803</v>
      </c>
      <c r="LN33" s="15">
        <v>0.334727992609756</v>
      </c>
      <c r="LO33" s="15">
        <v>0.54195964604878</v>
      </c>
      <c r="LP33" s="15">
        <v>0.476558959536585</v>
      </c>
      <c r="LQ33" s="15">
        <v>0.25531563265853702</v>
      </c>
      <c r="LR33" s="15">
        <v>0.40466693160975598</v>
      </c>
      <c r="LS33" s="15">
        <v>0.26469233621951199</v>
      </c>
      <c r="LT33" s="15">
        <v>33.914878048780501</v>
      </c>
      <c r="LU33" s="15">
        <v>31.257073170731701</v>
      </c>
      <c r="LV33" s="15">
        <v>4.5909512195121902</v>
      </c>
      <c r="LW33" s="15">
        <v>43.142682926829302</v>
      </c>
      <c r="LX33" s="15">
        <v>43.942926829268302</v>
      </c>
      <c r="LY33" s="15">
        <v>34.277073170731697</v>
      </c>
      <c r="LZ33" s="15">
        <v>34.394146341463397</v>
      </c>
      <c r="MA33" s="15">
        <v>0.24530456829268299</v>
      </c>
      <c r="MB33" s="15">
        <v>0.242141424390244</v>
      </c>
      <c r="MC33" s="15">
        <v>56.860975609756103</v>
      </c>
      <c r="MD33" s="15">
        <v>53.745853658536603</v>
      </c>
      <c r="ME33" s="15">
        <v>60.3</v>
      </c>
      <c r="MF33" s="15">
        <f t="shared" si="86"/>
        <v>3.4390243902438939</v>
      </c>
      <c r="MG33" s="15">
        <f t="shared" si="87"/>
        <v>6.5541463414633938</v>
      </c>
      <c r="MH33" s="15">
        <v>1836.0437073170699</v>
      </c>
      <c r="MI33" s="15">
        <v>1765.34326829268</v>
      </c>
      <c r="MJ33" s="15">
        <v>0.23622882827073199</v>
      </c>
      <c r="MK33" s="15">
        <v>0.22252343507561001</v>
      </c>
      <c r="ML33" s="15">
        <v>0.17480221447073199</v>
      </c>
      <c r="MM33" s="15">
        <v>0.17878564943658501</v>
      </c>
      <c r="MN33" s="15">
        <v>0.14484106456585399</v>
      </c>
      <c r="MO33" s="15">
        <v>0.12751329634146299</v>
      </c>
      <c r="MP33" s="15">
        <v>8.1527478287804905E-2</v>
      </c>
      <c r="MQ33" s="15">
        <v>8.2394438214634103E-2</v>
      </c>
      <c r="MR33" s="15">
        <v>6.4087823624390194E-2</v>
      </c>
      <c r="MS33" s="15">
        <v>4.5641132419512197E-2</v>
      </c>
      <c r="MT33" s="15">
        <v>0.34359398914634098</v>
      </c>
      <c r="MU33" s="15">
        <v>0.393046372548781</v>
      </c>
      <c r="MV33" s="15">
        <v>0.35937317285853698</v>
      </c>
      <c r="MW33" s="15">
        <v>0.32709173211463399</v>
      </c>
      <c r="MX33" s="15">
        <v>0.116908442290244</v>
      </c>
      <c r="MY33" s="15">
        <v>0.18710370447561001</v>
      </c>
      <c r="MZ33" s="15">
        <v>0.61918362967804896</v>
      </c>
      <c r="NA33" s="15">
        <v>0.576234136848781</v>
      </c>
      <c r="NB33" s="15">
        <v>0.44118302954390198</v>
      </c>
      <c r="NC33" s="15">
        <v>0.29535052351219498</v>
      </c>
      <c r="ND33" s="15">
        <v>0.47420587155365901</v>
      </c>
      <c r="NE33" s="15">
        <v>0.313932773268293</v>
      </c>
      <c r="NF33" s="15">
        <v>0.31323179926585398</v>
      </c>
      <c r="NG33" s="15">
        <v>0.21408727480975601</v>
      </c>
      <c r="NH33" s="15">
        <v>0.26980965405853702</v>
      </c>
      <c r="NI33" s="15">
        <v>0.185818009487805</v>
      </c>
      <c r="NJ33" s="15">
        <v>-0.150561422195122</v>
      </c>
      <c r="NK33" s="15">
        <v>-0.151503038609756</v>
      </c>
      <c r="NL33" s="15">
        <v>0.93007610253658501</v>
      </c>
      <c r="NM33" s="15">
        <v>0.819733727092683</v>
      </c>
      <c r="NN33" s="15">
        <v>0.26916761847058801</v>
      </c>
      <c r="NO33" s="15">
        <v>0.42118027488235299</v>
      </c>
      <c r="NP33" s="15">
        <v>0.242340931588235</v>
      </c>
      <c r="NQ33" s="15">
        <v>0.33118805894117598</v>
      </c>
      <c r="NR33" s="15">
        <v>0.52703258741176495</v>
      </c>
      <c r="NS33" s="15">
        <v>0.46142442258823502</v>
      </c>
      <c r="NT33" s="15">
        <v>0.33745696388235302</v>
      </c>
      <c r="NU33" s="15">
        <v>0.53555673294117601</v>
      </c>
      <c r="NV33" s="15">
        <v>0.47247598529411799</v>
      </c>
      <c r="NW33" s="15">
        <v>0.26423619782352897</v>
      </c>
      <c r="NX33" s="15">
        <v>0.40953367252941197</v>
      </c>
      <c r="NY33" s="15">
        <v>0.25426982729411801</v>
      </c>
      <c r="NZ33" s="15">
        <v>31.26</v>
      </c>
      <c r="OA33" s="15">
        <v>28.31</v>
      </c>
      <c r="OB33" s="15">
        <v>14.1052941176471</v>
      </c>
      <c r="OC33" s="15">
        <v>44.7917647058824</v>
      </c>
      <c r="OD33" s="15">
        <v>45.481764705882398</v>
      </c>
      <c r="OE33" s="15">
        <v>32.217647058823502</v>
      </c>
      <c r="OF33" s="15">
        <v>31.84</v>
      </c>
      <c r="OG33" s="15">
        <v>0.35227248235294101</v>
      </c>
      <c r="OH33" s="15">
        <v>0.35030024705882301</v>
      </c>
      <c r="OI33" s="15">
        <v>57.037647058823502</v>
      </c>
      <c r="OJ33" s="15">
        <v>52.9270588235294</v>
      </c>
      <c r="OK33" s="15">
        <v>60</v>
      </c>
      <c r="OL33" s="15">
        <f t="shared" si="88"/>
        <v>2.9623529411764977</v>
      </c>
      <c r="OM33" s="15">
        <f t="shared" si="89"/>
        <v>7.0729411764706001</v>
      </c>
      <c r="ON33" s="15">
        <v>1840.05541176471</v>
      </c>
      <c r="OO33" s="15">
        <v>1746.7412941176501</v>
      </c>
      <c r="OP33" s="15">
        <v>0.22676560516470601</v>
      </c>
      <c r="OQ33" s="15">
        <v>0.226114110676471</v>
      </c>
      <c r="OR33" s="15">
        <v>0.16656072408235301</v>
      </c>
      <c r="OS33" s="15">
        <v>0.16387805720000001</v>
      </c>
      <c r="OT33" s="15">
        <v>0.133173272347059</v>
      </c>
      <c r="OU33" s="15">
        <v>0.109689488664706</v>
      </c>
      <c r="OV33" s="15">
        <v>7.1205828176470601E-2</v>
      </c>
      <c r="OW33" s="15">
        <v>4.5219957870588197E-2</v>
      </c>
      <c r="OX33" s="15">
        <v>6.2580535541176499E-2</v>
      </c>
      <c r="OY33" s="15">
        <v>6.4864651594117695E-2</v>
      </c>
      <c r="OZ33" s="15">
        <v>0.355864674470588</v>
      </c>
      <c r="PA33" s="15">
        <v>0.367858112752941</v>
      </c>
      <c r="PB33" s="15">
        <v>0.33916970853529399</v>
      </c>
      <c r="PC33" s="15">
        <v>0.321683823958824</v>
      </c>
      <c r="PD33" s="15">
        <v>0.14054023804705901</v>
      </c>
      <c r="PE33" s="15">
        <v>0.15507855044117599</v>
      </c>
      <c r="PF33" s="15">
        <v>0.58711488340588203</v>
      </c>
      <c r="PG33" s="15">
        <v>0.59140835425294103</v>
      </c>
      <c r="PH33" s="15">
        <v>0.46850162144117702</v>
      </c>
      <c r="PI33" s="15">
        <v>0.55532519312941198</v>
      </c>
      <c r="PJ33" s="15">
        <v>0.49916708518823499</v>
      </c>
      <c r="PK33" s="15">
        <v>0.57378247933529403</v>
      </c>
      <c r="PL33" s="15">
        <v>0.31649673523529398</v>
      </c>
      <c r="PM33" s="15">
        <v>0.30539066935294101</v>
      </c>
      <c r="PN33" s="15">
        <v>0.27437070382941198</v>
      </c>
      <c r="PO33" s="15">
        <v>0.26684020299411798</v>
      </c>
      <c r="PP33" s="15">
        <v>-0.13272419811764699</v>
      </c>
      <c r="PQ33" s="15">
        <v>-8.53689219882353E-2</v>
      </c>
      <c r="PR33" s="15">
        <v>1.0318677723882399</v>
      </c>
      <c r="PS33" s="15">
        <v>-15.497513158976499</v>
      </c>
      <c r="PT33" s="15">
        <v>0.264288933414634</v>
      </c>
      <c r="PU33" s="15">
        <v>0.41372881646341497</v>
      </c>
      <c r="PV33" s="15">
        <v>0.237921770682927</v>
      </c>
      <c r="PW33" s="15">
        <v>0.337716296585366</v>
      </c>
      <c r="PX33" s="15">
        <v>0.51823124802439002</v>
      </c>
      <c r="PY33" s="15">
        <v>0.464574764609756</v>
      </c>
      <c r="PZ33" s="15">
        <v>0.33853706909756098</v>
      </c>
      <c r="QA33" s="15">
        <v>0.55134458548780496</v>
      </c>
      <c r="QB33" s="15">
        <v>0.49114907948780501</v>
      </c>
      <c r="QC33" s="15">
        <v>0.26914247809756098</v>
      </c>
      <c r="QD33" s="15">
        <v>0.41268721004878101</v>
      </c>
      <c r="QE33" s="15">
        <v>0.26014205619512198</v>
      </c>
      <c r="QF33" s="15">
        <v>26.9</v>
      </c>
      <c r="QG33" s="15">
        <v>24.340487804878101</v>
      </c>
      <c r="QH33" s="15">
        <v>20.93</v>
      </c>
      <c r="QI33" s="15">
        <v>36.427073170731703</v>
      </c>
      <c r="QJ33" s="15">
        <v>36.957317073170699</v>
      </c>
      <c r="QK33" s="15">
        <v>26.390243902439</v>
      </c>
      <c r="QL33" s="15">
        <v>26.111219512195099</v>
      </c>
      <c r="QM33" s="15">
        <v>0.27569925365853698</v>
      </c>
      <c r="QN33" s="15">
        <v>0.27246924634146302</v>
      </c>
      <c r="QO33" s="15">
        <v>55.910731707317098</v>
      </c>
      <c r="QP33" s="15">
        <v>50.970975609756103</v>
      </c>
      <c r="QQ33" s="15">
        <v>60.1</v>
      </c>
      <c r="QR33" s="15">
        <f t="shared" si="90"/>
        <v>4.1892682926829039</v>
      </c>
      <c r="QS33" s="15">
        <f t="shared" si="91"/>
        <v>9.1290243902438988</v>
      </c>
      <c r="QT33" s="15">
        <v>1814.4904634146301</v>
      </c>
      <c r="QU33" s="15">
        <v>1702.3486097560999</v>
      </c>
      <c r="QV33" s="15">
        <v>0.23891533960243899</v>
      </c>
      <c r="QW33" s="15">
        <v>0.20880339659268299</v>
      </c>
      <c r="QX33" s="15">
        <v>0.183880452380488</v>
      </c>
      <c r="QY33" s="15">
        <v>0.15781961738292699</v>
      </c>
      <c r="QZ33" s="15">
        <v>0.14360672491219501</v>
      </c>
      <c r="RA33" s="15">
        <v>0.11024439173414601</v>
      </c>
      <c r="RB33" s="15">
        <v>8.6775704707317103E-2</v>
      </c>
      <c r="RC33" s="15">
        <v>5.7647340351219503E-2</v>
      </c>
      <c r="RD33" s="15">
        <v>5.7581857026829303E-2</v>
      </c>
      <c r="RE33" s="15">
        <v>5.2984516892682902E-2</v>
      </c>
      <c r="RF33" s="15">
        <v>0.35854949034877998</v>
      </c>
      <c r="RG33" s="15">
        <v>0.368499114768293</v>
      </c>
      <c r="RH33" s="15">
        <v>0.34378452107804902</v>
      </c>
      <c r="RI33" s="15">
        <v>0.322287495836585</v>
      </c>
      <c r="RJ33" s="15">
        <v>0.13095378142682901</v>
      </c>
      <c r="RK33" s="15">
        <v>0.17335261308292699</v>
      </c>
      <c r="RL33" s="15">
        <v>0.628553231778049</v>
      </c>
      <c r="RM33" s="15">
        <v>0.53527030496341499</v>
      </c>
      <c r="RN33" s="15">
        <v>0.40115887574634201</v>
      </c>
      <c r="RO33" s="15">
        <v>0.46661752637560999</v>
      </c>
      <c r="RP33" s="15">
        <v>0.43317522045121998</v>
      </c>
      <c r="RQ33" s="15">
        <v>0.48589905457073201</v>
      </c>
      <c r="RR33" s="15">
        <v>0.28059248050975599</v>
      </c>
      <c r="RS33" s="15">
        <v>0.233325248573171</v>
      </c>
      <c r="RT33" s="15">
        <v>0.239719728585366</v>
      </c>
      <c r="RU33" s="15">
        <v>0.20567914744146301</v>
      </c>
      <c r="RV33" s="15">
        <v>-0.159291506463415</v>
      </c>
      <c r="RW33" s="15">
        <v>-0.108133104414634</v>
      </c>
      <c r="RX33" s="15">
        <v>0.79161362753170705</v>
      </c>
      <c r="RY33" s="15">
        <v>3.2622686283609799</v>
      </c>
      <c r="RZ33" s="15">
        <v>0.25101699578048797</v>
      </c>
      <c r="SA33" s="15">
        <v>0.37696098819512203</v>
      </c>
      <c r="SB33" s="15">
        <v>0.22695285892682901</v>
      </c>
      <c r="SC33" s="15">
        <v>0.31042060948780498</v>
      </c>
      <c r="SD33" s="15">
        <v>0.49719376139024402</v>
      </c>
      <c r="SE33" s="15">
        <v>0.41896342797560998</v>
      </c>
      <c r="SF33" s="15">
        <v>0.30131512112195102</v>
      </c>
      <c r="SG33" s="15">
        <v>0.54474806209756099</v>
      </c>
      <c r="SH33" s="15">
        <v>0.45721868365853702</v>
      </c>
      <c r="SI33" s="15">
        <v>0.24153284221951199</v>
      </c>
      <c r="SJ33" s="15">
        <v>0.35716967063414701</v>
      </c>
      <c r="SK33" s="15">
        <v>0.234278517658536</v>
      </c>
      <c r="SL33" s="15">
        <v>30.636219512195101</v>
      </c>
      <c r="SM33" s="15">
        <v>28.9189024390244</v>
      </c>
      <c r="SN33" s="15">
        <v>19.643902439024401</v>
      </c>
      <c r="SO33" s="15">
        <v>40.319390243902497</v>
      </c>
      <c r="SP33" s="15">
        <v>39.9956097560976</v>
      </c>
      <c r="SQ33" s="15">
        <v>31.503048780487799</v>
      </c>
      <c r="SR33" s="15">
        <v>31.180243902438999</v>
      </c>
      <c r="SS33" s="15">
        <v>0.24326255975609801</v>
      </c>
      <c r="ST33" s="15">
        <v>0.22210323097560999</v>
      </c>
      <c r="SU33" s="15">
        <v>54.051707317073202</v>
      </c>
      <c r="SV33" s="15">
        <v>53.089878048780498</v>
      </c>
      <c r="SW33" s="15">
        <v>63.6</v>
      </c>
      <c r="SX33" s="15">
        <f t="shared" si="92"/>
        <v>9.5482926829267996</v>
      </c>
      <c r="SY33" s="15">
        <f t="shared" si="93"/>
        <v>10.510121951219503</v>
      </c>
      <c r="SZ33" s="15">
        <v>1772.2766097561</v>
      </c>
      <c r="TA33" s="15">
        <v>1750.43168292683</v>
      </c>
      <c r="TB33" s="15">
        <v>0.28730697416829298</v>
      </c>
      <c r="TC33" s="15">
        <v>0.22817460567560999</v>
      </c>
      <c r="TD33" s="15">
        <v>0.205415418263415</v>
      </c>
      <c r="TE33" s="15">
        <v>0.148043130636585</v>
      </c>
      <c r="TF33" s="15">
        <v>0.207654497473171</v>
      </c>
      <c r="TG33" s="15">
        <v>0.13492364509999999</v>
      </c>
      <c r="TH33" s="15">
        <v>0.122824628865854</v>
      </c>
      <c r="TI33" s="15">
        <v>5.2333300117073198E-2</v>
      </c>
      <c r="TJ33" s="15">
        <v>8.7104675946341401E-2</v>
      </c>
      <c r="TK33" s="15">
        <v>8.3335813968292705E-2</v>
      </c>
      <c r="TL33" s="15">
        <v>0.39808047294878002</v>
      </c>
      <c r="TM33" s="15">
        <v>0.36999447381463402</v>
      </c>
      <c r="TN33" s="15">
        <v>0.38517980349999997</v>
      </c>
      <c r="TO33" s="15">
        <v>0.32587108422438998</v>
      </c>
      <c r="TP33" s="15">
        <v>0.12517044032439001</v>
      </c>
      <c r="TQ33" s="15">
        <v>0.155244272973171</v>
      </c>
      <c r="TR33" s="15">
        <v>0.80856369705853703</v>
      </c>
      <c r="TS33" s="15">
        <v>0.60426514267073195</v>
      </c>
      <c r="TT33" s="15">
        <v>0.42142685096829302</v>
      </c>
      <c r="TU33" s="15">
        <v>0.62369555907317098</v>
      </c>
      <c r="TV33" s="15">
        <v>0.46721862894146299</v>
      </c>
      <c r="TW33" s="15">
        <v>0.65164253349024404</v>
      </c>
      <c r="TX33" s="15">
        <v>0.357598406941463</v>
      </c>
      <c r="TY33" s="15">
        <v>0.35681986540731703</v>
      </c>
      <c r="TZ33" s="15">
        <v>0.302150693770732</v>
      </c>
      <c r="UA33" s="15">
        <v>0.317008448904878</v>
      </c>
      <c r="UB33" s="15">
        <v>-0.21811513697561</v>
      </c>
      <c r="UC33" s="15">
        <v>-9.8110273892682898E-2</v>
      </c>
      <c r="UD33" s="15">
        <v>0.90297837427317096</v>
      </c>
      <c r="UE33" s="15">
        <v>12.255996883861</v>
      </c>
      <c r="UF33" s="15">
        <v>0.22693470375999999</v>
      </c>
      <c r="UG33" s="15">
        <v>0.30840080564</v>
      </c>
      <c r="UH33" s="15">
        <v>0.20503099093999999</v>
      </c>
      <c r="UI33" s="15">
        <v>0.2651984926</v>
      </c>
      <c r="UJ33" s="15">
        <v>0.54169845025999996</v>
      </c>
      <c r="UK33" s="15">
        <v>0.44308167329999998</v>
      </c>
      <c r="UL33" s="15">
        <v>0.24479237656</v>
      </c>
      <c r="UM33" s="15">
        <v>0.52476004683999999</v>
      </c>
      <c r="UN33" s="15">
        <v>0.42486928105999999</v>
      </c>
      <c r="UO33" s="15">
        <v>0.20708670054</v>
      </c>
      <c r="UP33" s="15">
        <v>0.27526380298000003</v>
      </c>
      <c r="UQ33" s="15">
        <v>0.19579403213999999</v>
      </c>
      <c r="UR33" s="15">
        <v>31.5092</v>
      </c>
      <c r="US33" s="15">
        <v>27.475999999999999</v>
      </c>
      <c r="UT33" s="15">
        <v>14.282400000000001</v>
      </c>
      <c r="UU33" s="15">
        <v>40.4846</v>
      </c>
      <c r="UV33" s="15">
        <v>38.878999999999998</v>
      </c>
      <c r="UW33" s="15">
        <v>31.7272</v>
      </c>
      <c r="UX33" s="15">
        <v>31.161999999999999</v>
      </c>
      <c r="UY33" s="15">
        <v>0.2421419732</v>
      </c>
      <c r="UZ33" s="15">
        <v>0.19473088820000001</v>
      </c>
      <c r="VA33" s="15">
        <v>57.264400000000002</v>
      </c>
      <c r="VB33" s="15">
        <v>58.900399999999998</v>
      </c>
      <c r="VC33" s="15">
        <v>73.099999999999994</v>
      </c>
      <c r="VD33" s="15">
        <f t="shared" si="94"/>
        <v>15.835599999999992</v>
      </c>
      <c r="VE33" s="15">
        <f t="shared" si="95"/>
        <v>14.199599999999997</v>
      </c>
      <c r="VF33" s="15">
        <f t="shared" si="96"/>
        <v>15.017599999999995</v>
      </c>
      <c r="VG33" s="15">
        <v>1845.19688</v>
      </c>
      <c r="VH33" s="15">
        <v>1882.33878</v>
      </c>
      <c r="VI33" s="15">
        <v>0.362931318078</v>
      </c>
      <c r="VJ33" s="15">
        <v>0.33942320589399999</v>
      </c>
      <c r="VK33" s="15">
        <v>0.268672510724</v>
      </c>
      <c r="VL33" s="15">
        <v>0.25004169247199998</v>
      </c>
      <c r="VM33" s="15">
        <v>0.31127082580600002</v>
      </c>
      <c r="VN33" s="15">
        <v>0.27244301241800001</v>
      </c>
      <c r="VO33" s="15">
        <f t="shared" si="97"/>
        <v>0.29185691911200001</v>
      </c>
      <c r="VP33" s="15">
        <v>0.21379419376</v>
      </c>
      <c r="VQ33" s="15">
        <v>0.17923655372</v>
      </c>
      <c r="VR33" s="15">
        <v>0.10469688234000001</v>
      </c>
      <c r="VS33" s="15">
        <v>9.8470757394000005E-2</v>
      </c>
      <c r="VT33" s="15">
        <v>0.455800803526</v>
      </c>
      <c r="VU33" s="15">
        <v>0.44799830842999999</v>
      </c>
      <c r="VV33" s="15">
        <v>0.43326744521799998</v>
      </c>
      <c r="VW33" s="15">
        <v>0.406601808402</v>
      </c>
      <c r="VX33" s="15">
        <v>0.11120275013600001</v>
      </c>
      <c r="VY33" s="15">
        <v>0.12778334514</v>
      </c>
      <c r="VZ33" s="15">
        <v>1.14635030078</v>
      </c>
      <c r="WA33" s="15">
        <v>1.052116912886</v>
      </c>
      <c r="WB33" s="15">
        <v>0.33721967474999998</v>
      </c>
      <c r="WC33" s="15">
        <v>0.35521007306399999</v>
      </c>
      <c r="WD33" s="15">
        <v>0.39958315477599998</v>
      </c>
      <c r="WE33" s="15">
        <v>0.40807547498000002</v>
      </c>
      <c r="WF33" s="15">
        <v>0.35459180919599997</v>
      </c>
      <c r="WG33" s="15">
        <v>0.34282519149599999</v>
      </c>
      <c r="WH33" s="15">
        <v>0.28754110559200002</v>
      </c>
      <c r="WI33" s="15">
        <v>0.282583312182</v>
      </c>
      <c r="WJ33" s="15">
        <v>-0.35118088671999997</v>
      </c>
      <c r="WK33" s="15">
        <v>-0.30107349573999997</v>
      </c>
      <c r="WL33" s="15">
        <v>0.67399602329399999</v>
      </c>
      <c r="WM33" s="15">
        <v>0.80869828490399998</v>
      </c>
      <c r="WN33" s="15">
        <v>0.182829869183673</v>
      </c>
      <c r="WO33" s="15">
        <v>0.22417674302040799</v>
      </c>
      <c r="WP33" s="15">
        <v>0.15790046406122399</v>
      </c>
      <c r="WQ33" s="15">
        <v>0.20034795720408199</v>
      </c>
      <c r="WR33" s="15">
        <v>0.50584730497959196</v>
      </c>
      <c r="WS33" s="15">
        <v>0.39165252997959199</v>
      </c>
      <c r="WT33" s="15">
        <v>0.18502391934693899</v>
      </c>
      <c r="WU33" s="15">
        <v>0.55299295173469398</v>
      </c>
      <c r="WV33" s="15">
        <v>0.40935080928571399</v>
      </c>
      <c r="WW33" s="15">
        <v>0.18258105665306101</v>
      </c>
      <c r="WX33" s="15">
        <v>0.20431679683673501</v>
      </c>
      <c r="WY33" s="15">
        <v>0.163484836204082</v>
      </c>
      <c r="WZ33" s="15">
        <v>31.430204081632699</v>
      </c>
      <c r="XA33" s="15">
        <v>30.855714285714299</v>
      </c>
      <c r="XB33" s="15">
        <v>9.7242857142857009</v>
      </c>
      <c r="XC33" s="15">
        <v>31.267959183673501</v>
      </c>
      <c r="XD33" s="15">
        <v>34.287346938775499</v>
      </c>
      <c r="XE33" s="15">
        <v>32.251428571428598</v>
      </c>
      <c r="XF33" s="15">
        <v>32.1089795918367</v>
      </c>
      <c r="XG33" s="15">
        <v>-2.29346039387755E-2</v>
      </c>
      <c r="XH33" s="15">
        <v>5.5587725285714297E-2</v>
      </c>
      <c r="XI33" s="15">
        <v>60.1832653061225</v>
      </c>
      <c r="XJ33" s="15">
        <v>49.254489795918403</v>
      </c>
      <c r="XK33" s="15">
        <v>84.6</v>
      </c>
      <c r="XL33" s="15">
        <f t="shared" si="98"/>
        <v>24.416734693877494</v>
      </c>
      <c r="XM33" s="15">
        <f t="shared" si="99"/>
        <v>35.345510204081592</v>
      </c>
      <c r="XN33" s="15">
        <v>1911.4609183673499</v>
      </c>
      <c r="XO33" s="15">
        <v>1663.3776122449001</v>
      </c>
      <c r="XP33" s="15">
        <v>0.49712547925918399</v>
      </c>
      <c r="XQ33" s="15">
        <v>0.42607226757550998</v>
      </c>
      <c r="XR33" s="15">
        <v>0.37705036049795898</v>
      </c>
      <c r="XS33" s="15">
        <v>0.32194750712449</v>
      </c>
      <c r="XT33" s="15">
        <v>0.45942782561428602</v>
      </c>
      <c r="XU33" s="15">
        <v>0.382097364222449</v>
      </c>
      <c r="XV33" s="15">
        <v>0.33432669160204098</v>
      </c>
      <c r="XW33" s="15">
        <v>0.27283716136938801</v>
      </c>
      <c r="XX33" s="15">
        <v>0.14845465122857099</v>
      </c>
      <c r="XY33" s="15">
        <v>0.12303484750204099</v>
      </c>
      <c r="XZ33" s="15">
        <v>0.54250849761428599</v>
      </c>
      <c r="YA33" s="15">
        <v>0.51892044837550999</v>
      </c>
      <c r="YB33" s="15">
        <v>0.50238249853877504</v>
      </c>
      <c r="YC33" s="15">
        <v>0.46337958696938802</v>
      </c>
      <c r="YD33" s="15">
        <v>6.1688905506122403E-2</v>
      </c>
      <c r="YE33" s="15">
        <v>0.117931242955102</v>
      </c>
      <c r="YF33" s="15">
        <v>1.99824747378163</v>
      </c>
      <c r="YG33" s="15">
        <v>1.5482750776</v>
      </c>
      <c r="YH33" s="15">
        <v>0.323105058530612</v>
      </c>
      <c r="YI33" s="15">
        <v>0.31174800572857098</v>
      </c>
      <c r="YJ33" s="15">
        <v>0.41008951804897997</v>
      </c>
      <c r="YK33" s="15">
        <v>0.37824693972244899</v>
      </c>
      <c r="YL33" s="15">
        <v>0.387987788228571</v>
      </c>
      <c r="YM33" s="15">
        <v>0.34374835890204097</v>
      </c>
      <c r="YN33" s="15">
        <v>0.29770584993469401</v>
      </c>
      <c r="YO33" s="15">
        <v>0.27193381314898002</v>
      </c>
      <c r="YP33" s="15">
        <v>-0.49988587910204102</v>
      </c>
      <c r="YQ33" s="15">
        <v>-0.425126227489796</v>
      </c>
      <c r="YR33" s="15">
        <v>0.70129598379387703</v>
      </c>
      <c r="YS33" s="15">
        <v>0.723947079046939</v>
      </c>
      <c r="YT33" s="15">
        <v>0.14346184625862099</v>
      </c>
      <c r="YU33" s="15">
        <v>0.146952033189655</v>
      </c>
      <c r="YV33" s="15">
        <v>0.122525365241379</v>
      </c>
      <c r="YW33" s="15">
        <v>0.14643904103448299</v>
      </c>
      <c r="YX33" s="15">
        <v>0.48006004458620699</v>
      </c>
      <c r="YY33" s="15">
        <v>0.33673487963793097</v>
      </c>
      <c r="YZ33" s="15">
        <v>0.130543599155172</v>
      </c>
      <c r="ZA33" s="15">
        <v>0.52805657846551701</v>
      </c>
      <c r="ZB33" s="15">
        <v>0.360729705775862</v>
      </c>
      <c r="ZC33" s="15">
        <v>0.13846601562069</v>
      </c>
      <c r="ZD33" s="15">
        <v>0.13100511367241399</v>
      </c>
      <c r="ZE33" s="15">
        <v>0.118037660982759</v>
      </c>
      <c r="ZF33" s="15">
        <v>36.200000000000003</v>
      </c>
      <c r="ZG33" s="15">
        <v>32.965000000000003</v>
      </c>
      <c r="ZH33" s="15">
        <v>15.7913793103448</v>
      </c>
      <c r="ZI33" s="15">
        <v>32.863793103448302</v>
      </c>
      <c r="ZJ33" s="15">
        <v>33.703448275862101</v>
      </c>
      <c r="ZK33" s="15">
        <v>37.030689655172402</v>
      </c>
      <c r="ZL33" s="15">
        <v>36.950689655172397</v>
      </c>
      <c r="ZM33" s="15">
        <v>-0.105872220862069</v>
      </c>
      <c r="ZN33" s="15">
        <v>-7.4311963155172397E-2</v>
      </c>
      <c r="ZO33" s="15">
        <v>57.3325862068966</v>
      </c>
      <c r="ZP33" s="15">
        <v>53.294310344827601</v>
      </c>
      <c r="ZQ33" s="15">
        <v>103.6</v>
      </c>
      <c r="ZR33" s="15">
        <f t="shared" si="100"/>
        <v>46.267413793103394</v>
      </c>
      <c r="ZS33" s="15">
        <f t="shared" si="101"/>
        <v>50.305689655172394</v>
      </c>
      <c r="ZT33" s="15">
        <v>1846.74901724138</v>
      </c>
      <c r="ZU33" s="15">
        <v>1755.06217241379</v>
      </c>
      <c r="ZV33" s="15">
        <v>0.60266122827068902</v>
      </c>
      <c r="ZW33" s="15">
        <v>0.52025890755344795</v>
      </c>
      <c r="ZX33" s="15">
        <v>0.46805179572586197</v>
      </c>
      <c r="ZY33" s="15">
        <v>0.390835317372414</v>
      </c>
      <c r="ZZ33" s="15">
        <v>0.60173896319137898</v>
      </c>
      <c r="AAA33" s="15">
        <v>0.52192516411379297</v>
      </c>
      <c r="AAB33" s="15">
        <v>0.46698497809827599</v>
      </c>
      <c r="AAC33" s="15">
        <v>0.39251269619482798</v>
      </c>
      <c r="AAD33" s="15">
        <v>0.187865279527586</v>
      </c>
      <c r="AAE33" s="15">
        <v>0.16756121088793099</v>
      </c>
      <c r="AAF33" s="15">
        <v>0.63397951395517205</v>
      </c>
      <c r="AAG33" s="15">
        <v>0.58318090249137899</v>
      </c>
      <c r="AAH33" s="15">
        <v>0.58372325667931002</v>
      </c>
      <c r="AAI33" s="15">
        <v>0.52881886588793103</v>
      </c>
      <c r="AAJ33" s="15">
        <v>5.0619597203448302E-2</v>
      </c>
      <c r="AAK33" s="15">
        <v>8.82446441551724E-2</v>
      </c>
      <c r="AAL33" s="15">
        <v>3.05082842535862</v>
      </c>
      <c r="AAM33" s="15">
        <v>2.3193033009000001</v>
      </c>
      <c r="AAN33" s="15">
        <v>0.31212135553793102</v>
      </c>
      <c r="AAO33" s="15">
        <v>0.304440684646552</v>
      </c>
      <c r="AAP33" s="15">
        <v>0.42063998480689602</v>
      </c>
      <c r="AAQ33" s="15">
        <v>0.393578529825862</v>
      </c>
      <c r="AAR33" s="15">
        <v>0.42016875901034501</v>
      </c>
      <c r="AAS33" s="15">
        <v>0.38567253581551703</v>
      </c>
      <c r="AAT33" s="15">
        <v>0.311569284817242</v>
      </c>
      <c r="AAU33" s="15">
        <v>0.29687598255862102</v>
      </c>
      <c r="AAV33" s="15">
        <v>-0.63619621822413797</v>
      </c>
      <c r="AAW33" s="15">
        <v>-0.55992412225862098</v>
      </c>
      <c r="AAX33" s="15">
        <v>0.72878360039482704</v>
      </c>
      <c r="AAY33" s="15">
        <v>0.75032789268620703</v>
      </c>
      <c r="AAZ33" s="15">
        <v>0.118827375395833</v>
      </c>
      <c r="ABA33" s="15">
        <v>9.7154968708333303E-2</v>
      </c>
      <c r="ABB33" s="15">
        <v>9.7901698979166701E-2</v>
      </c>
      <c r="ABC33" s="15">
        <v>0.106373571229167</v>
      </c>
      <c r="ABD33" s="15">
        <v>0.46853474270833301</v>
      </c>
      <c r="ABE33" s="15">
        <v>0.30351534797916702</v>
      </c>
      <c r="ABF33" s="15">
        <v>0.10935377893750001</v>
      </c>
      <c r="ABG33" s="15">
        <v>0.50697857443750005</v>
      </c>
      <c r="ABH33" s="15">
        <v>0.32123792470833301</v>
      </c>
      <c r="ABI33" s="15">
        <v>0.113032979645833</v>
      </c>
      <c r="ABJ33" s="15">
        <v>8.6317039791666703E-2</v>
      </c>
      <c r="ABK33" s="15">
        <v>9.1474690708333306E-2</v>
      </c>
      <c r="ABL33" s="15">
        <v>34.85</v>
      </c>
      <c r="ABM33" s="15">
        <v>33.343125000000001</v>
      </c>
      <c r="ABN33" s="15">
        <v>17.081666666666699</v>
      </c>
      <c r="ABO33" s="15">
        <v>28.671875</v>
      </c>
      <c r="ABP33" s="15">
        <v>28.7441666666667</v>
      </c>
      <c r="ABQ33" s="15">
        <v>34.9716666666667</v>
      </c>
      <c r="ABR33" s="15">
        <v>34.908749999999998</v>
      </c>
      <c r="ABS33" s="15">
        <v>-0.15849171875000001</v>
      </c>
      <c r="ABT33" s="15">
        <v>-0.14121466604166699</v>
      </c>
      <c r="ABU33" s="15">
        <v>57.798958333333303</v>
      </c>
      <c r="ABV33" s="15">
        <v>54.766874999999999</v>
      </c>
      <c r="ABW33" s="15">
        <v>122.5</v>
      </c>
      <c r="ABX33" s="15">
        <f t="shared" si="102"/>
        <v>64.701041666666697</v>
      </c>
      <c r="ABY33" s="15">
        <f t="shared" si="103"/>
        <v>67.733125000000001</v>
      </c>
      <c r="ABZ33" s="15">
        <f t="shared" si="104"/>
        <v>66.217083333333349</v>
      </c>
      <c r="ACA33" s="15">
        <v>1857.3561666666701</v>
      </c>
      <c r="ACB33" s="15">
        <v>1788.5177083333299</v>
      </c>
      <c r="ACC33" s="15">
        <v>0.64476767494166698</v>
      </c>
      <c r="ACD33" s="15">
        <v>0.62295730115833303</v>
      </c>
      <c r="ACE33" s="15">
        <v>0.49188465846250001</v>
      </c>
      <c r="ACF33" s="15">
        <v>0.478262339864583</v>
      </c>
      <c r="ACG33" s="15">
        <v>0.70878737149375004</v>
      </c>
      <c r="ACH33" s="15">
        <v>0.65119574849166695</v>
      </c>
      <c r="ACI33" s="15">
        <f t="shared" si="105"/>
        <v>0.67999155999270844</v>
      </c>
      <c r="ACJ33" s="15">
        <v>0.576400953802083</v>
      </c>
      <c r="ACK33" s="15">
        <v>0.51399348329791705</v>
      </c>
      <c r="ACL33" s="15">
        <v>0.224071210035417</v>
      </c>
      <c r="ACM33" s="15">
        <v>0.20954900777916699</v>
      </c>
      <c r="ACN33" s="15">
        <v>0.69407772562916703</v>
      </c>
      <c r="ACO33" s="15">
        <v>0.64765999378750005</v>
      </c>
      <c r="ACP33" s="15">
        <v>0.63501053120416695</v>
      </c>
      <c r="ACQ33" s="15">
        <v>0.58828796667708305</v>
      </c>
      <c r="ACR33" s="15">
        <v>8.9257329112500006E-2</v>
      </c>
      <c r="ACS33" s="15">
        <v>4.1002191574999999E-2</v>
      </c>
      <c r="ACT33" s="15">
        <v>3.64168017787292</v>
      </c>
      <c r="ACU33" s="15">
        <v>3.4421781011291701</v>
      </c>
      <c r="ACV33" s="15">
        <v>0.31608718392916701</v>
      </c>
      <c r="ACW33" s="15">
        <v>0.32035137403541702</v>
      </c>
      <c r="ACX33" s="15">
        <v>0.44100565071874998</v>
      </c>
      <c r="ACY33" s="15">
        <v>0.43515652087708301</v>
      </c>
      <c r="ACZ33" s="15">
        <v>0.46657124989166698</v>
      </c>
      <c r="ADA33" s="15">
        <v>0.44569370116875001</v>
      </c>
      <c r="ADB33" s="15">
        <v>0.34738252653541701</v>
      </c>
      <c r="ADC33" s="15">
        <v>0.332895706472917</v>
      </c>
      <c r="ADD33" s="15">
        <v>-0.731057922291667</v>
      </c>
      <c r="ADE33" s="15">
        <v>-0.67611538258333304</v>
      </c>
      <c r="ADF33" s="15">
        <v>0.791888247747917</v>
      </c>
      <c r="ADG33" s="15">
        <v>0.80249301380416604</v>
      </c>
      <c r="ADH33" s="15">
        <v>9.6707111616666702E-2</v>
      </c>
      <c r="ADI33" s="15">
        <v>5.8461798449999998E-2</v>
      </c>
      <c r="ADJ33" s="15">
        <v>7.56608902666666E-2</v>
      </c>
      <c r="ADK33" s="15">
        <v>8.7169999999999997E-2</v>
      </c>
      <c r="ADL33" s="15">
        <v>0.46831452998333301</v>
      </c>
      <c r="ADM33" s="15">
        <v>0.28651713000000001</v>
      </c>
      <c r="ADN33" s="15">
        <v>8.9000397450000004E-2</v>
      </c>
      <c r="ADO33" s="15">
        <v>0.51887202779999997</v>
      </c>
      <c r="ADP33" s="15">
        <v>0.32337620028333303</v>
      </c>
      <c r="ADQ33" s="15">
        <v>9.8790949066666703E-2</v>
      </c>
      <c r="ADR33" s="15">
        <v>6.3672111433333303E-2</v>
      </c>
      <c r="ADS33" s="15">
        <v>7.9783266116666696E-2</v>
      </c>
      <c r="ADT33" s="25">
        <v>-9999</v>
      </c>
      <c r="ADU33" s="25">
        <v>-9999</v>
      </c>
      <c r="ADV33" s="25">
        <v>-9999</v>
      </c>
      <c r="ADW33" s="25">
        <v>-9999</v>
      </c>
      <c r="ADX33" s="25">
        <v>-9999</v>
      </c>
      <c r="ADY33" s="25">
        <v>-9999</v>
      </c>
      <c r="ADZ33" s="25">
        <v>-9999</v>
      </c>
      <c r="AEA33" s="25">
        <v>-9999</v>
      </c>
      <c r="AEB33" s="25">
        <v>-9999</v>
      </c>
      <c r="AEC33" s="25">
        <v>-9999</v>
      </c>
      <c r="AED33" s="25">
        <v>-9999</v>
      </c>
      <c r="AEE33" s="25">
        <v>-9999</v>
      </c>
      <c r="AEF33" s="25">
        <v>-9999</v>
      </c>
      <c r="AEG33" s="25">
        <v>-9999</v>
      </c>
      <c r="AEH33" s="25">
        <v>-9999</v>
      </c>
      <c r="AEI33" s="25">
        <v>-9999</v>
      </c>
      <c r="AEJ33" s="15">
        <v>0.70667558750000004</v>
      </c>
      <c r="AEK33" s="15">
        <v>0.67830093626666699</v>
      </c>
      <c r="AEL33" s="15">
        <v>0.56816665051666704</v>
      </c>
      <c r="AEM33" s="15">
        <v>0.52829917373333302</v>
      </c>
      <c r="AEN33" s="15">
        <v>0.780954832866667</v>
      </c>
      <c r="AEO33" s="15">
        <v>0.77135850490000002</v>
      </c>
      <c r="AEP33" s="15">
        <v>0.67074173619999999</v>
      </c>
      <c r="AEQ33" s="15">
        <v>0.65695087640000005</v>
      </c>
      <c r="AER33" s="15">
        <v>0.2318202281</v>
      </c>
      <c r="AES33" s="15">
        <v>0.236525044516667</v>
      </c>
      <c r="AET33" s="15">
        <v>0.73311393533333302</v>
      </c>
      <c r="AEU33" s="15">
        <v>0.71446345828333302</v>
      </c>
      <c r="AEV33" s="15">
        <v>0.67965429565000002</v>
      </c>
      <c r="AEW33" s="15">
        <v>0.64955705961666699</v>
      </c>
      <c r="AEX33" s="15">
        <v>5.5308665416666701E-2</v>
      </c>
      <c r="AEY33" s="15">
        <v>7.1167410416666702E-2</v>
      </c>
      <c r="AEZ33" s="15">
        <v>4.8405920863</v>
      </c>
      <c r="AFA33" s="15">
        <v>4.39290005056667</v>
      </c>
      <c r="AFB33" s="15">
        <v>0.29679415651666702</v>
      </c>
      <c r="AFC33" s="15">
        <v>0.30488128266666698</v>
      </c>
      <c r="AFD33" s="15">
        <v>0.42879355496666699</v>
      </c>
      <c r="AFE33" s="15">
        <v>0.43422258531666702</v>
      </c>
      <c r="AFF33" s="15">
        <v>0.45396546711666702</v>
      </c>
      <c r="AFG33" s="15">
        <v>0.46793859458333298</v>
      </c>
      <c r="AFH33" s="15">
        <v>0.32778503988333302</v>
      </c>
      <c r="AFI33" s="15">
        <v>0.34668542704999999</v>
      </c>
      <c r="AFJ33" s="15">
        <v>-0.80269451841666695</v>
      </c>
      <c r="AFK33" s="15">
        <v>-0.79116449781666698</v>
      </c>
      <c r="AFL33" s="15">
        <v>0.75390107790000005</v>
      </c>
      <c r="AFM33" s="15">
        <v>0.80371004474999996</v>
      </c>
      <c r="AFN33" s="15">
        <v>0.11733813675</v>
      </c>
      <c r="AFO33" s="15">
        <v>6.1372763076923097E-2</v>
      </c>
      <c r="AFP33" s="15">
        <v>9.0247796403846198E-2</v>
      </c>
      <c r="AFQ33" s="15">
        <v>9.48583486153846E-2</v>
      </c>
      <c r="AFR33" s="15">
        <v>0.57788845388461496</v>
      </c>
      <c r="AFS33" s="15">
        <v>0.34976971769230802</v>
      </c>
      <c r="AFT33" s="15">
        <v>9.2614100846153902E-2</v>
      </c>
      <c r="AFU33" s="15">
        <v>0.61841613859615396</v>
      </c>
      <c r="AFV33" s="15">
        <v>0.37547790217307703</v>
      </c>
      <c r="AFW33" s="15">
        <v>0.113073112634615</v>
      </c>
      <c r="AFX33" s="15">
        <v>5.3603937192307702E-2</v>
      </c>
      <c r="AFY33" s="15">
        <v>9.1314800307692304E-2</v>
      </c>
      <c r="AFZ33" s="15">
        <v>33.101538461538397</v>
      </c>
      <c r="AGA33" s="15">
        <v>29.313076923076899</v>
      </c>
      <c r="AGB33" s="15">
        <v>26.172499999999999</v>
      </c>
      <c r="AGC33" s="15">
        <v>25.426730769230801</v>
      </c>
      <c r="AGD33" s="15">
        <v>25.593269230769199</v>
      </c>
      <c r="AGE33" s="15">
        <v>32.61</v>
      </c>
      <c r="AGF33" s="15">
        <v>32.633461538461603</v>
      </c>
      <c r="AGG33" s="15">
        <v>-0.17909898269230801</v>
      </c>
      <c r="AGH33" s="15">
        <v>-0.15997190769230801</v>
      </c>
      <c r="AGI33" s="15">
        <v>50.2119230769231</v>
      </c>
      <c r="AGJ33" s="15">
        <v>47.552500000000002</v>
      </c>
      <c r="AGK33" s="15">
        <v>145.1</v>
      </c>
      <c r="AGL33" s="15">
        <f t="shared" si="106"/>
        <v>94.888076923076895</v>
      </c>
      <c r="AGM33" s="15">
        <f t="shared" si="107"/>
        <v>97.547499999999985</v>
      </c>
      <c r="AGN33" s="15">
        <f t="shared" si="108"/>
        <v>96.217788461538447</v>
      </c>
      <c r="AGO33" s="15">
        <v>1685.1028461538499</v>
      </c>
      <c r="AGP33" s="15">
        <v>1624.74778846154</v>
      </c>
      <c r="AGQ33" s="15">
        <v>0.73931487994038503</v>
      </c>
      <c r="AGR33" s="15">
        <v>0.71406939386730806</v>
      </c>
      <c r="AGS33" s="15">
        <v>0.60423484535769201</v>
      </c>
      <c r="AGT33" s="15">
        <v>0.56938242511538495</v>
      </c>
      <c r="AGU33" s="15">
        <v>0.84000563299423103</v>
      </c>
      <c r="AGV33" s="15">
        <v>0.803451527755769</v>
      </c>
      <c r="AGW33" s="15">
        <f t="shared" si="109"/>
        <v>0.82172858037500007</v>
      </c>
      <c r="AGX33" s="15">
        <v>0.74958436515576898</v>
      </c>
      <c r="AGY33" s="15">
        <v>0.69645054520192295</v>
      </c>
      <c r="AGZ33" s="15">
        <v>0.244306774701923</v>
      </c>
      <c r="AHA33" s="15">
        <v>0.2443983606</v>
      </c>
      <c r="AHB33" s="15">
        <v>0.74209447125769201</v>
      </c>
      <c r="AHC33" s="15">
        <v>0.724867280532692</v>
      </c>
      <c r="AHD33" s="15">
        <v>0.69034270588653901</v>
      </c>
      <c r="AHE33" s="15">
        <v>0.65662844257692299</v>
      </c>
      <c r="AHF33" s="15">
        <v>7.1981988692307701E-3</v>
      </c>
      <c r="AHG33" s="15">
        <v>2.66725768480769E-2</v>
      </c>
      <c r="AHH33" s="15">
        <v>5.6848819679134603</v>
      </c>
      <c r="AHI33" s="15">
        <v>5.0788254257057703</v>
      </c>
      <c r="AHJ33" s="15">
        <v>0.29084419490000002</v>
      </c>
      <c r="AHK33" s="15">
        <v>0.30384912551346199</v>
      </c>
      <c r="AHL33" s="15">
        <v>0.42988241696923102</v>
      </c>
      <c r="AHM33" s="15">
        <v>0.43822663415192298</v>
      </c>
      <c r="AHN33" s="15">
        <v>0.46162891835576902</v>
      </c>
      <c r="AHO33" s="15">
        <v>0.468357359417307</v>
      </c>
      <c r="AHP33" s="15">
        <v>0.33034231559999999</v>
      </c>
      <c r="AHQ33" s="15">
        <v>0.34145309957692299</v>
      </c>
      <c r="AHR33" s="15">
        <v>-0.85675556948076903</v>
      </c>
      <c r="AHS33" s="15">
        <v>-0.81996483269230702</v>
      </c>
      <c r="AHT33" s="15">
        <v>0.75586800198076898</v>
      </c>
      <c r="AHU33" s="15">
        <v>0.80398662559615397</v>
      </c>
      <c r="AHV33" s="15">
        <v>0.10991168376923099</v>
      </c>
      <c r="AHW33" s="15">
        <v>6.0618063519230797E-2</v>
      </c>
      <c r="AHX33" s="15">
        <v>9.0617075288461593E-2</v>
      </c>
      <c r="AHY33" s="15">
        <v>9.1302813923076903E-2</v>
      </c>
      <c r="AHZ33" s="15">
        <v>0.58403498736538495</v>
      </c>
      <c r="AIA33" s="15">
        <v>0.33477575488461497</v>
      </c>
      <c r="AIB33" s="15">
        <v>8.8461917365384599E-2</v>
      </c>
      <c r="AIC33" s="15">
        <v>0.58673515484615402</v>
      </c>
      <c r="AID33" s="15">
        <v>0.35557873182692301</v>
      </c>
      <c r="AIE33" s="15">
        <v>0.106461538461538</v>
      </c>
      <c r="AIF33" s="15">
        <v>5.3134016826923099E-2</v>
      </c>
      <c r="AIG33" s="15">
        <v>8.4632554942307703E-2</v>
      </c>
      <c r="AIH33" s="15">
        <v>36.44</v>
      </c>
      <c r="AII33" s="15">
        <v>33.732692307692297</v>
      </c>
      <c r="AIJ33" s="15">
        <v>25.2965384615385</v>
      </c>
      <c r="AIK33" s="15">
        <v>26.408653846153801</v>
      </c>
      <c r="AIL33" s="15">
        <v>26.494423076923098</v>
      </c>
      <c r="AIM33" s="15">
        <v>36.49</v>
      </c>
      <c r="AIN33" s="15">
        <v>36.440769230769199</v>
      </c>
      <c r="AIO33" s="15">
        <v>-0.25121147307692299</v>
      </c>
      <c r="AIP33" s="15">
        <v>-0.22586110384615399</v>
      </c>
      <c r="AIQ33" s="15">
        <v>49.018269230769199</v>
      </c>
      <c r="AIR33" s="15">
        <v>48.7859615384615</v>
      </c>
      <c r="AIS33" s="15">
        <v>157</v>
      </c>
      <c r="AIT33" s="15">
        <f t="shared" si="110"/>
        <v>107.98173076923081</v>
      </c>
      <c r="AIU33" s="15">
        <f t="shared" si="111"/>
        <v>108.21403846153851</v>
      </c>
      <c r="AIV33" s="15">
        <v>1658.0278269230801</v>
      </c>
      <c r="AIW33" s="15">
        <v>1652.7436153846199</v>
      </c>
      <c r="AIX33" s="15">
        <v>0.73777256399615398</v>
      </c>
      <c r="AIY33" s="15">
        <v>0.72750557094230806</v>
      </c>
      <c r="AIZ33" s="15">
        <v>0.60146920400384596</v>
      </c>
      <c r="AJA33" s="15">
        <v>0.56930032183846202</v>
      </c>
      <c r="AJB33" s="15">
        <v>0.83348645949038402</v>
      </c>
      <c r="AJC33" s="15">
        <v>0.80830472099615402</v>
      </c>
      <c r="AJD33" s="15">
        <v>0.73957922583269198</v>
      </c>
      <c r="AJE33" s="15">
        <v>0.68901938313461497</v>
      </c>
      <c r="AJF33" s="15">
        <v>0.245194804115385</v>
      </c>
      <c r="AJG33" s="15">
        <v>0.27031892431923099</v>
      </c>
      <c r="AJH33" s="15">
        <v>0.74735839288846095</v>
      </c>
      <c r="AJI33" s="15">
        <v>0.727469934515385</v>
      </c>
      <c r="AJJ33" s="15">
        <v>0.69249879613076903</v>
      </c>
      <c r="AJK33" s="15">
        <v>0.67972629705384602</v>
      </c>
      <c r="AJL33" s="15">
        <v>2.26892025711538E-2</v>
      </c>
      <c r="AJM33" s="15">
        <v>3.99088958461539E-3</v>
      </c>
      <c r="AJN33" s="15">
        <v>5.6426285283903796</v>
      </c>
      <c r="AJO33" s="15">
        <v>5.3976354123692296</v>
      </c>
      <c r="AJP33" s="15">
        <v>0.294161706140385</v>
      </c>
      <c r="AJQ33" s="15">
        <v>0.33428562716153798</v>
      </c>
      <c r="AJR33" s="15">
        <v>0.43293933010769198</v>
      </c>
      <c r="AJS33" s="15">
        <v>0.474437990721154</v>
      </c>
      <c r="AJT33" s="15">
        <v>0.46352664113653802</v>
      </c>
      <c r="AJU33" s="15">
        <v>0.50333985367115397</v>
      </c>
      <c r="AJV33" s="15">
        <v>0.33225680447692302</v>
      </c>
      <c r="AJW33" s="15">
        <v>0.37107103115769202</v>
      </c>
      <c r="AJX33" s="15">
        <v>-0.85014008171153899</v>
      </c>
      <c r="AJY33" s="15">
        <v>-0.81498301726923095</v>
      </c>
      <c r="AJZ33" s="15">
        <v>0.76545765654615405</v>
      </c>
      <c r="AKA33" s="15">
        <v>0.92048797006153904</v>
      </c>
      <c r="AZI33" s="6"/>
      <c r="AZJ33" s="7"/>
      <c r="AZK33" s="6"/>
      <c r="AZL33" s="6"/>
      <c r="AZM33" s="6"/>
      <c r="AZN33" s="6"/>
    </row>
    <row r="34" spans="1:963 1361:1366" x14ac:dyDescent="0.25">
      <c r="A34" s="15">
        <v>33</v>
      </c>
      <c r="B34" s="15">
        <v>9</v>
      </c>
      <c r="C34" s="15" t="s">
        <v>10</v>
      </c>
      <c r="D34" s="15">
        <v>70</v>
      </c>
      <c r="E34" s="15">
        <v>4</v>
      </c>
      <c r="F34" s="15">
        <v>2</v>
      </c>
      <c r="G34" s="15" t="s">
        <v>14</v>
      </c>
      <c r="H34" s="15" t="s">
        <v>561</v>
      </c>
      <c r="I34" s="25">
        <v>-9999</v>
      </c>
      <c r="J34" s="25">
        <v>-9999</v>
      </c>
      <c r="K34" s="25">
        <v>-9999</v>
      </c>
      <c r="L34" s="25">
        <v>-9999</v>
      </c>
      <c r="M34" s="15">
        <v>172.48000000000002</v>
      </c>
      <c r="N34" s="15">
        <v>154</v>
      </c>
      <c r="O34" s="15">
        <v>224</v>
      </c>
      <c r="P34" s="15">
        <v>200</v>
      </c>
      <c r="Q34" s="15">
        <v>55.84</v>
      </c>
      <c r="R34" s="15">
        <v>24.72</v>
      </c>
      <c r="S34" s="15">
        <v>19.439999999999998</v>
      </c>
      <c r="T34" s="15">
        <v>55.84</v>
      </c>
      <c r="U34" s="15">
        <v>22.72</v>
      </c>
      <c r="V34" s="15">
        <v>21.439999999999998</v>
      </c>
      <c r="W34" s="15">
        <v>61.839999999999996</v>
      </c>
      <c r="X34" s="15">
        <v>20.72</v>
      </c>
      <c r="Y34" s="15">
        <v>17.439999999999998</v>
      </c>
      <c r="Z34" s="15">
        <v>62.56</v>
      </c>
      <c r="AA34" s="15">
        <v>18</v>
      </c>
      <c r="AB34" s="15">
        <v>19.439999999999998</v>
      </c>
      <c r="AC34" s="15" t="s">
        <v>73</v>
      </c>
      <c r="AD34" s="15">
        <v>8.8000000000000007</v>
      </c>
      <c r="AE34" s="15">
        <v>7.2</v>
      </c>
      <c r="AF34" s="15">
        <v>0.85</v>
      </c>
      <c r="AG34" s="15" t="s">
        <v>41</v>
      </c>
      <c r="AH34" s="15">
        <v>2</v>
      </c>
      <c r="AI34" s="15">
        <v>0.8</v>
      </c>
      <c r="AJ34" s="15">
        <v>2.9</v>
      </c>
      <c r="AK34" s="15">
        <v>5</v>
      </c>
      <c r="AL34" s="15">
        <v>380</v>
      </c>
      <c r="AM34" s="15">
        <v>31</v>
      </c>
      <c r="AN34" s="15">
        <v>0.5</v>
      </c>
      <c r="AO34" s="15">
        <v>8.9</v>
      </c>
      <c r="AP34" s="15">
        <v>6.1</v>
      </c>
      <c r="AQ34" s="15">
        <v>1.19</v>
      </c>
      <c r="AR34" s="15">
        <v>4796</v>
      </c>
      <c r="AS34" s="15">
        <v>194</v>
      </c>
      <c r="AT34" s="15">
        <v>385</v>
      </c>
      <c r="AU34" s="25">
        <v>-9999</v>
      </c>
      <c r="AV34" s="15">
        <v>28.2</v>
      </c>
      <c r="AW34" s="15">
        <v>0</v>
      </c>
      <c r="AX34" s="15">
        <v>3</v>
      </c>
      <c r="AY34" s="15">
        <v>85</v>
      </c>
      <c r="AZ34" s="15">
        <v>6</v>
      </c>
      <c r="BA34" s="15">
        <v>6</v>
      </c>
      <c r="BB34" s="15">
        <v>56</v>
      </c>
      <c r="BC34" s="20">
        <v>0.61236682266255105</v>
      </c>
      <c r="BD34" s="20">
        <v>0.14464561823532346</v>
      </c>
      <c r="BE34" s="20">
        <v>4.9855419284076186E-3</v>
      </c>
      <c r="BF34" s="20">
        <v>0.64339152119700749</v>
      </c>
      <c r="BG34" s="20">
        <v>2.3776293490180436</v>
      </c>
      <c r="BH34" s="20">
        <v>1.8456626926722202</v>
      </c>
      <c r="BI34" s="25">
        <v>-9999</v>
      </c>
      <c r="BJ34" s="25">
        <v>-9999</v>
      </c>
      <c r="BK34" s="25">
        <v>-9999</v>
      </c>
      <c r="BL34" s="25">
        <v>-9999</v>
      </c>
      <c r="BM34" s="25">
        <v>-9999</v>
      </c>
      <c r="BN34" s="20">
        <f t="shared" ref="BN34:BN61" si="197">(4*BC34)+(4*BD34)</f>
        <v>3.0280497635914978</v>
      </c>
      <c r="BO34" s="20">
        <f t="shared" ref="BO34:BO65" si="198">BN34+(4*BE34)</f>
        <v>3.0479919313051282</v>
      </c>
      <c r="BP34" s="20">
        <f t="shared" ref="BP34:BP65" si="199">(BO34+(BF34*4))</f>
        <v>5.6215580160931582</v>
      </c>
      <c r="BQ34" s="20">
        <f t="shared" ref="BQ34:BQ65" si="200">BP34+(BG34*4)</f>
        <v>15.132075412165332</v>
      </c>
      <c r="BR34" s="20">
        <f t="shared" ref="BR34:BR65" si="201">BQ34+(BH34*4)</f>
        <v>22.514726182854211</v>
      </c>
      <c r="BS34" s="20">
        <f t="shared" ref="BS34:BS61" si="202">(BF34*4)</f>
        <v>2.57356608478803</v>
      </c>
      <c r="BT34" s="20">
        <f t="shared" ref="BT34:BT61" si="203">(BG34*4)</f>
        <v>9.5105173960721743</v>
      </c>
      <c r="BU34" s="20">
        <f t="shared" ref="BU34:BU61" si="204">(BH34*4)</f>
        <v>7.3826507706888806</v>
      </c>
      <c r="BV34" s="20">
        <f t="shared" si="35"/>
        <v>19.466734251549084</v>
      </c>
      <c r="BW34" s="25">
        <v>-9999</v>
      </c>
      <c r="BX34" s="25">
        <v>-9999</v>
      </c>
      <c r="BY34" s="25">
        <v>-9999</v>
      </c>
      <c r="BZ34" s="25">
        <v>-9999</v>
      </c>
      <c r="CA34" s="25">
        <v>-9999</v>
      </c>
      <c r="CB34" s="25">
        <v>-9999</v>
      </c>
      <c r="CC34" s="25">
        <v>-9999</v>
      </c>
      <c r="CD34" s="20">
        <f t="shared" ref="CD34:CD61" si="205">(4*DG34)+(4*DH34)</f>
        <v>31.417539818729175</v>
      </c>
      <c r="CE34" s="20">
        <f t="shared" ref="CE34:CE65" si="206">CD34+(4*DI34)</f>
        <v>45.911742137801546</v>
      </c>
      <c r="CF34" s="20">
        <f t="shared" ref="CF34:CF65" si="207">(CE34+(DJ34*4))</f>
        <v>61.076665709804765</v>
      </c>
      <c r="CG34" s="20">
        <f t="shared" si="36"/>
        <v>91.164969884038726</v>
      </c>
      <c r="CH34" s="15">
        <f t="shared" ref="CH34:CH61" si="208">(DJ34*4)</f>
        <v>15.164923572003218</v>
      </c>
      <c r="CI34" s="15">
        <f t="shared" ref="CI34:CI61" si="209">(DK34*4)</f>
        <v>14.588329336530776</v>
      </c>
      <c r="CJ34" s="15">
        <f t="shared" ref="CJ34:CJ61" si="210">(DL34*4)</f>
        <v>15.499974837703183</v>
      </c>
      <c r="CK34" s="15">
        <f t="shared" ref="CK34:CL34" si="211">SUM(CH34:CJ34)</f>
        <v>45.253227746237179</v>
      </c>
      <c r="CL34" s="15">
        <f t="shared" si="211"/>
        <v>75.341531920471141</v>
      </c>
      <c r="CM34" s="15">
        <v>1.21</v>
      </c>
      <c r="CN34" s="15">
        <v>3.15</v>
      </c>
      <c r="CO34" s="15">
        <v>4.9550000000000001</v>
      </c>
      <c r="CP34" s="15">
        <v>1.675</v>
      </c>
      <c r="CQ34" s="15">
        <v>0.84000000000000008</v>
      </c>
      <c r="CR34" s="15">
        <v>0.35499999999999998</v>
      </c>
      <c r="CS34" s="25">
        <v>-9999</v>
      </c>
      <c r="CT34" s="25">
        <v>-9999</v>
      </c>
      <c r="CU34" s="25">
        <v>-9999</v>
      </c>
      <c r="CV34" s="25">
        <v>-9999</v>
      </c>
      <c r="CW34" s="25">
        <v>-9999</v>
      </c>
      <c r="CX34" s="20">
        <f t="shared" si="141"/>
        <v>17.439999999999998</v>
      </c>
      <c r="CY34" s="20">
        <f t="shared" si="142"/>
        <v>37.26</v>
      </c>
      <c r="CZ34" s="20">
        <f t="shared" si="143"/>
        <v>43.96</v>
      </c>
      <c r="DA34" s="20">
        <f t="shared" si="144"/>
        <v>47.32</v>
      </c>
      <c r="DB34" s="20">
        <f t="shared" si="145"/>
        <v>48.74</v>
      </c>
      <c r="DC34" s="15">
        <f t="shared" si="146"/>
        <v>6.7</v>
      </c>
      <c r="DD34" s="15">
        <f t="shared" si="147"/>
        <v>3.3600000000000003</v>
      </c>
      <c r="DE34" s="15">
        <f t="shared" si="148"/>
        <v>1.42</v>
      </c>
      <c r="DF34" s="15">
        <f t="shared" si="149"/>
        <v>11.48</v>
      </c>
      <c r="DG34" s="16">
        <v>2.4950854377740814</v>
      </c>
      <c r="DH34" s="16">
        <v>5.3592995169082123</v>
      </c>
      <c r="DI34" s="16">
        <v>3.6235505797680929</v>
      </c>
      <c r="DJ34" s="16">
        <v>3.7912308930008045</v>
      </c>
      <c r="DK34" s="16">
        <v>3.6470823341326941</v>
      </c>
      <c r="DL34" s="16">
        <v>3.8749937094257958</v>
      </c>
      <c r="DM34" s="25">
        <v>-9999</v>
      </c>
      <c r="DN34" s="20">
        <f t="shared" si="41"/>
        <v>31.417539818729175</v>
      </c>
      <c r="DO34" s="20">
        <f t="shared" si="42"/>
        <v>45.911742137801546</v>
      </c>
      <c r="DP34" s="20">
        <f t="shared" ref="DP34:DR34" si="212">(DO34+(DJ34*4))</f>
        <v>61.076665709804765</v>
      </c>
      <c r="DQ34" s="20">
        <f t="shared" si="212"/>
        <v>75.664995046335548</v>
      </c>
      <c r="DR34" s="20">
        <f t="shared" si="212"/>
        <v>91.164969884038726</v>
      </c>
      <c r="DS34" s="15">
        <f t="shared" si="44"/>
        <v>15.164923572003218</v>
      </c>
      <c r="DT34" s="15">
        <f t="shared" si="45"/>
        <v>14.588329336530776</v>
      </c>
      <c r="DU34" s="15">
        <f t="shared" si="46"/>
        <v>15.499974837703183</v>
      </c>
      <c r="DV34" s="15">
        <f t="shared" si="47"/>
        <v>45.253227746237179</v>
      </c>
      <c r="DW34" s="25">
        <v>-9999</v>
      </c>
      <c r="DX34" s="25">
        <v>-9999</v>
      </c>
      <c r="DY34" s="25">
        <v>-9999</v>
      </c>
      <c r="DZ34" s="25">
        <v>-9999</v>
      </c>
      <c r="EA34" s="25">
        <v>-9999</v>
      </c>
      <c r="EB34" s="25">
        <v>-9999</v>
      </c>
      <c r="EC34" s="25">
        <v>-9999</v>
      </c>
      <c r="ED34" s="25">
        <v>-9999</v>
      </c>
      <c r="EE34" s="25">
        <v>-9999</v>
      </c>
      <c r="EF34" s="25">
        <v>-9999</v>
      </c>
      <c r="EG34" s="25">
        <v>-9999</v>
      </c>
      <c r="EH34" s="25">
        <v>-9999</v>
      </c>
      <c r="EI34" s="25">
        <v>-9999</v>
      </c>
      <c r="EJ34" s="25">
        <v>-9999</v>
      </c>
      <c r="EK34" s="25">
        <v>-9999</v>
      </c>
      <c r="EL34" s="25">
        <v>-9999</v>
      </c>
      <c r="EM34" s="25">
        <v>-9999</v>
      </c>
      <c r="EN34" s="25">
        <v>-9999</v>
      </c>
      <c r="EO34" s="25">
        <v>-9999</v>
      </c>
      <c r="EP34" s="25">
        <v>-9999</v>
      </c>
      <c r="EQ34" s="15">
        <v>7.8</v>
      </c>
      <c r="ER34" s="18">
        <v>4.2</v>
      </c>
      <c r="ES34" s="17">
        <v>4.4000000000000004</v>
      </c>
      <c r="ET34" s="18">
        <v>14</v>
      </c>
      <c r="EU34" s="29">
        <v>5.9</v>
      </c>
      <c r="EV34" s="22">
        <v>3.7</v>
      </c>
      <c r="EW34" s="22">
        <v>8</v>
      </c>
      <c r="EX34" s="18">
        <v>5</v>
      </c>
      <c r="EY34" s="18">
        <v>7.6</v>
      </c>
      <c r="EZ34" s="23">
        <v>3.4</v>
      </c>
      <c r="FA34" s="18">
        <v>7.8</v>
      </c>
      <c r="FB34" s="22">
        <v>4.7</v>
      </c>
      <c r="FC34" s="21">
        <v>-9999</v>
      </c>
      <c r="FD34" s="18">
        <v>7.4</v>
      </c>
      <c r="FE34" s="21">
        <v>-9999</v>
      </c>
      <c r="FF34" s="18">
        <v>6.7</v>
      </c>
      <c r="FG34" s="18">
        <v>10.3</v>
      </c>
      <c r="FH34" s="18">
        <v>4.9000000000000004</v>
      </c>
      <c r="FI34" s="18">
        <v>10.199999999999999</v>
      </c>
      <c r="FJ34" s="18">
        <v>12.7</v>
      </c>
      <c r="FK34" s="18">
        <v>4.5999999999999996</v>
      </c>
      <c r="FL34" s="17">
        <v>30.4</v>
      </c>
      <c r="FM34" s="17">
        <v>34.799999999999997</v>
      </c>
      <c r="FN34" s="17">
        <v>31.4</v>
      </c>
      <c r="FO34" s="17">
        <v>32</v>
      </c>
      <c r="FP34" s="17">
        <v>28.9</v>
      </c>
      <c r="FQ34" s="17">
        <v>29.4</v>
      </c>
      <c r="FR34" s="17">
        <v>30.1</v>
      </c>
      <c r="FS34" s="17">
        <v>28.8</v>
      </c>
      <c r="FT34" s="17">
        <v>30.4</v>
      </c>
      <c r="FU34" s="17">
        <v>32.200000000000003</v>
      </c>
      <c r="FV34" s="17">
        <v>24</v>
      </c>
      <c r="FW34" s="17">
        <v>24</v>
      </c>
      <c r="FX34" s="22">
        <v>36.5</v>
      </c>
      <c r="FY34" s="22">
        <v>33</v>
      </c>
      <c r="FZ34" s="22">
        <v>51.5</v>
      </c>
      <c r="GA34" s="22">
        <v>49.5</v>
      </c>
      <c r="GB34" s="22">
        <v>72</v>
      </c>
      <c r="GC34" s="22">
        <v>56</v>
      </c>
      <c r="GD34" s="22">
        <v>79.5</v>
      </c>
      <c r="GE34" s="22">
        <v>64</v>
      </c>
      <c r="GF34" s="22">
        <v>89</v>
      </c>
      <c r="GG34" s="22">
        <v>77.5</v>
      </c>
      <c r="GH34" s="22">
        <v>98.5</v>
      </c>
      <c r="GI34" s="22">
        <v>81.5</v>
      </c>
      <c r="GJ34" s="22">
        <v>98.5</v>
      </c>
      <c r="GK34" s="22">
        <v>91</v>
      </c>
      <c r="GL34" s="22">
        <v>100</v>
      </c>
      <c r="GM34" s="22">
        <v>75</v>
      </c>
      <c r="GN34" s="16">
        <v>899.43609022556404</v>
      </c>
      <c r="GO34" s="16">
        <v>8229.150197628458</v>
      </c>
      <c r="GP34" s="16">
        <v>16865.373134328358</v>
      </c>
      <c r="GQ34" s="16">
        <v>22912.698412698413</v>
      </c>
      <c r="GR34" s="16">
        <v>10172.835820895521</v>
      </c>
      <c r="GS34" s="16">
        <v>10087.048192771086</v>
      </c>
      <c r="GT34" s="16">
        <v>3351.8737672583825</v>
      </c>
      <c r="GU34" s="16">
        <v>2419.9602780536243</v>
      </c>
      <c r="GV34" s="16">
        <v>565.49648946840523</v>
      </c>
      <c r="GW34" s="16">
        <v>102.39520958083833</v>
      </c>
      <c r="GX34" s="18">
        <v>3.7294</v>
      </c>
      <c r="GY34" s="18">
        <v>5.8175999999999997</v>
      </c>
      <c r="GZ34" s="18">
        <v>5.0130999999999997</v>
      </c>
      <c r="HA34" s="18">
        <v>5.0281000000000002</v>
      </c>
      <c r="HB34" s="18">
        <v>4.5076000000000001</v>
      </c>
      <c r="HC34" s="18">
        <v>3.8445999999999998</v>
      </c>
      <c r="HD34" s="18">
        <v>3.3513999999999999</v>
      </c>
      <c r="HE34" s="18">
        <v>3.2854000000000001</v>
      </c>
      <c r="HF34" s="18">
        <v>3.3795999999999999</v>
      </c>
      <c r="HG34" s="15">
        <v>65.3</v>
      </c>
      <c r="HH34" s="15">
        <f t="shared" si="48"/>
        <v>857.5</v>
      </c>
      <c r="HI34" s="15">
        <v>2.0247974688299619</v>
      </c>
      <c r="HJ34" s="24">
        <f t="shared" si="49"/>
        <v>2.2071448308849515</v>
      </c>
      <c r="HK34" s="15">
        <f t="shared" si="50"/>
        <v>18.926266924838458</v>
      </c>
      <c r="HL34" s="27">
        <v>0.34056730054462819</v>
      </c>
      <c r="HM34" s="17">
        <v>297.39999999999998</v>
      </c>
      <c r="HN34" s="17">
        <v>70.069999999999993</v>
      </c>
      <c r="HO34" s="16">
        <f t="shared" si="51"/>
        <v>227.32999999999998</v>
      </c>
      <c r="HP34" s="18">
        <v>13</v>
      </c>
      <c r="HQ34" s="18">
        <v>345.5</v>
      </c>
      <c r="HR34" s="18">
        <v>31.63</v>
      </c>
      <c r="HS34" s="22">
        <f t="shared" si="52"/>
        <v>313.87</v>
      </c>
      <c r="HT34" s="21">
        <v>149</v>
      </c>
      <c r="HU34" s="18">
        <v>377.1</v>
      </c>
      <c r="HV34" s="18">
        <v>31</v>
      </c>
      <c r="HW34" s="18">
        <f t="shared" si="53"/>
        <v>346.1</v>
      </c>
      <c r="HX34" s="18">
        <v>220.5</v>
      </c>
      <c r="HY34" s="18">
        <v>31</v>
      </c>
      <c r="HZ34" s="18">
        <f t="shared" si="54"/>
        <v>189.5</v>
      </c>
      <c r="IA34" s="18">
        <v>200.3</v>
      </c>
      <c r="IB34" s="18">
        <v>31.5</v>
      </c>
      <c r="IC34" s="18">
        <f t="shared" si="55"/>
        <v>168.8</v>
      </c>
      <c r="ID34" s="18">
        <v>103.4</v>
      </c>
      <c r="IE34" s="22">
        <v>6.65</v>
      </c>
      <c r="IF34" s="28">
        <v>140.1</v>
      </c>
      <c r="IG34" s="22">
        <v>70.069999999999993</v>
      </c>
      <c r="IH34" s="22">
        <f t="shared" si="151"/>
        <v>96.75</v>
      </c>
      <c r="II34" s="22">
        <f t="shared" si="152"/>
        <v>70.03</v>
      </c>
      <c r="IJ34" s="16">
        <f t="shared" si="58"/>
        <v>686.56862745098044</v>
      </c>
      <c r="IK34" s="16">
        <f t="shared" si="59"/>
        <v>613.00770308123253</v>
      </c>
      <c r="IL34" s="25">
        <f t="shared" ref="IL34:IL61" si="213">(HO34*10000/(1000*1*1.02))</f>
        <v>2228.7254901960782</v>
      </c>
      <c r="IM34" s="16">
        <f t="shared" ref="IM34:IM61" si="214">(HS34*10000/(1000*1*1.02))</f>
        <v>3077.1568627450979</v>
      </c>
      <c r="IN34" s="16">
        <f t="shared" ref="IN34:IN61" si="215">(HZ34*10000/(1000*1*1.02))</f>
        <v>1857.8431372549019</v>
      </c>
      <c r="IO34" s="16">
        <f t="shared" si="60"/>
        <v>1654.9019607843138</v>
      </c>
      <c r="IP34" s="25">
        <f t="shared" ref="IP34:IP61" si="216">(HW34*10000/(1000*1*1.02))</f>
        <v>3393.1372549019607</v>
      </c>
      <c r="IQ34" s="16">
        <f t="shared" si="61"/>
        <v>8818.6274509803916</v>
      </c>
      <c r="IR34" s="16">
        <f t="shared" si="62"/>
        <v>948.52941176470586</v>
      </c>
      <c r="IS34" s="27">
        <v>0.34027666698290771</v>
      </c>
      <c r="IT34" s="24">
        <v>2.8726740997296094</v>
      </c>
      <c r="IU34" s="24">
        <v>2.8726740997296094</v>
      </c>
      <c r="IV34" s="15">
        <v>3.18</v>
      </c>
      <c r="IW34" s="24">
        <f t="shared" si="63"/>
        <v>3.107928963552737</v>
      </c>
      <c r="IX34" s="15">
        <f t="shared" ref="IX34:IX61" si="217">IL34*(IV34/100)</f>
        <v>70.873470588235293</v>
      </c>
      <c r="IY34" s="27">
        <v>0.36234335249442456</v>
      </c>
      <c r="IZ34" s="26">
        <v>0.74331764565673419</v>
      </c>
      <c r="JA34" s="15">
        <v>0.75</v>
      </c>
      <c r="JB34" s="24">
        <f t="shared" si="64"/>
        <v>0.84570066674571442</v>
      </c>
      <c r="JC34" s="15">
        <f t="shared" ref="JC34:JC61" si="218">IM34*(JA34/100)</f>
        <v>23.078676470588235</v>
      </c>
      <c r="JD34" s="27">
        <v>0.36151987794647972</v>
      </c>
      <c r="JE34" s="24">
        <v>1.3721521900570604</v>
      </c>
      <c r="JF34" s="15">
        <v>1.47</v>
      </c>
      <c r="JG34" s="24">
        <f t="shared" si="65"/>
        <v>1.513774486716621</v>
      </c>
      <c r="JH34" s="15">
        <f t="shared" ref="JH34:JH61" si="219">IN34*(JF34/100)</f>
        <v>27.310294117647057</v>
      </c>
      <c r="JI34" s="27">
        <v>0.36200125580090642</v>
      </c>
      <c r="JJ34" s="24">
        <v>2.469722135059103</v>
      </c>
      <c r="JK34" s="15">
        <v>2.83</v>
      </c>
      <c r="JL34" s="24">
        <f t="shared" si="66"/>
        <v>2.6798327962867909</v>
      </c>
      <c r="JM34" s="15">
        <f t="shared" ref="JM34:JM61" si="220">IR34*(JK34/100)</f>
        <v>26.843382352941177</v>
      </c>
      <c r="JN34" s="27">
        <v>0.36218469688553717</v>
      </c>
      <c r="JO34" s="16">
        <f t="shared" si="67"/>
        <v>148.10582352941177</v>
      </c>
      <c r="JP34" s="16">
        <f t="shared" si="68"/>
        <v>132.23734243697479</v>
      </c>
      <c r="JQ34" s="22">
        <v>13</v>
      </c>
      <c r="JR34" s="22">
        <f t="shared" si="69"/>
        <v>43.29</v>
      </c>
      <c r="JS34" s="22">
        <v>1635</v>
      </c>
      <c r="JT34" s="26">
        <f t="shared" si="70"/>
        <v>1.635</v>
      </c>
      <c r="JU34" s="27">
        <v>7.1599999999999997E-2</v>
      </c>
      <c r="JV34" s="26">
        <f t="shared" si="71"/>
        <v>1.5634000000000001</v>
      </c>
      <c r="JW34" s="15">
        <f t="shared" si="72"/>
        <v>3465.0901664117528</v>
      </c>
      <c r="JX34" s="15">
        <v>0.79659999999999997</v>
      </c>
      <c r="JY34" s="15">
        <v>0.85440000000000005</v>
      </c>
      <c r="JZ34" s="15">
        <f t="shared" si="181"/>
        <v>0.7288</v>
      </c>
      <c r="KA34" s="15">
        <f>JY34-0.067</f>
        <v>0.7874000000000001</v>
      </c>
      <c r="KB34" s="15">
        <f t="shared" si="156"/>
        <v>0.46616348982985795</v>
      </c>
      <c r="KC34" s="15">
        <v>0.46800000000000003</v>
      </c>
      <c r="KD34" s="15">
        <f t="shared" si="186"/>
        <v>1615.2985245496259</v>
      </c>
      <c r="KE34" s="15">
        <f t="shared" ref="KE34:KE61" si="221">JW34*KC34</f>
        <v>1621.6621978807004</v>
      </c>
      <c r="KF34" s="15">
        <f t="shared" si="73"/>
        <v>1816.2616616263847</v>
      </c>
      <c r="KG34" s="28">
        <v>1</v>
      </c>
      <c r="KH34" s="22">
        <f t="shared" si="74"/>
        <v>19.5</v>
      </c>
      <c r="KI34" s="22">
        <f t="shared" si="75"/>
        <v>130.065</v>
      </c>
      <c r="KJ34" s="20">
        <v>119.546312</v>
      </c>
      <c r="KK34" s="16">
        <v>4.78</v>
      </c>
      <c r="KL34" s="16">
        <f t="shared" si="76"/>
        <v>4.2700000000000005</v>
      </c>
      <c r="KM34" s="15">
        <f t="shared" si="121"/>
        <v>3427.0758024534744</v>
      </c>
      <c r="KN34" s="18">
        <v>2.1</v>
      </c>
      <c r="KO34" s="18">
        <f t="shared" si="77"/>
        <v>1.83</v>
      </c>
      <c r="KP34" s="15">
        <f t="shared" si="78"/>
        <v>0.42857142857142855</v>
      </c>
      <c r="KQ34" s="15">
        <f t="shared" si="79"/>
        <v>1468.7467724800601</v>
      </c>
      <c r="KR34" s="15">
        <f t="shared" si="80"/>
        <v>1644.9963851776674</v>
      </c>
      <c r="KS34" s="20">
        <f t="shared" ref="KS34:KS61" si="222">(KQ34+50)/0.82</f>
        <v>1852.1302103415369</v>
      </c>
      <c r="KT34" s="20">
        <f t="shared" si="81"/>
        <v>2074.3858355825214</v>
      </c>
      <c r="KU34" s="30">
        <v>5.45</v>
      </c>
      <c r="KV34" s="30">
        <v>1.01</v>
      </c>
      <c r="KW34" s="30">
        <v>78.3</v>
      </c>
      <c r="KX34" s="30">
        <v>24.8</v>
      </c>
      <c r="KY34" s="30">
        <v>6.1</v>
      </c>
      <c r="KZ34" s="18">
        <v>1.9260999999999999</v>
      </c>
      <c r="LA34" s="18">
        <f t="shared" si="82"/>
        <v>1.8591</v>
      </c>
      <c r="LB34" s="15">
        <f t="shared" ref="LB34:LB65" si="223">LA34/KL34</f>
        <v>0.43538641686182666</v>
      </c>
      <c r="LC34" s="15">
        <f t="shared" ref="LC34:LC61" si="224">LA34*(43560/(KJ34*0.454))</f>
        <v>1492.1022539440874</v>
      </c>
      <c r="LD34" s="15">
        <f t="shared" si="83"/>
        <v>1671.1545244173781</v>
      </c>
      <c r="LE34" s="15">
        <f t="shared" si="84"/>
        <v>2037.9933224602173</v>
      </c>
      <c r="LF34" s="15">
        <v>65.3</v>
      </c>
      <c r="LG34" s="15">
        <f t="shared" si="85"/>
        <v>857.5</v>
      </c>
      <c r="LH34" s="15">
        <v>0.273151062121951</v>
      </c>
      <c r="LI34" s="15">
        <v>0.41106658143902403</v>
      </c>
      <c r="LJ34" s="15">
        <v>0.23685201941463399</v>
      </c>
      <c r="LK34" s="15">
        <v>0.343667084292683</v>
      </c>
      <c r="LL34" s="15">
        <v>0.53445585946341501</v>
      </c>
      <c r="LM34" s="15">
        <v>0.49469650999999998</v>
      </c>
      <c r="LN34" s="15">
        <v>0.33571777709756101</v>
      </c>
      <c r="LO34" s="15">
        <v>0.53133046209756096</v>
      </c>
      <c r="LP34" s="15">
        <v>0.468678733170732</v>
      </c>
      <c r="LQ34" s="15">
        <v>0.25518736678048798</v>
      </c>
      <c r="LR34" s="15">
        <v>0.40525309224390299</v>
      </c>
      <c r="LS34" s="15">
        <v>0.268966200243902</v>
      </c>
      <c r="LT34" s="15">
        <v>33.916341463414597</v>
      </c>
      <c r="LU34" s="15">
        <v>31.4726829268293</v>
      </c>
      <c r="LV34" s="15">
        <v>5.4795365853658602</v>
      </c>
      <c r="LW34" s="15">
        <v>42.015121951219498</v>
      </c>
      <c r="LX34" s="15">
        <v>42.463902439024402</v>
      </c>
      <c r="LY34" s="15">
        <v>34.318536585365898</v>
      </c>
      <c r="LZ34" s="15">
        <v>34.44</v>
      </c>
      <c r="MA34" s="15">
        <v>0.21209443170731701</v>
      </c>
      <c r="MB34" s="15">
        <v>0.20244815121951201</v>
      </c>
      <c r="MC34" s="15">
        <v>56.640975609756097</v>
      </c>
      <c r="MD34" s="15">
        <v>54.973658536585397</v>
      </c>
      <c r="ME34" s="15">
        <v>60.3</v>
      </c>
      <c r="MF34" s="15">
        <f t="shared" si="86"/>
        <v>3.6590243902438999</v>
      </c>
      <c r="MG34" s="15">
        <f t="shared" si="87"/>
        <v>5.3263414634146002</v>
      </c>
      <c r="MH34" s="15">
        <v>1831.0285365853699</v>
      </c>
      <c r="MI34" s="15">
        <v>1793.2095121951199</v>
      </c>
      <c r="MJ34" s="15">
        <v>0.22555663455609701</v>
      </c>
      <c r="MK34" s="15">
        <v>0.21578920870975599</v>
      </c>
      <c r="ML34" s="15">
        <v>0.165314012436585</v>
      </c>
      <c r="MM34" s="15">
        <v>0.17983873459999999</v>
      </c>
      <c r="MN34" s="15">
        <v>0.13448843162195101</v>
      </c>
      <c r="MO34" s="15">
        <v>0.128999781207317</v>
      </c>
      <c r="MP34" s="15">
        <v>7.2528543268292694E-2</v>
      </c>
      <c r="MQ34" s="15">
        <v>9.1948904180487803E-2</v>
      </c>
      <c r="MR34" s="15">
        <v>6.2593433102439006E-2</v>
      </c>
      <c r="MS34" s="15">
        <v>3.75817380951219E-2</v>
      </c>
      <c r="MT34" s="15">
        <v>0.32777118499512198</v>
      </c>
      <c r="MU34" s="15">
        <v>0.38430975073902401</v>
      </c>
      <c r="MV34" s="15">
        <v>0.35108455951707301</v>
      </c>
      <c r="MW34" s="15">
        <v>0.32201979672439002</v>
      </c>
      <c r="MX34" s="15">
        <v>0.11047682399756099</v>
      </c>
      <c r="MY34" s="15">
        <v>0.18402606885853701</v>
      </c>
      <c r="MZ34" s="15">
        <v>0.58304600849024402</v>
      </c>
      <c r="NA34" s="15">
        <v>0.55558160734390205</v>
      </c>
      <c r="NB34" s="15">
        <v>0.47229381195609699</v>
      </c>
      <c r="NC34" s="15">
        <v>0.22071913064634099</v>
      </c>
      <c r="ND34" s="15">
        <v>0.50280937416829297</v>
      </c>
      <c r="NE34" s="15">
        <v>0.23664821605365899</v>
      </c>
      <c r="NF34" s="15">
        <v>0.31845742756585399</v>
      </c>
      <c r="NG34" s="15">
        <v>0.171225798756098</v>
      </c>
      <c r="NH34" s="15">
        <v>0.27623005725365901</v>
      </c>
      <c r="NI34" s="15">
        <v>0.14817765954878001</v>
      </c>
      <c r="NJ34" s="15">
        <v>-0.13463937975609799</v>
      </c>
      <c r="NK34" s="15">
        <v>-0.16766542585365901</v>
      </c>
      <c r="NL34" s="15">
        <v>1.09449489027561</v>
      </c>
      <c r="NM34" s="15">
        <v>0.60912945070487801</v>
      </c>
      <c r="NN34" s="15">
        <v>0.27314641938461498</v>
      </c>
      <c r="NO34" s="15">
        <v>0.41979924556410297</v>
      </c>
      <c r="NP34" s="15">
        <v>0.24598396661538499</v>
      </c>
      <c r="NQ34" s="15">
        <v>0.33940689823076903</v>
      </c>
      <c r="NR34" s="15">
        <v>0.52483682353846195</v>
      </c>
      <c r="NS34" s="15">
        <v>0.46775085282051299</v>
      </c>
      <c r="NT34" s="15">
        <v>0.33318197564102597</v>
      </c>
      <c r="NU34" s="15">
        <v>0.51803959371794905</v>
      </c>
      <c r="NV34" s="15">
        <v>0.45922904256410302</v>
      </c>
      <c r="NW34" s="15">
        <v>0.26062933764102603</v>
      </c>
      <c r="NX34" s="15">
        <v>0.40123303917948699</v>
      </c>
      <c r="NY34" s="15">
        <v>0.25543564228205101</v>
      </c>
      <c r="NZ34" s="15">
        <v>31.3869230769231</v>
      </c>
      <c r="OA34" s="15">
        <v>28.845384615384599</v>
      </c>
      <c r="OB34" s="15">
        <v>13.272307692307701</v>
      </c>
      <c r="OC34" s="15">
        <v>46.520256410256401</v>
      </c>
      <c r="OD34" s="15">
        <v>47.096153846153797</v>
      </c>
      <c r="OE34" s="15">
        <v>32.431794871794899</v>
      </c>
      <c r="OF34" s="15">
        <v>32.130000000000003</v>
      </c>
      <c r="OG34" s="15">
        <v>0.397576469230769</v>
      </c>
      <c r="OH34" s="15">
        <v>0.38679996153846102</v>
      </c>
      <c r="OI34" s="15">
        <v>56.378717948717899</v>
      </c>
      <c r="OJ34" s="15">
        <v>56.113846153846197</v>
      </c>
      <c r="OK34" s="15">
        <v>60</v>
      </c>
      <c r="OL34" s="15">
        <f t="shared" si="88"/>
        <v>3.6212820512821011</v>
      </c>
      <c r="OM34" s="15">
        <f t="shared" si="89"/>
        <v>3.8861538461538032</v>
      </c>
      <c r="ON34" s="15">
        <v>1825.0919487179499</v>
      </c>
      <c r="OO34" s="15">
        <v>1819.0959743589699</v>
      </c>
      <c r="OP34" s="15">
        <v>0.217169882646154</v>
      </c>
      <c r="OQ34" s="15">
        <v>0.212416806371795</v>
      </c>
      <c r="OR34" s="15">
        <v>0.15911827540000001</v>
      </c>
      <c r="OS34" s="15">
        <v>0.158568619464103</v>
      </c>
      <c r="OT34" s="15">
        <v>0.127006860141026</v>
      </c>
      <c r="OU34" s="15">
        <v>0.109072471276923</v>
      </c>
      <c r="OV34" s="15">
        <v>6.7389469656410295E-2</v>
      </c>
      <c r="OW34" s="15">
        <v>5.3589000974359001E-2</v>
      </c>
      <c r="OX34" s="15">
        <v>6.0146199830769201E-2</v>
      </c>
      <c r="OY34" s="15">
        <v>5.5937040169230803E-2</v>
      </c>
      <c r="OZ34" s="15">
        <v>0.33956136988461499</v>
      </c>
      <c r="PA34" s="15">
        <v>0.35946134950512798</v>
      </c>
      <c r="PB34" s="15">
        <v>0.33065229287435899</v>
      </c>
      <c r="PC34" s="15">
        <v>0.31312251178974398</v>
      </c>
      <c r="PD34" s="15">
        <v>0.13223558112564099</v>
      </c>
      <c r="PE34" s="15">
        <v>0.15959904607692299</v>
      </c>
      <c r="PF34" s="15">
        <v>0.55548385687435897</v>
      </c>
      <c r="PG34" s="15">
        <v>0.54557882748461495</v>
      </c>
      <c r="PH34" s="15">
        <v>0.48453985947948702</v>
      </c>
      <c r="PI34" s="15">
        <v>0.46502026614615399</v>
      </c>
      <c r="PJ34" s="15">
        <v>0.51264745455897398</v>
      </c>
      <c r="PK34" s="15">
        <v>0.485267731297436</v>
      </c>
      <c r="PL34" s="15">
        <v>0.31511984882307698</v>
      </c>
      <c r="PM34" s="15">
        <v>0.27738899922051302</v>
      </c>
      <c r="PN34" s="15">
        <v>0.27470677157692303</v>
      </c>
      <c r="PO34" s="15">
        <v>0.243020579912821</v>
      </c>
      <c r="PP34" s="15">
        <v>-0.12545355874358999</v>
      </c>
      <c r="PQ34" s="15">
        <v>-0.100688336717949</v>
      </c>
      <c r="PR34" s="15">
        <v>1.25994110940769</v>
      </c>
      <c r="PS34" s="15">
        <v>1.4729278235282099</v>
      </c>
      <c r="PT34" s="15">
        <v>0.268752865282609</v>
      </c>
      <c r="PU34" s="15">
        <v>0.40491162393478303</v>
      </c>
      <c r="PV34" s="15">
        <v>0.24190458302173901</v>
      </c>
      <c r="PW34" s="15">
        <v>0.33946138873913001</v>
      </c>
      <c r="PX34" s="15">
        <v>0.532835167086956</v>
      </c>
      <c r="PY34" s="15">
        <v>0.466240278130435</v>
      </c>
      <c r="PZ34" s="15">
        <v>0.33299777976087003</v>
      </c>
      <c r="QA34" s="15">
        <v>0.52784438286956503</v>
      </c>
      <c r="QB34" s="15">
        <v>0.47522305836956502</v>
      </c>
      <c r="QC34" s="15">
        <v>0.26518180395652202</v>
      </c>
      <c r="QD34" s="15">
        <v>0.39929329391304302</v>
      </c>
      <c r="QE34" s="15">
        <v>0.25501085860869599</v>
      </c>
      <c r="QF34" s="15">
        <v>26.997391304347801</v>
      </c>
      <c r="QG34" s="15">
        <v>24.153913043478301</v>
      </c>
      <c r="QH34" s="15">
        <v>20.115652173912999</v>
      </c>
      <c r="QI34" s="15">
        <v>36.751956521739103</v>
      </c>
      <c r="QJ34" s="15">
        <v>36.421739130434801</v>
      </c>
      <c r="QK34" s="15">
        <v>26.582608695652201</v>
      </c>
      <c r="QL34" s="15">
        <v>26.259130434782598</v>
      </c>
      <c r="QM34" s="15">
        <v>0.27938368913043499</v>
      </c>
      <c r="QN34" s="15">
        <v>0.25490954130434801</v>
      </c>
      <c r="QO34" s="15">
        <v>55.426521739130401</v>
      </c>
      <c r="QP34" s="15">
        <v>52.846739130434798</v>
      </c>
      <c r="QQ34" s="15">
        <v>60.1</v>
      </c>
      <c r="QR34" s="15">
        <f t="shared" si="90"/>
        <v>4.6734782608696008</v>
      </c>
      <c r="QS34" s="15">
        <f t="shared" si="91"/>
        <v>7.253260869565203</v>
      </c>
      <c r="QT34" s="15">
        <v>1803.48793478261</v>
      </c>
      <c r="QU34" s="15">
        <v>1744.9320434782601</v>
      </c>
      <c r="QV34" s="15">
        <v>0.226345032765217</v>
      </c>
      <c r="QW34" s="15">
        <v>0.220193116656522</v>
      </c>
      <c r="QX34" s="15">
        <v>0.176005130073913</v>
      </c>
      <c r="QY34" s="15">
        <v>0.156929164369565</v>
      </c>
      <c r="QZ34" s="15">
        <v>0.13879779976304299</v>
      </c>
      <c r="RA34" s="15">
        <v>0.13496270681956499</v>
      </c>
      <c r="RB34" s="15">
        <v>8.6989878176086902E-2</v>
      </c>
      <c r="RC34" s="15">
        <v>7.0020004467391303E-2</v>
      </c>
      <c r="RD34" s="15">
        <v>5.2465441841304299E-2</v>
      </c>
      <c r="RE34" s="15">
        <v>6.5640194793478296E-2</v>
      </c>
      <c r="RF34" s="15">
        <v>0.34868317264565202</v>
      </c>
      <c r="RG34" s="15">
        <v>0.37401037417391297</v>
      </c>
      <c r="RH34" s="15">
        <v>0.331440743358696</v>
      </c>
      <c r="RI34" s="15">
        <v>0.327857518319565</v>
      </c>
      <c r="RJ34" s="15">
        <v>0.13288893593913001</v>
      </c>
      <c r="RK34" s="15">
        <v>0.16798039451521701</v>
      </c>
      <c r="RL34" s="15">
        <v>0.58624675204782595</v>
      </c>
      <c r="RM34" s="15">
        <v>0.56947038866521704</v>
      </c>
      <c r="RN34" s="15">
        <v>0.381847959493478</v>
      </c>
      <c r="RO34" s="15">
        <v>0.45385231316521801</v>
      </c>
      <c r="RP34" s="15">
        <v>0.41141158216956503</v>
      </c>
      <c r="RQ34" s="15">
        <v>0.48038637660869599</v>
      </c>
      <c r="RR34" s="15">
        <v>0.26638797878478299</v>
      </c>
      <c r="RS34" s="15">
        <v>0.32047385324782601</v>
      </c>
      <c r="RT34" s="15">
        <v>0.22883954888913</v>
      </c>
      <c r="RU34" s="15">
        <v>0.28179069254782602</v>
      </c>
      <c r="RV34" s="15">
        <v>-0.15926603341304299</v>
      </c>
      <c r="RW34" s="15">
        <v>-0.12995639358695699</v>
      </c>
      <c r="RX34" s="15">
        <v>0.76411596692608696</v>
      </c>
      <c r="RY34" s="15">
        <v>1.3775327178043499</v>
      </c>
      <c r="RZ34" s="15">
        <v>0.25615399710204101</v>
      </c>
      <c r="SA34" s="15">
        <v>0.36750936032653098</v>
      </c>
      <c r="SB34" s="15">
        <v>0.23080218638775499</v>
      </c>
      <c r="SC34" s="15">
        <v>0.31211227495918398</v>
      </c>
      <c r="SD34" s="15">
        <v>0.53298692012244897</v>
      </c>
      <c r="SE34" s="15">
        <v>0.43036479204081701</v>
      </c>
      <c r="SF34" s="15">
        <v>0.30092040895918398</v>
      </c>
      <c r="SG34" s="15">
        <v>0.52481789020408198</v>
      </c>
      <c r="SH34" s="15">
        <v>0.447471727571429</v>
      </c>
      <c r="SI34" s="15">
        <v>0.242233279469388</v>
      </c>
      <c r="SJ34" s="15">
        <v>0.34988922718367299</v>
      </c>
      <c r="SK34" s="15">
        <v>0.23322899716326501</v>
      </c>
      <c r="SL34" s="15">
        <v>30.805</v>
      </c>
      <c r="SM34" s="15">
        <v>28.790714285714301</v>
      </c>
      <c r="SN34" s="15">
        <v>16.023979591836699</v>
      </c>
      <c r="SO34" s="15">
        <v>39.774795918367303</v>
      </c>
      <c r="SP34" s="15">
        <v>39.001836734693903</v>
      </c>
      <c r="SQ34" s="15">
        <v>31.716530612244899</v>
      </c>
      <c r="SR34" s="15">
        <v>31.406938775510199</v>
      </c>
      <c r="SS34" s="15">
        <v>0.22228566999999999</v>
      </c>
      <c r="ST34" s="15">
        <v>0.191466850612245</v>
      </c>
      <c r="SU34" s="15">
        <v>53.935510204081602</v>
      </c>
      <c r="SV34" s="15">
        <v>53.155000000000001</v>
      </c>
      <c r="SW34" s="15">
        <v>63.6</v>
      </c>
      <c r="SX34" s="15">
        <f t="shared" si="92"/>
        <v>9.6644897959183993</v>
      </c>
      <c r="SY34" s="15">
        <f t="shared" si="93"/>
        <v>10.445</v>
      </c>
      <c r="SZ34" s="15">
        <v>1769.6467040816301</v>
      </c>
      <c r="TA34" s="15">
        <v>1751.92708163265</v>
      </c>
      <c r="TB34" s="15">
        <v>0.27137574763877498</v>
      </c>
      <c r="TC34" s="15">
        <v>0.25952663417755101</v>
      </c>
      <c r="TD34" s="15">
        <v>0.196076931634694</v>
      </c>
      <c r="TE34" s="15">
        <v>0.15855045011428601</v>
      </c>
      <c r="TF34" s="15">
        <v>0.199970330840816</v>
      </c>
      <c r="TG34" s="15">
        <v>0.18198149745101999</v>
      </c>
      <c r="TH34" s="15">
        <v>0.122335052957143</v>
      </c>
      <c r="TI34" s="15">
        <v>7.8101772234693806E-2</v>
      </c>
      <c r="TJ34" s="15">
        <v>7.9592297275510093E-2</v>
      </c>
      <c r="TK34" s="15">
        <v>0.10542166707346901</v>
      </c>
      <c r="TL34" s="15">
        <v>0.38482333513265299</v>
      </c>
      <c r="TM34" s="15">
        <v>0.393846154716327</v>
      </c>
      <c r="TN34" s="15">
        <v>0.36852287534897998</v>
      </c>
      <c r="TO34" s="15">
        <v>0.34898832221020398</v>
      </c>
      <c r="TP34" s="15">
        <v>0.126677136622449</v>
      </c>
      <c r="TQ34" s="15">
        <v>0.14980219327755101</v>
      </c>
      <c r="TR34" s="15">
        <v>0.74687689092448994</v>
      </c>
      <c r="TS34" s="15">
        <v>0.70821206453061203</v>
      </c>
      <c r="TT34" s="15">
        <v>0.40205286208775498</v>
      </c>
      <c r="TU34" s="15">
        <v>0.56973996895102097</v>
      </c>
      <c r="TV34" s="15">
        <v>0.44538303141836799</v>
      </c>
      <c r="TW34" s="15">
        <v>0.60492205132653099</v>
      </c>
      <c r="TX34" s="15">
        <v>0.343891253016327</v>
      </c>
      <c r="TY34" s="15">
        <v>0.44757317238775501</v>
      </c>
      <c r="TZ34" s="15">
        <v>0.292208720193878</v>
      </c>
      <c r="UA34" s="15">
        <v>0.39508855377347002</v>
      </c>
      <c r="UB34" s="15">
        <v>-0.21707407189795899</v>
      </c>
      <c r="UC34" s="15">
        <v>-0.14315833242857101</v>
      </c>
      <c r="UD34" s="15">
        <v>0.83369053607755195</v>
      </c>
      <c r="UE34" s="15">
        <v>2.2860061879693898</v>
      </c>
      <c r="UF34" s="15">
        <v>0.23055062231250001</v>
      </c>
      <c r="UG34" s="15">
        <v>0.28787449650000002</v>
      </c>
      <c r="UH34" s="15">
        <v>0.20368438328124999</v>
      </c>
      <c r="UI34" s="15">
        <v>0.26079883062499998</v>
      </c>
      <c r="UJ34" s="15">
        <v>0.57274718778125</v>
      </c>
      <c r="UK34" s="15">
        <v>0.46328747506250001</v>
      </c>
      <c r="UL34" s="15">
        <v>0.246689245359375</v>
      </c>
      <c r="UM34" s="15">
        <v>0.53285029754687496</v>
      </c>
      <c r="UN34" s="15">
        <v>0.43085394968750002</v>
      </c>
      <c r="UO34" s="15">
        <v>0.21159616420312499</v>
      </c>
      <c r="UP34" s="15">
        <v>0.27130102928124999</v>
      </c>
      <c r="UQ34" s="15">
        <v>0.19954463781250001</v>
      </c>
      <c r="UR34" s="15">
        <v>31.55</v>
      </c>
      <c r="US34" s="15">
        <v>27.6365625</v>
      </c>
      <c r="UT34" s="15">
        <v>14.75578125</v>
      </c>
      <c r="UU34" s="15">
        <v>36.405781249999997</v>
      </c>
      <c r="UV34" s="15">
        <v>34.80859375</v>
      </c>
      <c r="UW34" s="15">
        <v>31.835625</v>
      </c>
      <c r="UX34" s="15">
        <v>31.298437499999999</v>
      </c>
      <c r="UY34" s="15">
        <v>0.12486925171875</v>
      </c>
      <c r="UZ34" s="15">
        <v>8.7818041093749993E-2</v>
      </c>
      <c r="VA34" s="15">
        <v>52.534218750000001</v>
      </c>
      <c r="VB34" s="15">
        <v>52.779062500000002</v>
      </c>
      <c r="VC34" s="15">
        <v>73.099999999999994</v>
      </c>
      <c r="VD34" s="15">
        <f t="shared" si="94"/>
        <v>20.565781249999993</v>
      </c>
      <c r="VE34" s="15">
        <f t="shared" si="95"/>
        <v>20.320937499999992</v>
      </c>
      <c r="VF34" s="15">
        <f t="shared" si="96"/>
        <v>20.443359374999993</v>
      </c>
      <c r="VG34" s="15">
        <v>1737.8208749999999</v>
      </c>
      <c r="VH34" s="15">
        <v>1743.376421875</v>
      </c>
      <c r="VI34" s="15">
        <v>0.36674545406562498</v>
      </c>
      <c r="VJ34" s="15">
        <v>0.37310474657343801</v>
      </c>
      <c r="VK34" s="15">
        <v>0.27191111225624998</v>
      </c>
      <c r="VL34" s="15">
        <v>0.27927573120312499</v>
      </c>
      <c r="VM34" s="15">
        <v>0.32502621076406302</v>
      </c>
      <c r="VN34" s="15">
        <v>0.3298720724625</v>
      </c>
      <c r="VO34" s="15">
        <f t="shared" si="97"/>
        <v>0.32744914161328154</v>
      </c>
      <c r="VP34" s="15">
        <v>0.227465580615625</v>
      </c>
      <c r="VQ34" s="15">
        <v>0.23320549202031199</v>
      </c>
      <c r="VR34" s="15">
        <v>0.105517318873437</v>
      </c>
      <c r="VS34" s="15">
        <v>0.104870883967187</v>
      </c>
      <c r="VT34" s="15">
        <v>0.45475780706562502</v>
      </c>
      <c r="VU34" s="15">
        <v>0.47424384284687499</v>
      </c>
      <c r="VV34" s="15">
        <v>0.43113620268125002</v>
      </c>
      <c r="VW34" s="15">
        <v>0.42477850147187501</v>
      </c>
      <c r="VX34" s="15">
        <v>0.105698688695313</v>
      </c>
      <c r="VY34" s="15">
        <v>0.123060893970312</v>
      </c>
      <c r="VZ34" s="15">
        <v>1.16322054148594</v>
      </c>
      <c r="WA34" s="15">
        <v>1.19689380944687</v>
      </c>
      <c r="WB34" s="15">
        <v>0.3246931233625</v>
      </c>
      <c r="WC34" s="15">
        <v>0.312428226284375</v>
      </c>
      <c r="WD34" s="15">
        <v>0.388593462307812</v>
      </c>
      <c r="WE34" s="15">
        <v>0.373956450367188</v>
      </c>
      <c r="WF34" s="15">
        <v>0.35420439031250001</v>
      </c>
      <c r="WG34" s="15">
        <v>0.34120411360000003</v>
      </c>
      <c r="WH34" s="15">
        <v>0.28663988471250001</v>
      </c>
      <c r="WI34" s="15">
        <v>0.27603195545624998</v>
      </c>
      <c r="WJ34" s="15">
        <v>-0.36990462857812501</v>
      </c>
      <c r="WK34" s="15">
        <v>-0.37745734085937499</v>
      </c>
      <c r="WL34" s="15">
        <v>0.64420445388750003</v>
      </c>
      <c r="WM34" s="15">
        <v>0.645840444167188</v>
      </c>
      <c r="WN34" s="15">
        <v>0.182854266474576</v>
      </c>
      <c r="WO34" s="15">
        <v>0.20521833433898301</v>
      </c>
      <c r="WP34" s="15">
        <v>0.15898270979661</v>
      </c>
      <c r="WQ34" s="15">
        <v>0.195247974338983</v>
      </c>
      <c r="WR34" s="15">
        <v>0.53448190832203402</v>
      </c>
      <c r="WS34" s="15">
        <v>0.40481370240678</v>
      </c>
      <c r="WT34" s="15">
        <v>0.18169783815254201</v>
      </c>
      <c r="WU34" s="15">
        <v>0.52007762916949196</v>
      </c>
      <c r="WV34" s="15">
        <v>0.385241852355932</v>
      </c>
      <c r="WW34" s="15">
        <v>0.17544252327118601</v>
      </c>
      <c r="WX34" s="15">
        <v>0.19868550655932199</v>
      </c>
      <c r="WY34" s="15">
        <v>0.158663650525424</v>
      </c>
      <c r="WZ34" s="15">
        <v>31.58</v>
      </c>
      <c r="XA34" s="15">
        <v>31.105593220338999</v>
      </c>
      <c r="XB34" s="15">
        <v>9.3549152542372909</v>
      </c>
      <c r="XC34" s="15">
        <v>32.544237288135598</v>
      </c>
      <c r="XD34" s="15">
        <v>32.012711864406803</v>
      </c>
      <c r="XE34" s="15">
        <v>32.330338983050801</v>
      </c>
      <c r="XF34" s="15">
        <v>32.198305084745797</v>
      </c>
      <c r="XG34" s="15">
        <v>8.1288522542372899E-3</v>
      </c>
      <c r="XH34" s="15">
        <v>-1.9977690508474599E-3</v>
      </c>
      <c r="XI34" s="15">
        <v>50.742372881355898</v>
      </c>
      <c r="XJ34" s="15">
        <v>51.635423728813599</v>
      </c>
      <c r="XK34" s="15">
        <v>84.6</v>
      </c>
      <c r="XL34" s="15">
        <f t="shared" si="98"/>
        <v>33.857627118644096</v>
      </c>
      <c r="XM34" s="15">
        <f t="shared" si="99"/>
        <v>32.964576271186395</v>
      </c>
      <c r="XN34" s="15">
        <v>1697.1335762711899</v>
      </c>
      <c r="XO34" s="15">
        <v>1717.4379322033899</v>
      </c>
      <c r="XP34" s="15">
        <v>0.48151065398135601</v>
      </c>
      <c r="XQ34" s="15">
        <v>0.46257139489660998</v>
      </c>
      <c r="XR34" s="15">
        <v>0.35898700789830501</v>
      </c>
      <c r="XS34" s="15">
        <v>0.34837710974067798</v>
      </c>
      <c r="XT34" s="15">
        <v>0.44662778857288099</v>
      </c>
      <c r="XU34" s="15">
        <v>0.44294874398474599</v>
      </c>
      <c r="XV34" s="15">
        <v>0.31953734168474601</v>
      </c>
      <c r="XW34" s="15">
        <v>0.32637432271355898</v>
      </c>
      <c r="XX34" s="15">
        <v>0.14846437204576299</v>
      </c>
      <c r="XY34" s="15">
        <v>0.13662204321864399</v>
      </c>
      <c r="XZ34" s="15">
        <v>0.53198459182881397</v>
      </c>
      <c r="YA34" s="15">
        <v>0.53946889740847404</v>
      </c>
      <c r="YB34" s="15">
        <v>0.49495505956779701</v>
      </c>
      <c r="YC34" s="15">
        <v>0.48785815412203398</v>
      </c>
      <c r="YD34" s="15">
        <v>6.7720769725423693E-2</v>
      </c>
      <c r="YE34" s="15">
        <v>0.10240551786949199</v>
      </c>
      <c r="YF34" s="15">
        <v>1.8678373148491501</v>
      </c>
      <c r="YG34" s="15">
        <v>1.74026801642881</v>
      </c>
      <c r="YH34" s="15">
        <v>0.33234755891186402</v>
      </c>
      <c r="YI34" s="15">
        <v>0.30510265849830498</v>
      </c>
      <c r="YJ34" s="15">
        <v>0.418100261664407</v>
      </c>
      <c r="YK34" s="15">
        <v>0.38549297381186398</v>
      </c>
      <c r="YL34" s="15">
        <v>0.39663389211016897</v>
      </c>
      <c r="YM34" s="15">
        <v>0.37384303718982997</v>
      </c>
      <c r="YN34" s="15">
        <v>0.30761877740169502</v>
      </c>
      <c r="YO34" s="15">
        <v>0.2917093852</v>
      </c>
      <c r="YP34" s="15">
        <v>-0.483675080644068</v>
      </c>
      <c r="YQ34" s="15">
        <v>-0.491261943677966</v>
      </c>
      <c r="YR34" s="15">
        <v>0.725944393923729</v>
      </c>
      <c r="YS34" s="15">
        <v>0.66301724593389799</v>
      </c>
      <c r="YT34" s="15">
        <v>0.1439244106</v>
      </c>
      <c r="YU34" s="15">
        <v>0.14496945005454501</v>
      </c>
      <c r="YV34" s="15">
        <v>0.119172718090909</v>
      </c>
      <c r="YW34" s="15">
        <v>0.14420545509090901</v>
      </c>
      <c r="YX34" s="15">
        <v>0.491028493854545</v>
      </c>
      <c r="YY34" s="15">
        <v>0.33609868485454503</v>
      </c>
      <c r="YZ34" s="15">
        <v>0.137427369309091</v>
      </c>
      <c r="ZA34" s="15">
        <v>0.47768225954545501</v>
      </c>
      <c r="ZB34" s="15">
        <v>0.33630614750909099</v>
      </c>
      <c r="ZC34" s="15">
        <v>0.13922671227272701</v>
      </c>
      <c r="ZD34" s="15">
        <v>0.146757150654546</v>
      </c>
      <c r="ZE34" s="15">
        <v>0.119949545018182</v>
      </c>
      <c r="ZF34" s="15">
        <v>36.24</v>
      </c>
      <c r="ZG34" s="15">
        <v>32.603999999999999</v>
      </c>
      <c r="ZH34" s="15">
        <v>14.1105454545455</v>
      </c>
      <c r="ZI34" s="15">
        <v>33.9569090909091</v>
      </c>
      <c r="ZJ34" s="15">
        <v>34.797272727272698</v>
      </c>
      <c r="ZK34" s="15">
        <v>37.157454545454598</v>
      </c>
      <c r="ZL34" s="15">
        <v>37.072181818181797</v>
      </c>
      <c r="ZM34" s="15">
        <v>-8.1227609818181806E-2</v>
      </c>
      <c r="ZN34" s="15">
        <v>-5.2027780272727302E-2</v>
      </c>
      <c r="ZO34" s="15">
        <v>59.478000000000002</v>
      </c>
      <c r="ZP34" s="15">
        <v>57.307454545454597</v>
      </c>
      <c r="ZQ34" s="15">
        <v>103.6</v>
      </c>
      <c r="ZR34" s="15">
        <f t="shared" si="100"/>
        <v>44.121999999999993</v>
      </c>
      <c r="ZS34" s="15">
        <f t="shared" si="101"/>
        <v>46.292545454545397</v>
      </c>
      <c r="ZT34" s="15">
        <v>1895.45816363636</v>
      </c>
      <c r="ZU34" s="15">
        <v>1846.1696363636399</v>
      </c>
      <c r="ZV34" s="15">
        <v>0.55289420711454595</v>
      </c>
      <c r="ZW34" s="15">
        <v>0.54393456686909103</v>
      </c>
      <c r="ZX34" s="15">
        <v>0.42028060633818198</v>
      </c>
      <c r="ZY34" s="15">
        <v>0.39876656979636399</v>
      </c>
      <c r="ZZ34" s="15">
        <v>0.52939880216181801</v>
      </c>
      <c r="AAA34" s="15">
        <v>0.54208538155090902</v>
      </c>
      <c r="AAB34" s="15">
        <v>0.39228521317454501</v>
      </c>
      <c r="AAC34" s="15">
        <v>0.39656583298909098</v>
      </c>
      <c r="AAD34" s="15">
        <v>0.17328252967454599</v>
      </c>
      <c r="AAE34" s="15">
        <v>0.185499937294545</v>
      </c>
      <c r="AAF34" s="15">
        <v>0.59804960683272701</v>
      </c>
      <c r="AAG34" s="15">
        <v>0.60759117458727296</v>
      </c>
      <c r="AAH34" s="15">
        <v>0.54801004681090904</v>
      </c>
      <c r="AAI34" s="15">
        <v>0.54427785412363605</v>
      </c>
      <c r="AAJ34" s="15">
        <v>6.7158643710909099E-2</v>
      </c>
      <c r="AAK34" s="15">
        <v>9.5130418499999994E-2</v>
      </c>
      <c r="AAL34" s="15">
        <v>2.4925652789418198</v>
      </c>
      <c r="AAM34" s="15">
        <v>2.4062915722109102</v>
      </c>
      <c r="AAN34" s="15">
        <v>0.32724450728181798</v>
      </c>
      <c r="AAO34" s="15">
        <v>0.339062381410909</v>
      </c>
      <c r="AAP34" s="15">
        <v>0.42604866820181803</v>
      </c>
      <c r="AAQ34" s="15">
        <v>0.43798283238181801</v>
      </c>
      <c r="AAR34" s="15">
        <v>0.41394807532363598</v>
      </c>
      <c r="AAS34" s="15">
        <v>0.43658070533999999</v>
      </c>
      <c r="AAT34" s="15">
        <v>0.31294244521818199</v>
      </c>
      <c r="AAU34" s="15">
        <v>0.33735162806909103</v>
      </c>
      <c r="AAV34" s="15">
        <v>-0.562970715763636</v>
      </c>
      <c r="AAW34" s="15">
        <v>-0.56697609587272702</v>
      </c>
      <c r="AAX34" s="15">
        <v>0.74912757826181797</v>
      </c>
      <c r="AAY34" s="15">
        <v>0.83413199289818196</v>
      </c>
      <c r="AAZ34" s="15">
        <v>0.12011710336666701</v>
      </c>
      <c r="ABA34" s="15">
        <v>0.10364749735000001</v>
      </c>
      <c r="ABB34" s="15">
        <v>0.10122538978333299</v>
      </c>
      <c r="ABC34" s="15">
        <v>0.109405313633333</v>
      </c>
      <c r="ABD34" s="15">
        <v>0.4483684094</v>
      </c>
      <c r="ABE34" s="15">
        <v>0.29679194953333299</v>
      </c>
      <c r="ABF34" s="15">
        <v>0.11201961741666699</v>
      </c>
      <c r="ABG34" s="15">
        <v>0.43951366801666703</v>
      </c>
      <c r="ABH34" s="15">
        <v>0.28443687313333299</v>
      </c>
      <c r="ABI34" s="15">
        <v>0.1083658626</v>
      </c>
      <c r="ABJ34" s="15">
        <v>9.9188485116666697E-2</v>
      </c>
      <c r="ABK34" s="15">
        <v>9.1655886216666704E-2</v>
      </c>
      <c r="ABL34" s="15">
        <v>34.950499999999998</v>
      </c>
      <c r="ABM34" s="15">
        <v>33.484666666666698</v>
      </c>
      <c r="ABN34" s="15">
        <v>15.1171666666667</v>
      </c>
      <c r="ABO34" s="15">
        <v>29.328666666666699</v>
      </c>
      <c r="ABP34" s="15">
        <v>29.5683333333333</v>
      </c>
      <c r="ABQ34" s="15">
        <v>35.135333333333399</v>
      </c>
      <c r="ABR34" s="15">
        <v>35.085333333333303</v>
      </c>
      <c r="ABS34" s="15">
        <v>-0.14627969499999999</v>
      </c>
      <c r="ABT34" s="15">
        <v>-0.12654924333333301</v>
      </c>
      <c r="ABU34" s="15">
        <v>60.030500000000004</v>
      </c>
      <c r="ABV34" s="15">
        <v>61.060833333333299</v>
      </c>
      <c r="ABW34" s="15">
        <v>122.5</v>
      </c>
      <c r="ABX34" s="15">
        <f t="shared" si="102"/>
        <v>62.469499999999996</v>
      </c>
      <c r="ABY34" s="15">
        <f t="shared" si="103"/>
        <v>61.439166666666701</v>
      </c>
      <c r="ABZ34" s="15">
        <f t="shared" si="104"/>
        <v>61.954333333333352</v>
      </c>
      <c r="ACA34" s="15">
        <v>1907.9866</v>
      </c>
      <c r="ACB34" s="15">
        <v>1931.3637166666699</v>
      </c>
      <c r="ACC34" s="15">
        <v>0.593096836433334</v>
      </c>
      <c r="ACD34" s="15">
        <v>0.60608350927666699</v>
      </c>
      <c r="ACE34" s="15">
        <v>0.43455895785999998</v>
      </c>
      <c r="ACF34" s="15">
        <v>0.46033002448833299</v>
      </c>
      <c r="ACG34" s="15">
        <v>0.63100141297166701</v>
      </c>
      <c r="ACH34" s="15">
        <v>0.62298124760999996</v>
      </c>
      <c r="ACI34" s="15">
        <f t="shared" si="105"/>
        <v>0.62699133029083343</v>
      </c>
      <c r="ACJ34" s="15">
        <v>0.482419144405</v>
      </c>
      <c r="ACK34" s="15">
        <v>0.48132653109500001</v>
      </c>
      <c r="ACL34" s="15">
        <v>0.213966470803333</v>
      </c>
      <c r="ACM34" s="15">
        <v>0.20238990447999999</v>
      </c>
      <c r="ACN34" s="15">
        <v>0.65432934686166699</v>
      </c>
      <c r="ACO34" s="15">
        <v>0.62994178000333301</v>
      </c>
      <c r="ACP34" s="15">
        <v>0.60383317651333301</v>
      </c>
      <c r="ACQ34" s="15">
        <v>0.57544929149333301</v>
      </c>
      <c r="ACR34" s="15">
        <v>0.100244021986667</v>
      </c>
      <c r="ACS34" s="15">
        <v>3.8732737986666703E-2</v>
      </c>
      <c r="ACT34" s="15">
        <v>2.9324456292266698</v>
      </c>
      <c r="ACU34" s="15">
        <v>3.1088128976133298</v>
      </c>
      <c r="ACV34" s="15">
        <v>0.33933824917166699</v>
      </c>
      <c r="ACW34" s="15">
        <v>0.323234503576667</v>
      </c>
      <c r="ACX34" s="15">
        <v>0.45548544464833302</v>
      </c>
      <c r="ACY34" s="15">
        <v>0.43369342306333297</v>
      </c>
      <c r="ACZ34" s="15">
        <v>0.473084852043334</v>
      </c>
      <c r="ADA34" s="15">
        <v>0.44075822731666697</v>
      </c>
      <c r="ADB34" s="15">
        <v>0.36066399614</v>
      </c>
      <c r="ADC34" s="15">
        <v>0.33170181098333301</v>
      </c>
      <c r="ADD34" s="15">
        <v>-0.65020547431666598</v>
      </c>
      <c r="ADE34" s="15">
        <v>-0.64904122748333304</v>
      </c>
      <c r="ADF34" s="15">
        <v>0.84056335682000005</v>
      </c>
      <c r="ADG34" s="15">
        <v>0.80544550144666704</v>
      </c>
      <c r="ADH34" s="15">
        <v>9.0789001564516095E-2</v>
      </c>
      <c r="ADI34" s="15">
        <v>6.8491133935483894E-2</v>
      </c>
      <c r="ADJ34" s="15">
        <v>7.2202492500000007E-2</v>
      </c>
      <c r="ADK34" s="15">
        <v>8.8433870967741898E-2</v>
      </c>
      <c r="ADL34" s="15">
        <v>0.38495947061290298</v>
      </c>
      <c r="ADM34" s="15">
        <v>0.234040818596774</v>
      </c>
      <c r="ADN34" s="15">
        <v>9.0065516129032297E-2</v>
      </c>
      <c r="ADO34" s="15">
        <v>0.38440600383870999</v>
      </c>
      <c r="ADP34" s="15">
        <v>0.25233970527419403</v>
      </c>
      <c r="ADQ34" s="15">
        <v>8.7350067000000003E-2</v>
      </c>
      <c r="ADR34" s="15">
        <v>7.9645024677419393E-2</v>
      </c>
      <c r="ADS34" s="15">
        <v>7.46878251612903E-2</v>
      </c>
      <c r="ADT34" s="25">
        <v>-9999</v>
      </c>
      <c r="ADU34" s="25">
        <v>-9999</v>
      </c>
      <c r="ADV34" s="25">
        <v>-9999</v>
      </c>
      <c r="ADW34" s="25">
        <v>-9999</v>
      </c>
      <c r="ADX34" s="25">
        <v>-9999</v>
      </c>
      <c r="ADY34" s="25">
        <v>-9999</v>
      </c>
      <c r="ADZ34" s="25">
        <v>-9999</v>
      </c>
      <c r="AEA34" s="25">
        <v>-9999</v>
      </c>
      <c r="AEB34" s="25">
        <v>-9999</v>
      </c>
      <c r="AEC34" s="25">
        <v>-9999</v>
      </c>
      <c r="AED34" s="25">
        <v>-9999</v>
      </c>
      <c r="AEE34" s="25">
        <v>-9999</v>
      </c>
      <c r="AEF34" s="25">
        <v>-9999</v>
      </c>
      <c r="AEG34" s="25">
        <v>-9999</v>
      </c>
      <c r="AEH34" s="25">
        <v>-9999</v>
      </c>
      <c r="AEI34" s="25">
        <v>-9999</v>
      </c>
      <c r="AEJ34" s="15">
        <v>0.61988656483870996</v>
      </c>
      <c r="AEK34" s="15">
        <v>0.62298940575806505</v>
      </c>
      <c r="AEL34" s="15">
        <v>0.47400283208064498</v>
      </c>
      <c r="AEM34" s="15">
        <v>0.45033876045161297</v>
      </c>
      <c r="AEN34" s="15">
        <v>0.65634261420967799</v>
      </c>
      <c r="AEO34" s="15">
        <v>0.69510137514516102</v>
      </c>
      <c r="AEP34" s="15">
        <v>0.52031028562903203</v>
      </c>
      <c r="AEQ34" s="15">
        <v>0.54618915127419398</v>
      </c>
      <c r="AER34" s="15">
        <v>0.20713846529032301</v>
      </c>
      <c r="AES34" s="15">
        <v>0.240793066032258</v>
      </c>
      <c r="AET34" s="15">
        <v>0.67418970580645199</v>
      </c>
      <c r="AEU34" s="15">
        <v>0.68097569464516206</v>
      </c>
      <c r="AEV34" s="15">
        <v>0.62914039233871</v>
      </c>
      <c r="AEW34" s="15">
        <v>0.615035185532258</v>
      </c>
      <c r="AEX34" s="15">
        <v>9.3390952467741997E-2</v>
      </c>
      <c r="AEY34" s="15">
        <v>0.101405805177419</v>
      </c>
      <c r="AEZ34" s="15">
        <v>3.2885877209999999</v>
      </c>
      <c r="AFA34" s="15">
        <v>3.3705298208387098</v>
      </c>
      <c r="AFB34" s="15">
        <v>0.31568827909677399</v>
      </c>
      <c r="AFC34" s="15">
        <v>0.34352007859677403</v>
      </c>
      <c r="AFD34" s="15">
        <v>0.43258353616129003</v>
      </c>
      <c r="AFE34" s="15">
        <v>0.465524401112903</v>
      </c>
      <c r="AFF34" s="15">
        <v>0.44760527756451601</v>
      </c>
      <c r="AFG34" s="15">
        <v>0.49661258672580599</v>
      </c>
      <c r="AFH34" s="15">
        <v>0.33378758335483899</v>
      </c>
      <c r="AFI34" s="15">
        <v>0.38219328146774201</v>
      </c>
      <c r="AFJ34" s="15">
        <v>-0.68371082590322596</v>
      </c>
      <c r="AFK34" s="15">
        <v>-0.70576047275806497</v>
      </c>
      <c r="AFL34" s="15">
        <v>0.76824564762903302</v>
      </c>
      <c r="AFM34" s="15">
        <v>0.93553748958064498</v>
      </c>
      <c r="AFN34" s="15">
        <v>9.9208443283333295E-2</v>
      </c>
      <c r="AFO34" s="15">
        <v>6.5512755500000006E-2</v>
      </c>
      <c r="AFP34" s="15">
        <v>7.6949490883333305E-2</v>
      </c>
      <c r="AFQ34" s="15">
        <v>8.6494890350000006E-2</v>
      </c>
      <c r="AFR34" s="15">
        <v>0.448950432516666</v>
      </c>
      <c r="AFS34" s="15">
        <v>0.272021030016667</v>
      </c>
      <c r="AFT34" s="15">
        <v>8.1108241483333302E-2</v>
      </c>
      <c r="AFU34" s="15">
        <v>0.42395009360000002</v>
      </c>
      <c r="AFV34" s="15">
        <v>0.26462756534999998</v>
      </c>
      <c r="AFW34" s="15">
        <v>8.7307925566666694E-2</v>
      </c>
      <c r="AFX34" s="15">
        <v>5.9449792783333302E-2</v>
      </c>
      <c r="AFY34" s="15">
        <v>7.4124611150000005E-2</v>
      </c>
      <c r="AFZ34" s="15">
        <v>33.17</v>
      </c>
      <c r="AGA34" s="15">
        <v>29.856666666666701</v>
      </c>
      <c r="AGB34" s="15">
        <v>26.014333333333301</v>
      </c>
      <c r="AGC34" s="15">
        <v>26.773</v>
      </c>
      <c r="AGD34" s="15">
        <v>26.6643333333333</v>
      </c>
      <c r="AGE34" s="15">
        <v>32.698333333333402</v>
      </c>
      <c r="AGF34" s="15">
        <v>32.700000000000003</v>
      </c>
      <c r="AGG34" s="15">
        <v>-0.148313255</v>
      </c>
      <c r="AGH34" s="15">
        <v>-0.13761786500000001</v>
      </c>
      <c r="AGI34" s="15">
        <v>60.779333333333298</v>
      </c>
      <c r="AGJ34" s="15">
        <v>62.451500000000003</v>
      </c>
      <c r="AGK34" s="15">
        <v>145.1</v>
      </c>
      <c r="AGL34" s="15">
        <f t="shared" si="106"/>
        <v>84.320666666666696</v>
      </c>
      <c r="AGM34" s="15">
        <f t="shared" si="107"/>
        <v>82.648499999999984</v>
      </c>
      <c r="AGN34" s="15">
        <f t="shared" si="108"/>
        <v>83.484583333333347</v>
      </c>
      <c r="AGO34" s="15">
        <v>1924.9923833333301</v>
      </c>
      <c r="AGP34" s="15">
        <v>1962.9411</v>
      </c>
      <c r="AGQ34" s="15">
        <v>0.67789684928833305</v>
      </c>
      <c r="AGR34" s="15">
        <v>0.67498624526666695</v>
      </c>
      <c r="AGS34" s="15">
        <v>0.530251698785</v>
      </c>
      <c r="AGT34" s="15">
        <v>0.51637485410499995</v>
      </c>
      <c r="AGU34" s="15">
        <v>0.75313225340000001</v>
      </c>
      <c r="AGV34" s="15">
        <v>0.74339278916333296</v>
      </c>
      <c r="AGW34" s="15">
        <f t="shared" si="109"/>
        <v>0.74826252128166648</v>
      </c>
      <c r="AGX34" s="15">
        <v>0.63264374423500003</v>
      </c>
      <c r="AGY34" s="15">
        <v>0.61044323696166702</v>
      </c>
      <c r="AGZ34" s="15">
        <v>0.231003603603333</v>
      </c>
      <c r="AHA34" s="15">
        <v>0.24377467289499999</v>
      </c>
      <c r="AHB34" s="15">
        <v>0.70176635782499996</v>
      </c>
      <c r="AHC34" s="15">
        <v>0.70508228386333405</v>
      </c>
      <c r="AHD34" s="15">
        <v>0.65773278584833295</v>
      </c>
      <c r="AHE34" s="15">
        <v>0.63563564706166698</v>
      </c>
      <c r="AHF34" s="15">
        <v>4.5585973518333302E-2</v>
      </c>
      <c r="AHG34" s="15">
        <v>5.87770059916667E-2</v>
      </c>
      <c r="AHH34" s="15">
        <v>4.24113840173833</v>
      </c>
      <c r="AHI34" s="15">
        <v>4.2082177827883296</v>
      </c>
      <c r="AHJ34" s="15">
        <v>0.306577250368333</v>
      </c>
      <c r="AHK34" s="15">
        <v>0.32680598029333302</v>
      </c>
      <c r="AHL34" s="15">
        <v>0.43631717229</v>
      </c>
      <c r="AHM34" s="15">
        <v>0.45537336547333301</v>
      </c>
      <c r="AHN34" s="15">
        <v>0.463937583793333</v>
      </c>
      <c r="AHO34" s="15">
        <v>0.48149963416000002</v>
      </c>
      <c r="AHP34" s="15">
        <v>0.34059382584333298</v>
      </c>
      <c r="AHQ34" s="15">
        <v>0.35938775835666698</v>
      </c>
      <c r="AHR34" s="15">
        <v>-0.77458176588333305</v>
      </c>
      <c r="AHS34" s="15">
        <v>-0.75737831473333295</v>
      </c>
      <c r="AHT34" s="15">
        <v>0.77767990832</v>
      </c>
      <c r="AHU34" s="15">
        <v>0.87418144583833302</v>
      </c>
      <c r="AHV34" s="15">
        <v>8.8653562435483904E-2</v>
      </c>
      <c r="AHW34" s="15">
        <v>6.5634729564516103E-2</v>
      </c>
      <c r="AHX34" s="15">
        <v>7.5796783887096805E-2</v>
      </c>
      <c r="AHY34" s="15">
        <v>8.1418388032258093E-2</v>
      </c>
      <c r="AHZ34" s="15">
        <v>0.40991364400000002</v>
      </c>
      <c r="AIA34" s="15">
        <v>0.239556300241936</v>
      </c>
      <c r="AIB34" s="15">
        <v>7.4486168016129006E-2</v>
      </c>
      <c r="AIC34" s="15">
        <v>0.37967713517741902</v>
      </c>
      <c r="AID34" s="15">
        <v>0.23311728977419399</v>
      </c>
      <c r="AIE34" s="15">
        <v>7.6612903225806495E-2</v>
      </c>
      <c r="AIF34" s="15">
        <v>5.7587596177419299E-2</v>
      </c>
      <c r="AIG34" s="15">
        <v>6.4325716919354806E-2</v>
      </c>
      <c r="AIH34" s="15">
        <v>36.533225806451597</v>
      </c>
      <c r="AII34" s="15">
        <v>33.749032258064503</v>
      </c>
      <c r="AIJ34" s="15">
        <v>21.906935483870999</v>
      </c>
      <c r="AIK34" s="15">
        <v>28.497419354838701</v>
      </c>
      <c r="AIL34" s="15">
        <v>27.998709677419399</v>
      </c>
      <c r="AIM34" s="15">
        <v>36.549999999999997</v>
      </c>
      <c r="AIN34" s="15">
        <v>36.488709677419301</v>
      </c>
      <c r="AIO34" s="15">
        <v>-0.20222142419354799</v>
      </c>
      <c r="AIP34" s="15">
        <v>-0.19384901451612899</v>
      </c>
      <c r="AIQ34" s="15">
        <v>64.840483870967702</v>
      </c>
      <c r="AIR34" s="15">
        <v>67.902258064516204</v>
      </c>
      <c r="AIS34" s="15">
        <v>157</v>
      </c>
      <c r="AIT34" s="15">
        <f t="shared" si="110"/>
        <v>92.159516129032298</v>
      </c>
      <c r="AIU34" s="15">
        <f t="shared" si="111"/>
        <v>89.097741935483796</v>
      </c>
      <c r="AIV34" s="15">
        <v>2017.15583870968</v>
      </c>
      <c r="AIW34" s="15">
        <v>2086.69930645161</v>
      </c>
      <c r="AIX34" s="15">
        <v>0.67128312449193595</v>
      </c>
      <c r="AIY34" s="15">
        <v>0.66552451955161296</v>
      </c>
      <c r="AIZ34" s="15">
        <v>0.515046492819355</v>
      </c>
      <c r="AJA34" s="15">
        <v>0.49119212570967702</v>
      </c>
      <c r="AJB34" s="15">
        <v>0.73580262567580701</v>
      </c>
      <c r="AJC34" s="15">
        <v>0.72044649239032299</v>
      </c>
      <c r="AJD34" s="15">
        <v>0.60294506280967697</v>
      </c>
      <c r="AJE34" s="15">
        <v>0.56800676180967802</v>
      </c>
      <c r="AJF34" s="15">
        <v>0.23898001349838699</v>
      </c>
      <c r="AJG34" s="15">
        <v>0.25953887952258098</v>
      </c>
      <c r="AJH34" s="15">
        <v>0.70992816431612904</v>
      </c>
      <c r="AJI34" s="15">
        <v>0.68473088393064496</v>
      </c>
      <c r="AJJ34" s="15">
        <v>0.66370981148387098</v>
      </c>
      <c r="AJK34" s="15">
        <v>0.64087771226935497</v>
      </c>
      <c r="AJL34" s="15">
        <v>7.3853233509677402E-2</v>
      </c>
      <c r="AJM34" s="15">
        <v>3.5851122504838698E-2</v>
      </c>
      <c r="AJN34" s="15">
        <v>4.1062558738177399</v>
      </c>
      <c r="AJO34" s="15">
        <v>4.0567755233403204</v>
      </c>
      <c r="AJP34" s="15">
        <v>0.32507967350483902</v>
      </c>
      <c r="AJQ34" s="15">
        <v>0.357974082270968</v>
      </c>
      <c r="AJR34" s="15">
        <v>0.454864510845161</v>
      </c>
      <c r="AJS34" s="15">
        <v>0.48559420770322598</v>
      </c>
      <c r="AJT34" s="15">
        <v>0.47985217667741897</v>
      </c>
      <c r="AJU34" s="15">
        <v>0.50846947774516105</v>
      </c>
      <c r="AJV34" s="15">
        <v>0.35602452186774203</v>
      </c>
      <c r="AJW34" s="15">
        <v>0.38697934117258098</v>
      </c>
      <c r="AJX34" s="15">
        <v>-0.75168473803225799</v>
      </c>
      <c r="AJY34" s="15">
        <v>-0.72344165898387103</v>
      </c>
      <c r="AJZ34" s="15">
        <v>0.83947213260806397</v>
      </c>
      <c r="AKA34" s="15">
        <v>1.0048802420354801</v>
      </c>
      <c r="AZI34" s="6"/>
      <c r="AZJ34" s="7"/>
      <c r="AZK34" s="6"/>
      <c r="AZL34" s="6"/>
      <c r="AZM34" s="6"/>
      <c r="AZN34" s="6"/>
    </row>
    <row r="35" spans="1:963 1361:1366" x14ac:dyDescent="0.25">
      <c r="A35" s="15">
        <v>34</v>
      </c>
      <c r="B35" s="15">
        <v>9</v>
      </c>
      <c r="C35" s="15" t="s">
        <v>10</v>
      </c>
      <c r="D35" s="15">
        <v>70</v>
      </c>
      <c r="E35" s="15">
        <v>4</v>
      </c>
      <c r="F35" s="15">
        <v>2</v>
      </c>
      <c r="G35" s="25">
        <v>-9999</v>
      </c>
      <c r="H35" s="25">
        <v>-9999</v>
      </c>
      <c r="I35" s="25">
        <v>-9999</v>
      </c>
      <c r="J35" s="25">
        <v>-9999</v>
      </c>
      <c r="K35" s="25">
        <v>-9999</v>
      </c>
      <c r="L35" s="25">
        <v>-9999</v>
      </c>
      <c r="M35" s="15">
        <v>172.48000000000002</v>
      </c>
      <c r="N35" s="15">
        <v>154</v>
      </c>
      <c r="O35" s="15">
        <v>224</v>
      </c>
      <c r="P35" s="15">
        <v>200</v>
      </c>
      <c r="Q35" s="15">
        <v>56.56</v>
      </c>
      <c r="R35" s="15">
        <v>22.72</v>
      </c>
      <c r="S35" s="15">
        <v>20.720000000000006</v>
      </c>
      <c r="T35" s="15">
        <v>58.56</v>
      </c>
      <c r="U35" s="15">
        <v>18.72</v>
      </c>
      <c r="V35" s="15">
        <v>22.720000000000006</v>
      </c>
      <c r="W35" s="15">
        <v>70.56</v>
      </c>
      <c r="X35" s="15">
        <v>16.72</v>
      </c>
      <c r="Y35" s="15">
        <v>12.720000000000004</v>
      </c>
      <c r="Z35" s="15">
        <v>70.56</v>
      </c>
      <c r="AA35" s="15">
        <v>14.719999999999999</v>
      </c>
      <c r="AB35" s="15">
        <v>14.720000000000006</v>
      </c>
      <c r="AC35" s="15" t="s">
        <v>74</v>
      </c>
      <c r="AD35" s="15">
        <v>8.6999999999999993</v>
      </c>
      <c r="AE35" s="15">
        <v>7.2</v>
      </c>
      <c r="AF35" s="15">
        <v>0.7</v>
      </c>
      <c r="AG35" s="15" t="s">
        <v>41</v>
      </c>
      <c r="AH35" s="15">
        <v>2</v>
      </c>
      <c r="AI35" s="15">
        <v>1</v>
      </c>
      <c r="AJ35" s="15">
        <v>2.6</v>
      </c>
      <c r="AK35" s="15">
        <v>5</v>
      </c>
      <c r="AL35" s="15">
        <v>414</v>
      </c>
      <c r="AM35" s="15">
        <v>25</v>
      </c>
      <c r="AN35" s="15">
        <v>0.79</v>
      </c>
      <c r="AO35" s="15">
        <v>9.1</v>
      </c>
      <c r="AP35" s="15">
        <v>5.9</v>
      </c>
      <c r="AQ35" s="15">
        <v>1.2</v>
      </c>
      <c r="AR35" s="15">
        <v>5104</v>
      </c>
      <c r="AS35" s="15">
        <v>183</v>
      </c>
      <c r="AT35" s="15">
        <v>317</v>
      </c>
      <c r="AU35" s="25">
        <v>-9999</v>
      </c>
      <c r="AV35" s="15">
        <v>29.5</v>
      </c>
      <c r="AW35" s="15">
        <v>0</v>
      </c>
      <c r="AX35" s="15">
        <v>4</v>
      </c>
      <c r="AY35" s="15">
        <v>86</v>
      </c>
      <c r="AZ35" s="15">
        <v>5</v>
      </c>
      <c r="BA35" s="15">
        <v>5</v>
      </c>
      <c r="BB35" s="15">
        <v>83</v>
      </c>
      <c r="BC35" s="20">
        <v>0.23478869017883905</v>
      </c>
      <c r="BD35" s="20">
        <v>0</v>
      </c>
      <c r="BE35" s="20">
        <v>0</v>
      </c>
      <c r="BF35" s="20">
        <v>0</v>
      </c>
      <c r="BG35" s="20">
        <v>9.9561927518916783E-3</v>
      </c>
      <c r="BH35" s="20">
        <v>1.0708237872298036</v>
      </c>
      <c r="BI35" s="25">
        <v>-9999</v>
      </c>
      <c r="BJ35" s="25">
        <v>-9999</v>
      </c>
      <c r="BK35" s="25">
        <v>-9999</v>
      </c>
      <c r="BL35" s="25">
        <v>-9999</v>
      </c>
      <c r="BM35" s="25">
        <v>-9999</v>
      </c>
      <c r="BN35" s="20">
        <f t="shared" si="197"/>
        <v>0.9391547607153562</v>
      </c>
      <c r="BO35" s="20">
        <f t="shared" si="198"/>
        <v>0.9391547607153562</v>
      </c>
      <c r="BP35" s="20">
        <f t="shared" si="199"/>
        <v>0.9391547607153562</v>
      </c>
      <c r="BQ35" s="20">
        <f t="shared" si="200"/>
        <v>0.97897953172292296</v>
      </c>
      <c r="BR35" s="20">
        <f t="shared" si="201"/>
        <v>5.2622746806421379</v>
      </c>
      <c r="BS35" s="20">
        <f t="shared" si="202"/>
        <v>0</v>
      </c>
      <c r="BT35" s="20">
        <f t="shared" si="203"/>
        <v>3.9824771007566713E-2</v>
      </c>
      <c r="BU35" s="20">
        <f t="shared" si="204"/>
        <v>4.2832951489192146</v>
      </c>
      <c r="BV35" s="20">
        <f t="shared" si="35"/>
        <v>4.3231199199267811</v>
      </c>
      <c r="BW35" s="25">
        <v>-9999</v>
      </c>
      <c r="BX35" s="25">
        <v>-9999</v>
      </c>
      <c r="BY35" s="25">
        <v>-9999</v>
      </c>
      <c r="BZ35" s="25">
        <v>-9999</v>
      </c>
      <c r="CA35" s="25">
        <v>-9999</v>
      </c>
      <c r="CB35" s="25">
        <v>-9999</v>
      </c>
      <c r="CC35" s="25">
        <v>-9999</v>
      </c>
      <c r="CD35" s="20">
        <f t="shared" si="205"/>
        <v>29.05979461076123</v>
      </c>
      <c r="CE35" s="20">
        <f t="shared" si="206"/>
        <v>36.139440628460349</v>
      </c>
      <c r="CF35" s="20">
        <f t="shared" si="207"/>
        <v>54.291921467508352</v>
      </c>
      <c r="CG35" s="20">
        <f t="shared" si="36"/>
        <v>94.479212793121604</v>
      </c>
      <c r="CH35" s="15">
        <f t="shared" si="208"/>
        <v>18.152480839048003</v>
      </c>
      <c r="CI35" s="15">
        <f t="shared" si="209"/>
        <v>25.753479523380395</v>
      </c>
      <c r="CJ35" s="15">
        <f t="shared" si="210"/>
        <v>14.433811802232853</v>
      </c>
      <c r="CK35" s="15">
        <f t="shared" ref="CK35:CL35" si="225">SUM(CH35:CJ35)</f>
        <v>58.339772164661255</v>
      </c>
      <c r="CL35" s="15">
        <f t="shared" si="225"/>
        <v>98.5270634902745</v>
      </c>
      <c r="CM35" s="15">
        <v>1.61</v>
      </c>
      <c r="CN35" s="15">
        <v>3.79</v>
      </c>
      <c r="CO35" s="15">
        <v>3.6850000000000001</v>
      </c>
      <c r="CP35" s="15">
        <v>1.6300000000000001</v>
      </c>
      <c r="CQ35" s="15">
        <v>1.375</v>
      </c>
      <c r="CR35" s="15">
        <v>0.14000000000000001</v>
      </c>
      <c r="CS35" s="25">
        <v>-9999</v>
      </c>
      <c r="CT35" s="25">
        <v>-9999</v>
      </c>
      <c r="CU35" s="25">
        <v>-9999</v>
      </c>
      <c r="CV35" s="25">
        <v>-9999</v>
      </c>
      <c r="CW35" s="25">
        <v>-9999</v>
      </c>
      <c r="CX35" s="20">
        <f t="shared" si="141"/>
        <v>21.6</v>
      </c>
      <c r="CY35" s="20">
        <f t="shared" si="142"/>
        <v>36.340000000000003</v>
      </c>
      <c r="CZ35" s="20">
        <f t="shared" si="143"/>
        <v>42.860000000000007</v>
      </c>
      <c r="DA35" s="20">
        <f t="shared" si="144"/>
        <v>48.360000000000007</v>
      </c>
      <c r="DB35" s="20">
        <f t="shared" si="145"/>
        <v>48.920000000000009</v>
      </c>
      <c r="DC35" s="15">
        <f t="shared" si="146"/>
        <v>6.5200000000000005</v>
      </c>
      <c r="DD35" s="15">
        <f t="shared" si="147"/>
        <v>5.5</v>
      </c>
      <c r="DE35" s="15">
        <f t="shared" si="148"/>
        <v>0.56000000000000005</v>
      </c>
      <c r="DF35" s="15">
        <f t="shared" si="149"/>
        <v>12.58</v>
      </c>
      <c r="DG35" s="16">
        <v>3.6865197438095718</v>
      </c>
      <c r="DH35" s="16">
        <v>3.5784289088807357</v>
      </c>
      <c r="DI35" s="16">
        <v>1.7699115044247788</v>
      </c>
      <c r="DJ35" s="16">
        <v>4.5381202097620008</v>
      </c>
      <c r="DK35" s="16">
        <v>6.4383698808450989</v>
      </c>
      <c r="DL35" s="16">
        <v>3.6084529505582132</v>
      </c>
      <c r="DM35" s="25">
        <v>-9999</v>
      </c>
      <c r="DN35" s="20">
        <f t="shared" si="41"/>
        <v>29.05979461076123</v>
      </c>
      <c r="DO35" s="20">
        <f t="shared" si="42"/>
        <v>36.139440628460349</v>
      </c>
      <c r="DP35" s="20">
        <f t="shared" ref="DP35:DR35" si="226">(DO35+(DJ35*4))</f>
        <v>54.291921467508352</v>
      </c>
      <c r="DQ35" s="20">
        <f t="shared" si="226"/>
        <v>80.045400990888751</v>
      </c>
      <c r="DR35" s="20">
        <f t="shared" si="226"/>
        <v>94.479212793121604</v>
      </c>
      <c r="DS35" s="15">
        <f t="shared" si="44"/>
        <v>18.152480839048003</v>
      </c>
      <c r="DT35" s="15">
        <f t="shared" si="45"/>
        <v>25.753479523380395</v>
      </c>
      <c r="DU35" s="15">
        <f t="shared" si="46"/>
        <v>14.433811802232853</v>
      </c>
      <c r="DV35" s="15">
        <f t="shared" si="47"/>
        <v>58.339772164661255</v>
      </c>
      <c r="DW35" s="25">
        <v>-9999</v>
      </c>
      <c r="DX35" s="25">
        <v>-9999</v>
      </c>
      <c r="DY35" s="25">
        <v>-9999</v>
      </c>
      <c r="DZ35" s="25">
        <v>-9999</v>
      </c>
      <c r="EA35" s="25">
        <v>-9999</v>
      </c>
      <c r="EB35" s="25">
        <v>-9999</v>
      </c>
      <c r="EC35" s="25">
        <v>-9999</v>
      </c>
      <c r="ED35" s="25">
        <v>-9999</v>
      </c>
      <c r="EE35" s="25">
        <v>-9999</v>
      </c>
      <c r="EF35" s="25">
        <v>-9999</v>
      </c>
      <c r="EG35" s="25">
        <v>-9999</v>
      </c>
      <c r="EH35" s="25">
        <v>-9999</v>
      </c>
      <c r="EI35" s="25">
        <v>-9999</v>
      </c>
      <c r="EJ35" s="25">
        <v>-9999</v>
      </c>
      <c r="EK35" s="25">
        <v>-9999</v>
      </c>
      <c r="EL35" s="25">
        <v>-9999</v>
      </c>
      <c r="EM35" s="25">
        <v>-9999</v>
      </c>
      <c r="EN35" s="25">
        <v>-9999</v>
      </c>
      <c r="EO35" s="25">
        <v>-9999</v>
      </c>
      <c r="EP35" s="25">
        <v>-9999</v>
      </c>
      <c r="EQ35" s="25">
        <v>-9999</v>
      </c>
      <c r="ER35" s="21">
        <v>-9999</v>
      </c>
      <c r="ES35" s="32">
        <v>-9999</v>
      </c>
      <c r="ET35" s="21">
        <v>-9999</v>
      </c>
      <c r="EU35" s="33">
        <v>-9999</v>
      </c>
      <c r="EV35" s="21">
        <v>-9999</v>
      </c>
      <c r="EW35" s="21">
        <v>-9999</v>
      </c>
      <c r="EX35" s="21">
        <v>-9999</v>
      </c>
      <c r="EY35" s="21">
        <v>-9999</v>
      </c>
      <c r="EZ35" s="21">
        <v>-9999</v>
      </c>
      <c r="FA35" s="21">
        <v>-9999</v>
      </c>
      <c r="FB35" s="21">
        <v>-9999</v>
      </c>
      <c r="FC35" s="21">
        <v>-9999</v>
      </c>
      <c r="FD35" s="21">
        <v>-9999</v>
      </c>
      <c r="FE35" s="21">
        <v>-9999</v>
      </c>
      <c r="FF35" s="21">
        <v>-9999</v>
      </c>
      <c r="FG35" s="21">
        <v>-9999</v>
      </c>
      <c r="FH35" s="21">
        <v>-9999</v>
      </c>
      <c r="FI35" s="21">
        <v>-9999</v>
      </c>
      <c r="FJ35" s="21">
        <v>-9999</v>
      </c>
      <c r="FK35" s="21">
        <v>-9999</v>
      </c>
      <c r="FL35" s="32">
        <v>-9999</v>
      </c>
      <c r="FM35" s="32">
        <v>-9999</v>
      </c>
      <c r="FN35" s="32">
        <v>-9999</v>
      </c>
      <c r="FO35" s="32">
        <v>-9999</v>
      </c>
      <c r="FP35" s="32">
        <v>-9999</v>
      </c>
      <c r="FQ35" s="32">
        <v>-9999</v>
      </c>
      <c r="FR35" s="32">
        <v>-9999</v>
      </c>
      <c r="FS35" s="32">
        <v>-9999</v>
      </c>
      <c r="FT35" s="32">
        <v>-9999</v>
      </c>
      <c r="FU35" s="32">
        <v>-9999</v>
      </c>
      <c r="FV35" s="32">
        <v>-9999</v>
      </c>
      <c r="FW35" s="32">
        <v>-9999</v>
      </c>
      <c r="FX35" s="21">
        <v>-9999</v>
      </c>
      <c r="FY35" s="21">
        <v>-9999</v>
      </c>
      <c r="FZ35" s="21">
        <v>-9999</v>
      </c>
      <c r="GA35" s="21">
        <v>-9999</v>
      </c>
      <c r="GB35" s="21">
        <v>-9999</v>
      </c>
      <c r="GC35" s="21">
        <v>-9999</v>
      </c>
      <c r="GD35" s="21">
        <v>-9999</v>
      </c>
      <c r="GE35" s="21">
        <v>-9999</v>
      </c>
      <c r="GF35" s="21">
        <v>-9999</v>
      </c>
      <c r="GG35" s="21">
        <v>-9999</v>
      </c>
      <c r="GH35" s="21">
        <v>-9999</v>
      </c>
      <c r="GI35" s="21">
        <v>-9999</v>
      </c>
      <c r="GJ35" s="21">
        <v>-9999</v>
      </c>
      <c r="GK35" s="21">
        <v>-9999</v>
      </c>
      <c r="GL35" s="21">
        <v>-9999</v>
      </c>
      <c r="GM35" s="21">
        <v>-9999</v>
      </c>
      <c r="GN35" s="25">
        <v>-9999</v>
      </c>
      <c r="GO35" s="25">
        <v>-9999</v>
      </c>
      <c r="GP35" s="25">
        <v>-9999</v>
      </c>
      <c r="GQ35" s="25">
        <v>-9999</v>
      </c>
      <c r="GR35" s="25">
        <v>-9999</v>
      </c>
      <c r="GS35" s="25">
        <v>-9999</v>
      </c>
      <c r="GT35" s="25">
        <v>-9999</v>
      </c>
      <c r="GU35" s="25">
        <v>-9999</v>
      </c>
      <c r="GV35" s="25">
        <v>-9999</v>
      </c>
      <c r="GW35" s="25">
        <v>-9999</v>
      </c>
      <c r="GX35" s="25">
        <v>-9999</v>
      </c>
      <c r="GY35" s="25">
        <v>-9999</v>
      </c>
      <c r="GZ35" s="25">
        <v>-9999</v>
      </c>
      <c r="HA35" s="25">
        <v>-9999</v>
      </c>
      <c r="HB35" s="21">
        <v>-9999</v>
      </c>
      <c r="HC35" s="21">
        <v>-9999</v>
      </c>
      <c r="HD35" s="21">
        <v>-9999</v>
      </c>
      <c r="HE35" s="21">
        <v>-9999</v>
      </c>
      <c r="HF35" s="21">
        <v>-9999</v>
      </c>
      <c r="HG35" s="15">
        <v>47.9</v>
      </c>
      <c r="HH35" s="15">
        <f t="shared" si="48"/>
        <v>422.5</v>
      </c>
      <c r="HI35" s="15">
        <v>1.7060396599635337</v>
      </c>
      <c r="HJ35" s="24">
        <f t="shared" si="49"/>
        <v>1.8684965347452582</v>
      </c>
      <c r="HK35" s="15">
        <f t="shared" si="50"/>
        <v>7.8943978592987163</v>
      </c>
      <c r="HL35" s="27">
        <v>0.33869987177288607</v>
      </c>
      <c r="HM35" s="17">
        <v>270.2</v>
      </c>
      <c r="HN35" s="17">
        <v>70.069999999999993</v>
      </c>
      <c r="HO35" s="16">
        <f t="shared" si="51"/>
        <v>200.13</v>
      </c>
      <c r="HP35" s="18">
        <v>12</v>
      </c>
      <c r="HQ35" s="18">
        <v>287.60000000000002</v>
      </c>
      <c r="HR35" s="18">
        <v>31.63</v>
      </c>
      <c r="HS35" s="22">
        <f t="shared" si="52"/>
        <v>255.97000000000003</v>
      </c>
      <c r="HT35" s="21">
        <v>151</v>
      </c>
      <c r="HU35" s="18">
        <v>283</v>
      </c>
      <c r="HV35" s="18">
        <v>31</v>
      </c>
      <c r="HW35" s="18">
        <f t="shared" si="53"/>
        <v>252</v>
      </c>
      <c r="HX35" s="18">
        <v>165.8</v>
      </c>
      <c r="HY35" s="18">
        <v>31</v>
      </c>
      <c r="HZ35" s="18">
        <f t="shared" si="54"/>
        <v>134.80000000000001</v>
      </c>
      <c r="IA35" s="18">
        <v>158</v>
      </c>
      <c r="IB35" s="18">
        <v>31.5</v>
      </c>
      <c r="IC35" s="18">
        <f t="shared" si="55"/>
        <v>126.5</v>
      </c>
      <c r="ID35" s="18">
        <v>84.1</v>
      </c>
      <c r="IE35" s="22">
        <v>6.65</v>
      </c>
      <c r="IF35" s="28">
        <v>119.5</v>
      </c>
      <c r="IG35" s="22">
        <v>70.069999999999993</v>
      </c>
      <c r="IH35" s="22">
        <f t="shared" si="151"/>
        <v>77.449999999999989</v>
      </c>
      <c r="II35" s="22">
        <f t="shared" si="152"/>
        <v>49.430000000000007</v>
      </c>
      <c r="IJ35" s="16">
        <f t="shared" si="58"/>
        <v>484.60784313725497</v>
      </c>
      <c r="IK35" s="16">
        <f t="shared" si="59"/>
        <v>432.68557422969189</v>
      </c>
      <c r="IL35" s="25">
        <f t="shared" si="213"/>
        <v>1962.0588235294117</v>
      </c>
      <c r="IM35" s="16">
        <f t="shared" si="214"/>
        <v>2509.5098039215691</v>
      </c>
      <c r="IN35" s="16">
        <f t="shared" si="215"/>
        <v>1321.5686274509803</v>
      </c>
      <c r="IO35" s="16">
        <f t="shared" si="60"/>
        <v>1240.1960784313726</v>
      </c>
      <c r="IP35" s="25">
        <f t="shared" si="216"/>
        <v>2470.5882352941176</v>
      </c>
      <c r="IQ35" s="16">
        <f t="shared" si="61"/>
        <v>7033.3333333333339</v>
      </c>
      <c r="IR35" s="16">
        <f t="shared" si="62"/>
        <v>759.31372549019602</v>
      </c>
      <c r="IS35" s="27">
        <v>0.33945250943743216</v>
      </c>
      <c r="IT35" s="24">
        <v>2.9417799327863627</v>
      </c>
      <c r="IU35" s="24">
        <v>2.9417799327863627</v>
      </c>
      <c r="IV35" s="15">
        <v>3.21</v>
      </c>
      <c r="IW35" s="24">
        <f t="shared" si="63"/>
        <v>3.1813470005922317</v>
      </c>
      <c r="IX35" s="15">
        <f t="shared" si="217"/>
        <v>62.982088235294107</v>
      </c>
      <c r="IY35" s="27">
        <v>0.3624857097178808</v>
      </c>
      <c r="IZ35" s="26">
        <v>0.7760380290045088</v>
      </c>
      <c r="JA35" s="15">
        <v>0.81</v>
      </c>
      <c r="JB35" s="24">
        <f t="shared" si="64"/>
        <v>0.8804628020143902</v>
      </c>
      <c r="JC35" s="15">
        <f t="shared" si="218"/>
        <v>20.327029411764713</v>
      </c>
      <c r="JD35" s="27">
        <v>0.36150049967840897</v>
      </c>
      <c r="JE35" s="24">
        <v>1.3072421694919343</v>
      </c>
      <c r="JF35" s="15">
        <v>1.44</v>
      </c>
      <c r="JG35" s="24">
        <f t="shared" si="65"/>
        <v>1.444814080868231</v>
      </c>
      <c r="JH35" s="15">
        <f t="shared" si="219"/>
        <v>19.030588235294115</v>
      </c>
      <c r="JI35" s="27">
        <v>0.36208204029144198</v>
      </c>
      <c r="JJ35" s="24">
        <v>2.5060518524630839</v>
      </c>
      <c r="JK35" s="15">
        <v>2.72</v>
      </c>
      <c r="JL35" s="24">
        <f t="shared" si="66"/>
        <v>2.7184294880567803</v>
      </c>
      <c r="JM35" s="15">
        <f t="shared" si="220"/>
        <v>20.653333333333332</v>
      </c>
      <c r="JN35" s="27">
        <v>0.36224826119602688</v>
      </c>
      <c r="JO35" s="16">
        <f t="shared" si="67"/>
        <v>122.99303921568628</v>
      </c>
      <c r="JP35" s="16">
        <f t="shared" si="68"/>
        <v>109.81521358543417</v>
      </c>
      <c r="JQ35" s="22">
        <v>6.5</v>
      </c>
      <c r="JR35" s="22">
        <f t="shared" si="69"/>
        <v>21.645</v>
      </c>
      <c r="JS35" s="22">
        <v>777</v>
      </c>
      <c r="JT35" s="26">
        <f t="shared" si="70"/>
        <v>0.77700000000000002</v>
      </c>
      <c r="JU35" s="27">
        <v>7.1599999999999997E-2</v>
      </c>
      <c r="JV35" s="26">
        <f t="shared" si="71"/>
        <v>0.70540000000000003</v>
      </c>
      <c r="JW35" s="15">
        <f t="shared" si="72"/>
        <v>3126.870414976142</v>
      </c>
      <c r="JX35" s="15">
        <v>0.40760000000000002</v>
      </c>
      <c r="JY35" s="15">
        <v>0.40210000000000001</v>
      </c>
      <c r="JZ35" s="15">
        <f t="shared" si="181"/>
        <v>0.33979999999999999</v>
      </c>
      <c r="KA35" s="15">
        <f t="shared" si="120"/>
        <v>0.37040000000000001</v>
      </c>
      <c r="KB35" s="15">
        <f t="shared" si="156"/>
        <v>0.48171250354408846</v>
      </c>
      <c r="KC35" s="15">
        <v>0.46800000000000003</v>
      </c>
      <c r="KD35" s="15">
        <f t="shared" si="186"/>
        <v>1506.2525758561001</v>
      </c>
      <c r="KE35" s="15">
        <f t="shared" si="221"/>
        <v>1463.3753542088346</v>
      </c>
      <c r="KF35" s="15">
        <f t="shared" si="73"/>
        <v>1638.9803967138948</v>
      </c>
      <c r="KG35" s="28">
        <v>2</v>
      </c>
      <c r="KH35" s="22">
        <f t="shared" si="74"/>
        <v>19</v>
      </c>
      <c r="KI35" s="22">
        <f t="shared" si="75"/>
        <v>126.73</v>
      </c>
      <c r="KJ35" s="20">
        <v>129.12213199999999</v>
      </c>
      <c r="KK35" s="16">
        <v>4.6500000000000004</v>
      </c>
      <c r="KL35" s="16">
        <f t="shared" si="76"/>
        <v>4.1400000000000006</v>
      </c>
      <c r="KM35" s="15">
        <f t="shared" si="121"/>
        <v>3076.3211482168631</v>
      </c>
      <c r="KN35" s="18">
        <v>2.02</v>
      </c>
      <c r="KO35" s="18">
        <f t="shared" si="77"/>
        <v>1.75</v>
      </c>
      <c r="KP35" s="15">
        <f t="shared" si="78"/>
        <v>0.42270531400966177</v>
      </c>
      <c r="KQ35" s="15">
        <f t="shared" si="79"/>
        <v>1300.3772969515726</v>
      </c>
      <c r="KR35" s="15">
        <f t="shared" si="80"/>
        <v>1456.4225725857614</v>
      </c>
      <c r="KS35" s="20">
        <f t="shared" si="222"/>
        <v>1646.8015816482593</v>
      </c>
      <c r="KT35" s="20">
        <f t="shared" si="81"/>
        <v>1844.4177714460507</v>
      </c>
      <c r="KU35" s="30">
        <v>5.08</v>
      </c>
      <c r="KV35" s="30">
        <v>1</v>
      </c>
      <c r="KW35" s="30">
        <v>77.7</v>
      </c>
      <c r="KX35" s="30">
        <v>24.8</v>
      </c>
      <c r="KY35" s="30">
        <v>6.2</v>
      </c>
      <c r="KZ35" s="18">
        <v>1.9166000000000001</v>
      </c>
      <c r="LA35" s="18">
        <f t="shared" si="82"/>
        <v>1.8496000000000001</v>
      </c>
      <c r="LB35" s="15">
        <f t="shared" si="223"/>
        <v>0.44676328502415458</v>
      </c>
      <c r="LC35" s="15">
        <f t="shared" si="224"/>
        <v>1374.387341966645</v>
      </c>
      <c r="LD35" s="15">
        <f t="shared" si="83"/>
        <v>1539.3138230026425</v>
      </c>
      <c r="LE35" s="15">
        <f t="shared" si="84"/>
        <v>1877.2119792715152</v>
      </c>
      <c r="LF35" s="15">
        <v>47.9</v>
      </c>
      <c r="LG35" s="15">
        <f t="shared" si="85"/>
        <v>422.5</v>
      </c>
      <c r="LH35" s="15">
        <v>0.26943548389999999</v>
      </c>
      <c r="LI35" s="15">
        <v>0.40768649192500001</v>
      </c>
      <c r="LJ35" s="15">
        <v>0.231925777375</v>
      </c>
      <c r="LK35" s="15">
        <v>0.33985242225000001</v>
      </c>
      <c r="LL35" s="15">
        <v>0.53692260749999998</v>
      </c>
      <c r="LM35" s="15">
        <v>0.48778170614999999</v>
      </c>
      <c r="LN35" s="15">
        <v>0.34263527052499998</v>
      </c>
      <c r="LO35" s="15">
        <v>0.53698896357500003</v>
      </c>
      <c r="LP35" s="15">
        <v>0.47481169032499998</v>
      </c>
      <c r="LQ35" s="15">
        <v>0.25956968047500001</v>
      </c>
      <c r="LR35" s="15">
        <v>0.41177189404999998</v>
      </c>
      <c r="LS35" s="15">
        <v>0.27032741119999998</v>
      </c>
      <c r="LT35" s="15">
        <v>33.915500000000002</v>
      </c>
      <c r="LU35" s="15">
        <v>31.63775</v>
      </c>
      <c r="LV35" s="15">
        <v>5.6918249999999997</v>
      </c>
      <c r="LW35" s="15">
        <v>42.198749999999997</v>
      </c>
      <c r="LX35" s="15">
        <v>42.723500000000001</v>
      </c>
      <c r="LY35" s="15">
        <v>34.32</v>
      </c>
      <c r="LZ35" s="15">
        <v>34.44</v>
      </c>
      <c r="MA35" s="15">
        <v>0.21723595749999999</v>
      </c>
      <c r="MB35" s="15">
        <v>0.20913468499999999</v>
      </c>
      <c r="MC35" s="15">
        <v>56.752499999999998</v>
      </c>
      <c r="MD35" s="15">
        <v>54.636749999999999</v>
      </c>
      <c r="ME35" s="15">
        <v>60.3</v>
      </c>
      <c r="MF35" s="15">
        <f t="shared" si="86"/>
        <v>3.5474999999999994</v>
      </c>
      <c r="MG35" s="15">
        <f t="shared" si="87"/>
        <v>5.6632499999999979</v>
      </c>
      <c r="MH35" s="15">
        <v>1833.5957249999999</v>
      </c>
      <c r="MI35" s="15">
        <v>1785.5671500000001</v>
      </c>
      <c r="MJ35" s="15">
        <v>0.22085178448000001</v>
      </c>
      <c r="MK35" s="15">
        <v>0.22273647219750001</v>
      </c>
      <c r="ML35" s="15">
        <v>0.16172136473250001</v>
      </c>
      <c r="MM35" s="15">
        <v>0.17845567092</v>
      </c>
      <c r="MN35" s="15">
        <v>0.13186884626000001</v>
      </c>
      <c r="MO35" s="15">
        <v>0.13483708119750001</v>
      </c>
      <c r="MP35" s="15">
        <v>7.1116064867499995E-2</v>
      </c>
      <c r="MQ35" s="15">
        <v>8.9161528487500002E-2</v>
      </c>
      <c r="MR35" s="15">
        <v>6.1337164657499998E-2</v>
      </c>
      <c r="MS35" s="15">
        <v>4.6364875537500003E-2</v>
      </c>
      <c r="MT35" s="15">
        <v>0.33023673014749999</v>
      </c>
      <c r="MU35" s="15">
        <v>0.3947102179575</v>
      </c>
      <c r="MV35" s="15">
        <v>0.34823941528750002</v>
      </c>
      <c r="MW35" s="15">
        <v>0.32967099362500002</v>
      </c>
      <c r="MX35" s="15">
        <v>0.1180364016875</v>
      </c>
      <c r="MY35" s="15">
        <v>0.18883853545000001</v>
      </c>
      <c r="MZ35" s="15">
        <v>0.56744528523250004</v>
      </c>
      <c r="NA35" s="15">
        <v>0.58001828184250004</v>
      </c>
      <c r="NB35" s="15">
        <v>0.46498574000749998</v>
      </c>
      <c r="NC35" s="15">
        <v>0.243142283795</v>
      </c>
      <c r="ND35" s="15">
        <v>0.49524741440749998</v>
      </c>
      <c r="NE35" s="15">
        <v>0.26056611734000001</v>
      </c>
      <c r="NF35" s="15">
        <v>0.31748443867249998</v>
      </c>
      <c r="NG35" s="15">
        <v>0.2067863952425</v>
      </c>
      <c r="NH35" s="15">
        <v>0.27614582395999998</v>
      </c>
      <c r="NI35" s="15">
        <v>0.179222617355</v>
      </c>
      <c r="NJ35" s="15">
        <v>-0.13254232175</v>
      </c>
      <c r="NK35" s="15">
        <v>-0.16321802630000001</v>
      </c>
      <c r="NL35" s="15">
        <v>1.0240520822250001</v>
      </c>
      <c r="NM35" s="15">
        <v>0.67549961477749998</v>
      </c>
      <c r="NN35" s="15">
        <v>0.27187837110256402</v>
      </c>
      <c r="NO35" s="15">
        <v>0.41766162966666698</v>
      </c>
      <c r="NP35" s="15">
        <v>0.244362156384615</v>
      </c>
      <c r="NQ35" s="15">
        <v>0.33551714710256397</v>
      </c>
      <c r="NR35" s="15">
        <v>0.52043173282051303</v>
      </c>
      <c r="NS35" s="15">
        <v>0.47129758087179502</v>
      </c>
      <c r="NT35" s="15">
        <v>0.34243275476923102</v>
      </c>
      <c r="NU35" s="15">
        <v>0.52972039387179504</v>
      </c>
      <c r="NV35" s="15">
        <v>0.467306613230769</v>
      </c>
      <c r="NW35" s="15">
        <v>0.26861138320512801</v>
      </c>
      <c r="NX35" s="15">
        <v>0.41279213743589699</v>
      </c>
      <c r="NY35" s="15">
        <v>0.26165327205128203</v>
      </c>
      <c r="NZ35" s="15">
        <v>31.4</v>
      </c>
      <c r="OA35" s="15">
        <v>28.676923076923099</v>
      </c>
      <c r="OB35" s="15">
        <v>14.0128205128205</v>
      </c>
      <c r="OC35" s="15">
        <v>46.5992307692308</v>
      </c>
      <c r="OD35" s="15">
        <v>46.974871794871802</v>
      </c>
      <c r="OE35" s="15">
        <v>32.461025641025699</v>
      </c>
      <c r="OF35" s="15">
        <v>32.171025641025601</v>
      </c>
      <c r="OG35" s="15">
        <v>0.398859435897436</v>
      </c>
      <c r="OH35" s="15">
        <v>0.382325315384616</v>
      </c>
      <c r="OI35" s="15">
        <v>56.523589743589703</v>
      </c>
      <c r="OJ35" s="15">
        <v>55.030769230769202</v>
      </c>
      <c r="OK35" s="15">
        <v>60</v>
      </c>
      <c r="OL35" s="15">
        <f t="shared" si="88"/>
        <v>3.476410256410297</v>
      </c>
      <c r="OM35" s="15">
        <f t="shared" si="89"/>
        <v>4.9692307692307978</v>
      </c>
      <c r="ON35" s="15">
        <v>1828.3856410256401</v>
      </c>
      <c r="OO35" s="15">
        <v>1794.51307692308</v>
      </c>
      <c r="OP35" s="15">
        <v>0.21467663692307701</v>
      </c>
      <c r="OQ35" s="15">
        <v>0.21360895087435899</v>
      </c>
      <c r="OR35" s="15">
        <v>0.15420922173076901</v>
      </c>
      <c r="OS35" s="15">
        <v>0.16799212153076901</v>
      </c>
      <c r="OT35" s="15">
        <v>0.123957991164103</v>
      </c>
      <c r="OU35" s="15">
        <v>0.107219287805128</v>
      </c>
      <c r="OV35" s="15">
        <v>6.18982270871795E-2</v>
      </c>
      <c r="OW35" s="15">
        <v>6.0054768543589702E-2</v>
      </c>
      <c r="OX35" s="15">
        <v>6.2550969597435904E-2</v>
      </c>
      <c r="OY35" s="15">
        <v>4.75713792564103E-2</v>
      </c>
      <c r="OZ35" s="15">
        <v>0.33867467221281999</v>
      </c>
      <c r="PA35" s="15">
        <v>0.35839237112820499</v>
      </c>
      <c r="PB35" s="15">
        <v>0.326982078789744</v>
      </c>
      <c r="PC35" s="15">
        <v>0.31115973886923098</v>
      </c>
      <c r="PD35" s="15">
        <v>0.13379265691025599</v>
      </c>
      <c r="PE35" s="15">
        <v>0.157300623174359</v>
      </c>
      <c r="PF35" s="15">
        <v>0.54727768524359</v>
      </c>
      <c r="PG35" s="15">
        <v>0.55125474654871798</v>
      </c>
      <c r="PH35" s="15">
        <v>0.50354788398974404</v>
      </c>
      <c r="PI35" s="15">
        <v>0.54619896332820495</v>
      </c>
      <c r="PJ35" s="15">
        <v>0.53193251072307701</v>
      </c>
      <c r="PK35" s="15">
        <v>0.58278860083333295</v>
      </c>
      <c r="PL35" s="15">
        <v>0.33047910194358998</v>
      </c>
      <c r="PM35" s="15">
        <v>0.19571962412820501</v>
      </c>
      <c r="PN35" s="15">
        <v>0.28931861301538497</v>
      </c>
      <c r="PO35" s="15">
        <v>0.17354149044358999</v>
      </c>
      <c r="PP35" s="15">
        <v>-0.116317220102564</v>
      </c>
      <c r="PQ35" s="15">
        <v>-0.112460743282051</v>
      </c>
      <c r="PR35" s="15">
        <v>1.20655390373077</v>
      </c>
      <c r="PS35" s="15">
        <v>1.5713318096692299</v>
      </c>
      <c r="PT35" s="15">
        <v>0.27056222302272698</v>
      </c>
      <c r="PU35" s="15">
        <v>0.40587647852272701</v>
      </c>
      <c r="PV35" s="15">
        <v>0.242596469113636</v>
      </c>
      <c r="PW35" s="15">
        <v>0.33703753949999998</v>
      </c>
      <c r="PX35" s="15">
        <v>0.52648884429545495</v>
      </c>
      <c r="PY35" s="15">
        <v>0.47012953729545498</v>
      </c>
      <c r="PZ35" s="15">
        <v>0.34093162661363602</v>
      </c>
      <c r="QA35" s="15">
        <v>0.54002106765909097</v>
      </c>
      <c r="QB35" s="15">
        <v>0.48613445763636398</v>
      </c>
      <c r="QC35" s="15">
        <v>0.27121815529545501</v>
      </c>
      <c r="QD35" s="15">
        <v>0.40893897061363599</v>
      </c>
      <c r="QE35" s="15">
        <v>0.26156099734090899</v>
      </c>
      <c r="QF35" s="15">
        <v>27</v>
      </c>
      <c r="QG35" s="15">
        <v>23.967727272727299</v>
      </c>
      <c r="QH35" s="15">
        <v>20.4515909090909</v>
      </c>
      <c r="QI35" s="15">
        <v>36.512272727272702</v>
      </c>
      <c r="QJ35" s="15">
        <v>35.684772727272701</v>
      </c>
      <c r="QK35" s="15">
        <v>26.623409090909099</v>
      </c>
      <c r="QL35" s="15">
        <v>26.268409090909099</v>
      </c>
      <c r="QM35" s="15">
        <v>0.27156984318181798</v>
      </c>
      <c r="QN35" s="15">
        <v>0.235275847727273</v>
      </c>
      <c r="QO35" s="15">
        <v>52.981363636363596</v>
      </c>
      <c r="QP35" s="15">
        <v>50.805681818181803</v>
      </c>
      <c r="QQ35" s="15">
        <v>60.1</v>
      </c>
      <c r="QR35" s="15">
        <f t="shared" si="90"/>
        <v>7.118636363636405</v>
      </c>
      <c r="QS35" s="15">
        <f t="shared" si="91"/>
        <v>9.2943181818181984</v>
      </c>
      <c r="QT35" s="15">
        <v>1747.9809772727299</v>
      </c>
      <c r="QU35" s="15">
        <v>1698.60902272727</v>
      </c>
      <c r="QV35" s="15">
        <v>0.22584213209545501</v>
      </c>
      <c r="QW35" s="15">
        <v>0.217869580879546</v>
      </c>
      <c r="QX35" s="15">
        <v>0.17560758812045499</v>
      </c>
      <c r="QY35" s="15">
        <v>0.16444119536590901</v>
      </c>
      <c r="QZ35" s="15">
        <v>0.137945167386364</v>
      </c>
      <c r="RA35" s="15">
        <v>0.127934421886364</v>
      </c>
      <c r="RB35" s="15">
        <v>8.6259230938636397E-2</v>
      </c>
      <c r="RC35" s="15">
        <v>7.2946744122727294E-2</v>
      </c>
      <c r="RD35" s="15">
        <v>5.2339263156818201E-2</v>
      </c>
      <c r="RE35" s="15">
        <v>5.55365606E-2</v>
      </c>
      <c r="RF35" s="15">
        <v>0.34715985437500002</v>
      </c>
      <c r="RG35" s="15">
        <v>0.36760419570909098</v>
      </c>
      <c r="RH35" s="15">
        <v>0.33115318293636398</v>
      </c>
      <c r="RI35" s="15">
        <v>0.31957630903636403</v>
      </c>
      <c r="RJ35" s="15">
        <v>0.131722316736364</v>
      </c>
      <c r="RK35" s="15">
        <v>0.16303306610909099</v>
      </c>
      <c r="RL35" s="15">
        <v>0.58430179383636405</v>
      </c>
      <c r="RM35" s="15">
        <v>0.56239602639318198</v>
      </c>
      <c r="RN35" s="15">
        <v>0.37762096976590898</v>
      </c>
      <c r="RO35" s="15">
        <v>0.26719477443863598</v>
      </c>
      <c r="RP35" s="15">
        <v>0.407856396468182</v>
      </c>
      <c r="RQ35" s="15">
        <v>0.28512111649999999</v>
      </c>
      <c r="RR35" s="15">
        <v>0.26732717690454499</v>
      </c>
      <c r="RS35" s="15">
        <v>0.26387004778409101</v>
      </c>
      <c r="RT35" s="15">
        <v>0.22963178676818199</v>
      </c>
      <c r="RU35" s="15">
        <v>0.23138725293409099</v>
      </c>
      <c r="RV35" s="15">
        <v>-0.158485574409091</v>
      </c>
      <c r="RW35" s="15">
        <v>-0.13484293354545501</v>
      </c>
      <c r="RX35" s="15">
        <v>0.71247008272727297</v>
      </c>
      <c r="RY35" s="15">
        <v>3.0497998521886398</v>
      </c>
      <c r="RZ35" s="15">
        <v>0.25582325164444403</v>
      </c>
      <c r="SA35" s="15">
        <v>0.35852311219999999</v>
      </c>
      <c r="SB35" s="15">
        <v>0.229502470488889</v>
      </c>
      <c r="SC35" s="15">
        <v>0.30546120208888899</v>
      </c>
      <c r="SD35" s="15">
        <v>0.53649138662222196</v>
      </c>
      <c r="SE35" s="15">
        <v>0.43289316893333402</v>
      </c>
      <c r="SF35" s="15">
        <v>0.30329612995555599</v>
      </c>
      <c r="SG35" s="15">
        <v>0.53633760135555597</v>
      </c>
      <c r="SH35" s="15">
        <v>0.45300306682222302</v>
      </c>
      <c r="SI35" s="15">
        <v>0.24417400071111101</v>
      </c>
      <c r="SJ35" s="15">
        <v>0.35204870373333302</v>
      </c>
      <c r="SK35" s="15">
        <v>0.23524426268888901</v>
      </c>
      <c r="SL35" s="15">
        <v>30.8386666666667</v>
      </c>
      <c r="SM35" s="15">
        <v>28.710999999999999</v>
      </c>
      <c r="SN35" s="15">
        <v>16.851222222222201</v>
      </c>
      <c r="SO35" s="15">
        <v>40.264888888888898</v>
      </c>
      <c r="SP35" s="15">
        <v>38.0506666666667</v>
      </c>
      <c r="SQ35" s="15">
        <v>31.753444444444401</v>
      </c>
      <c r="SR35" s="15">
        <v>31.4268888888889</v>
      </c>
      <c r="SS35" s="15">
        <v>0.235061745111111</v>
      </c>
      <c r="ST35" s="15">
        <v>0.16689264311111099</v>
      </c>
      <c r="SU35" s="15">
        <v>53.889666666666699</v>
      </c>
      <c r="SV35" s="15">
        <v>54.267222222222202</v>
      </c>
      <c r="SW35" s="15">
        <v>63.6</v>
      </c>
      <c r="SX35" s="15">
        <f t="shared" si="92"/>
        <v>9.7103333333333026</v>
      </c>
      <c r="SY35" s="15">
        <f t="shared" si="93"/>
        <v>9.3327777777777996</v>
      </c>
      <c r="SZ35" s="15">
        <v>1768.5843333333301</v>
      </c>
      <c r="TA35" s="15">
        <v>1777.16356666667</v>
      </c>
      <c r="TB35" s="15">
        <v>0.277280622962222</v>
      </c>
      <c r="TC35" s="15">
        <v>0.27237194975111101</v>
      </c>
      <c r="TD35" s="15">
        <v>0.19791792749555501</v>
      </c>
      <c r="TE35" s="15">
        <v>0.17210836904222199</v>
      </c>
      <c r="TF35" s="15">
        <v>0.207203347157778</v>
      </c>
      <c r="TG35" s="15">
        <v>0.1969117785</v>
      </c>
      <c r="TH35" s="15">
        <v>0.12540629776444401</v>
      </c>
      <c r="TI35" s="15">
        <v>9.3569256484444502E-2</v>
      </c>
      <c r="TJ35" s="15">
        <v>8.4031179468888897E-2</v>
      </c>
      <c r="TK35" s="15">
        <v>0.105460902351111</v>
      </c>
      <c r="TL35" s="15">
        <v>0.38993263793111099</v>
      </c>
      <c r="TM35" s="15">
        <v>0.39876328161555502</v>
      </c>
      <c r="TN35" s="15">
        <v>0.37404904300888903</v>
      </c>
      <c r="TO35" s="15">
        <v>0.352145756324445</v>
      </c>
      <c r="TP35" s="15">
        <v>0.12640046051333301</v>
      </c>
      <c r="TQ35" s="15">
        <v>0.14207941153777801</v>
      </c>
      <c r="TR35" s="15">
        <v>0.76902782457333296</v>
      </c>
      <c r="TS35" s="15">
        <v>0.75795819144444398</v>
      </c>
      <c r="TT35" s="15">
        <v>0.40483878080444402</v>
      </c>
      <c r="TU35" s="15">
        <v>0.51492295130666599</v>
      </c>
      <c r="TV35" s="15">
        <v>0.45028466270444401</v>
      </c>
      <c r="TW35" s="15">
        <v>0.554977953413334</v>
      </c>
      <c r="TX35" s="15">
        <v>0.35490908548</v>
      </c>
      <c r="TY35" s="15">
        <v>0.42589316531333299</v>
      </c>
      <c r="TZ35" s="15">
        <v>0.30138670441111098</v>
      </c>
      <c r="UA35" s="15">
        <v>0.37155043832222201</v>
      </c>
      <c r="UB35" s="15">
        <v>-0.22248053008888899</v>
      </c>
      <c r="UC35" s="15">
        <v>-0.16991497793333299</v>
      </c>
      <c r="UD35" s="15">
        <v>0.83855027099777801</v>
      </c>
      <c r="UE35" s="15">
        <v>1.5862393997911099</v>
      </c>
      <c r="UF35" s="15">
        <v>0.22729273085714299</v>
      </c>
      <c r="UG35" s="15">
        <v>0.279575395122449</v>
      </c>
      <c r="UH35" s="15">
        <v>0.201024022265306</v>
      </c>
      <c r="UI35" s="15">
        <v>0.25381516238775498</v>
      </c>
      <c r="UJ35" s="15">
        <v>0.59493741977550996</v>
      </c>
      <c r="UK35" s="15">
        <v>0.46551752173469402</v>
      </c>
      <c r="UL35" s="15">
        <v>0.24884075816326501</v>
      </c>
      <c r="UM35" s="15">
        <v>0.54861769134693905</v>
      </c>
      <c r="UN35" s="15">
        <v>0.44075755302040798</v>
      </c>
      <c r="UO35" s="15">
        <v>0.21529059624489799</v>
      </c>
      <c r="UP35" s="15">
        <v>0.27144998438775497</v>
      </c>
      <c r="UQ35" s="15">
        <v>0.19910580357142901</v>
      </c>
      <c r="UR35" s="15">
        <v>31.58</v>
      </c>
      <c r="US35" s="15">
        <v>27.855714285714299</v>
      </c>
      <c r="UT35" s="15">
        <v>14.703061224489799</v>
      </c>
      <c r="UU35" s="15">
        <v>34.601428571428599</v>
      </c>
      <c r="UV35" s="15">
        <v>32.437142857142902</v>
      </c>
      <c r="UW35" s="15">
        <v>31.8685714285714</v>
      </c>
      <c r="UX35" s="15">
        <v>31.34</v>
      </c>
      <c r="UY35" s="15">
        <v>7.5147337102040801E-2</v>
      </c>
      <c r="UZ35" s="15">
        <v>2.8924088306122499E-2</v>
      </c>
      <c r="VA35" s="15">
        <v>49.760408163265303</v>
      </c>
      <c r="VB35" s="15">
        <v>50.374897959183699</v>
      </c>
      <c r="VC35" s="15">
        <v>73.099999999999994</v>
      </c>
      <c r="VD35" s="15">
        <f t="shared" si="94"/>
        <v>23.339591836734691</v>
      </c>
      <c r="VE35" s="15">
        <f t="shared" si="95"/>
        <v>22.725102040816296</v>
      </c>
      <c r="VF35" s="15">
        <f t="shared" si="96"/>
        <v>23.032346938775493</v>
      </c>
      <c r="VG35" s="15">
        <v>1674.8511632653101</v>
      </c>
      <c r="VH35" s="15">
        <v>1688.80546938775</v>
      </c>
      <c r="VI35" s="15">
        <v>0.37566331750204102</v>
      </c>
      <c r="VJ35" s="15">
        <v>0.400972700897959</v>
      </c>
      <c r="VK35" s="15">
        <v>0.278253600312245</v>
      </c>
      <c r="VL35" s="15">
        <v>0.29367011506326501</v>
      </c>
      <c r="VM35" s="15">
        <v>0.33783002529387801</v>
      </c>
      <c r="VN35" s="15">
        <v>0.35993556999183701</v>
      </c>
      <c r="VO35" s="15">
        <f t="shared" si="97"/>
        <v>0.34888279764285751</v>
      </c>
      <c r="VP35" s="15">
        <v>0.237803095897959</v>
      </c>
      <c r="VQ35" s="15">
        <v>0.24920613990204099</v>
      </c>
      <c r="VR35" s="15">
        <v>0.108867899683673</v>
      </c>
      <c r="VS35" s="15">
        <v>0.12169506026938801</v>
      </c>
      <c r="VT35" s="15">
        <v>0.46718752717550999</v>
      </c>
      <c r="VU35" s="15">
        <v>0.49410718522448999</v>
      </c>
      <c r="VV35" s="15">
        <v>0.436072370014286</v>
      </c>
      <c r="VW35" s="15">
        <v>0.44626184966326499</v>
      </c>
      <c r="VX35" s="15">
        <v>0.111002682404082</v>
      </c>
      <c r="VY35" s="15">
        <v>0.11611454384898</v>
      </c>
      <c r="VZ35" s="15">
        <v>1.20648652019184</v>
      </c>
      <c r="WA35" s="15">
        <v>1.3474077009816301</v>
      </c>
      <c r="WB35" s="15">
        <v>0.32224036890000002</v>
      </c>
      <c r="WC35" s="15">
        <v>0.334487804063265</v>
      </c>
      <c r="WD35" s="15">
        <v>0.38836597848367299</v>
      </c>
      <c r="WE35" s="15">
        <v>0.403574288838776</v>
      </c>
      <c r="WF35" s="15">
        <v>0.358684570289796</v>
      </c>
      <c r="WG35" s="15">
        <v>0.37360185821224501</v>
      </c>
      <c r="WH35" s="15">
        <v>0.28930979284898001</v>
      </c>
      <c r="WI35" s="15">
        <v>0.30067970820204099</v>
      </c>
      <c r="WJ35" s="15">
        <v>-0.38375910051020401</v>
      </c>
      <c r="WK35" s="15">
        <v>-0.398258006816327</v>
      </c>
      <c r="WL35" s="15">
        <v>0.64116090223061195</v>
      </c>
      <c r="WM35" s="15">
        <v>0.72102154320408196</v>
      </c>
      <c r="WN35" s="15">
        <v>0.18140043967272701</v>
      </c>
      <c r="WO35" s="15">
        <v>0.20582390661818201</v>
      </c>
      <c r="WP35" s="15">
        <v>0.155077739181818</v>
      </c>
      <c r="WQ35" s="15">
        <v>0.192894503872727</v>
      </c>
      <c r="WR35" s="15">
        <v>0.54566969405454502</v>
      </c>
      <c r="WS35" s="15">
        <v>0.406173301981818</v>
      </c>
      <c r="WT35" s="15">
        <v>0.18519970103636399</v>
      </c>
      <c r="WU35" s="15">
        <v>0.52806894650909098</v>
      </c>
      <c r="WV35" s="15">
        <v>0.39305866549090901</v>
      </c>
      <c r="WW35" s="15">
        <v>0.17889296187272699</v>
      </c>
      <c r="WX35" s="15">
        <v>0.20374202950909101</v>
      </c>
      <c r="WY35" s="15">
        <v>0.16036037667272701</v>
      </c>
      <c r="WZ35" s="15">
        <v>31.62</v>
      </c>
      <c r="XA35" s="15">
        <v>31.0781818181818</v>
      </c>
      <c r="XB35" s="15">
        <v>8.5645454545454598</v>
      </c>
      <c r="XC35" s="15">
        <v>31.188545454545501</v>
      </c>
      <c r="XD35" s="15">
        <v>31.4583636363636</v>
      </c>
      <c r="XE35" s="15">
        <v>32.35</v>
      </c>
      <c r="XF35" s="15">
        <v>32.200000000000003</v>
      </c>
      <c r="XG35" s="15">
        <v>-2.7785944363636399E-2</v>
      </c>
      <c r="XH35" s="15">
        <v>-1.51800428545455E-2</v>
      </c>
      <c r="XI35" s="15">
        <v>49.4687272727273</v>
      </c>
      <c r="XJ35" s="15">
        <v>49.3989090909091</v>
      </c>
      <c r="XK35" s="15">
        <v>84.6</v>
      </c>
      <c r="XL35" s="15">
        <f t="shared" si="98"/>
        <v>35.131272727272695</v>
      </c>
      <c r="XM35" s="15">
        <f t="shared" si="99"/>
        <v>35.201090909090894</v>
      </c>
      <c r="XN35" s="15">
        <v>1668.2397636363601</v>
      </c>
      <c r="XO35" s="15">
        <v>1666.64841818182</v>
      </c>
      <c r="XP35" s="15">
        <v>0.47989253690363598</v>
      </c>
      <c r="XQ35" s="15">
        <v>0.47634355350727298</v>
      </c>
      <c r="XR35" s="15">
        <v>0.35921838832909098</v>
      </c>
      <c r="XS35" s="15">
        <v>0.35549293514545399</v>
      </c>
      <c r="XT35" s="15">
        <v>0.44265800363818197</v>
      </c>
      <c r="XU35" s="15">
        <v>0.45106251413272702</v>
      </c>
      <c r="XV35" s="15">
        <v>0.31724440560363598</v>
      </c>
      <c r="XW35" s="15">
        <v>0.32683613104181802</v>
      </c>
      <c r="XX35" s="15">
        <v>0.146163172990909</v>
      </c>
      <c r="XY35" s="15">
        <v>0.14575913517272701</v>
      </c>
      <c r="XZ35" s="15">
        <v>0.53347197427818205</v>
      </c>
      <c r="YA35" s="15">
        <v>0.55631692834181801</v>
      </c>
      <c r="YB35" s="15">
        <v>0.49316641787090898</v>
      </c>
      <c r="YC35" s="15">
        <v>0.49983209391818201</v>
      </c>
      <c r="YD35" s="15">
        <v>7.1730506283636405E-2</v>
      </c>
      <c r="YE35" s="15">
        <v>0.10874755261272701</v>
      </c>
      <c r="YF35" s="15">
        <v>1.8579501494236399</v>
      </c>
      <c r="YG35" s="15">
        <v>1.8327041873454499</v>
      </c>
      <c r="YH35" s="15">
        <v>0.33060768095454501</v>
      </c>
      <c r="YI35" s="15">
        <v>0.32125351417999998</v>
      </c>
      <c r="YJ35" s="15">
        <v>0.41563344183272699</v>
      </c>
      <c r="YK35" s="15">
        <v>0.40530135521999999</v>
      </c>
      <c r="YL35" s="15">
        <v>0.39283964549272699</v>
      </c>
      <c r="YM35" s="15">
        <v>0.39032950818545498</v>
      </c>
      <c r="YN35" s="15">
        <v>0.30443046936000001</v>
      </c>
      <c r="YO35" s="15">
        <v>0.30394070154545499</v>
      </c>
      <c r="YP35" s="15">
        <v>-0.48089160283636401</v>
      </c>
      <c r="YQ35" s="15">
        <v>-0.49206170969090901</v>
      </c>
      <c r="YR35" s="15">
        <v>0.71625480075454595</v>
      </c>
      <c r="YS35" s="15">
        <v>0.70983804365272696</v>
      </c>
      <c r="YT35" s="15">
        <v>0.142583249264151</v>
      </c>
      <c r="YU35" s="15">
        <v>0.15014410326415101</v>
      </c>
      <c r="YV35" s="15">
        <v>0.120329282528302</v>
      </c>
      <c r="YW35" s="15">
        <v>0.14310103871698099</v>
      </c>
      <c r="YX35" s="15">
        <v>0.47664132175471702</v>
      </c>
      <c r="YY35" s="15">
        <v>0.32462592898113202</v>
      </c>
      <c r="YZ35" s="15">
        <v>0.13685010379245299</v>
      </c>
      <c r="ZA35" s="15">
        <v>0.47811503939622602</v>
      </c>
      <c r="ZB35" s="15">
        <v>0.333915333018868</v>
      </c>
      <c r="ZC35" s="15">
        <v>0.13888920673584901</v>
      </c>
      <c r="ZD35" s="15">
        <v>0.14832873290566001</v>
      </c>
      <c r="ZE35" s="15">
        <v>0.120782766396226</v>
      </c>
      <c r="ZF35" s="15">
        <v>36.257358490565998</v>
      </c>
      <c r="ZG35" s="15">
        <v>32.3873584905661</v>
      </c>
      <c r="ZH35" s="15">
        <v>15.3916981132075</v>
      </c>
      <c r="ZI35" s="15">
        <v>34.506415094339602</v>
      </c>
      <c r="ZJ35" s="15">
        <v>36.809056603773598</v>
      </c>
      <c r="ZK35" s="15">
        <v>37.138867924528299</v>
      </c>
      <c r="ZL35" s="15">
        <v>37.056037735849003</v>
      </c>
      <c r="ZM35" s="15">
        <v>-6.6666739056603794E-2</v>
      </c>
      <c r="ZN35" s="15">
        <v>-3.7691835471698101E-3</v>
      </c>
      <c r="ZO35" s="15">
        <v>60.879245283018903</v>
      </c>
      <c r="ZP35" s="15">
        <v>57.125471698113202</v>
      </c>
      <c r="ZQ35" s="15">
        <v>103.6</v>
      </c>
      <c r="ZR35" s="15">
        <f t="shared" si="100"/>
        <v>42.720754716981091</v>
      </c>
      <c r="ZS35" s="15">
        <f t="shared" si="101"/>
        <v>46.474528301886792</v>
      </c>
      <c r="ZT35" s="15">
        <v>1927.26294339623</v>
      </c>
      <c r="ZU35" s="15">
        <v>1842.04128301887</v>
      </c>
      <c r="ZV35" s="15">
        <v>0.55422375287358505</v>
      </c>
      <c r="ZW35" s="15">
        <v>0.53528979857547199</v>
      </c>
      <c r="ZX35" s="15">
        <v>0.41843025035660403</v>
      </c>
      <c r="ZY35" s="15">
        <v>0.38657860950188699</v>
      </c>
      <c r="ZZ35" s="15">
        <v>0.52563572912641499</v>
      </c>
      <c r="AAA35" s="15">
        <v>0.51804233638490604</v>
      </c>
      <c r="AAB35" s="15">
        <v>0.38466890915660401</v>
      </c>
      <c r="AAC35" s="15">
        <v>0.36603656300377402</v>
      </c>
      <c r="AAD35" s="15">
        <v>0.17710843076792401</v>
      </c>
      <c r="AAE35" s="15">
        <v>0.18775772702830201</v>
      </c>
      <c r="AAF35" s="15">
        <v>0.59601511733962298</v>
      </c>
      <c r="AAG35" s="15">
        <v>0.59429707010188704</v>
      </c>
      <c r="AAH35" s="15">
        <v>0.54903219395849101</v>
      </c>
      <c r="AAI35" s="15">
        <v>0.53646221876226396</v>
      </c>
      <c r="AAJ35" s="15">
        <v>6.2300211513207603E-2</v>
      </c>
      <c r="AAK35" s="15">
        <v>8.6935093745283007E-2</v>
      </c>
      <c r="AAL35" s="15">
        <v>2.5007183093792502</v>
      </c>
      <c r="AAM35" s="15">
        <v>2.3321680863358498</v>
      </c>
      <c r="AAN35" s="15">
        <v>0.33691987421886799</v>
      </c>
      <c r="AAO35" s="15">
        <v>0.35837397109433999</v>
      </c>
      <c r="AAP35" s="15">
        <v>0.43629259260754699</v>
      </c>
      <c r="AAQ35" s="15">
        <v>0.45462697532075502</v>
      </c>
      <c r="AAR35" s="15">
        <v>0.42131887190754702</v>
      </c>
      <c r="AAS35" s="15">
        <v>0.44469206024528302</v>
      </c>
      <c r="AAT35" s="15">
        <v>0.31931420804905702</v>
      </c>
      <c r="AAU35" s="15">
        <v>0.346478015615094</v>
      </c>
      <c r="AAV35" s="15">
        <v>-0.55495029267924501</v>
      </c>
      <c r="AAW35" s="15">
        <v>-0.53475183718867902</v>
      </c>
      <c r="AAX35" s="15">
        <v>0.77908111472452801</v>
      </c>
      <c r="AAY35" s="15">
        <v>0.90554278047358505</v>
      </c>
      <c r="AAZ35" s="15">
        <v>0.11600920379629601</v>
      </c>
      <c r="ABA35" s="15">
        <v>0.107200701166667</v>
      </c>
      <c r="ABB35" s="15">
        <v>9.7974559574074097E-2</v>
      </c>
      <c r="ABC35" s="15">
        <v>0.10745546285185199</v>
      </c>
      <c r="ABD35" s="15">
        <v>0.42583951438888901</v>
      </c>
      <c r="ABE35" s="15">
        <v>0.27399753111111103</v>
      </c>
      <c r="ABF35" s="15">
        <v>0.1130741925</v>
      </c>
      <c r="ABG35" s="15">
        <v>0.42622216509259298</v>
      </c>
      <c r="ABH35" s="15">
        <v>0.275736719444445</v>
      </c>
      <c r="ABI35" s="15">
        <v>0.105374466759259</v>
      </c>
      <c r="ABJ35" s="15">
        <v>0.10206137590740701</v>
      </c>
      <c r="ABK35" s="15">
        <v>8.8534698537036993E-2</v>
      </c>
      <c r="ABL35" s="15">
        <v>34.96</v>
      </c>
      <c r="ABM35" s="15">
        <v>33.492222222222203</v>
      </c>
      <c r="ABN35" s="15">
        <v>15.138148148148099</v>
      </c>
      <c r="ABO35" s="15">
        <v>31.230925925925899</v>
      </c>
      <c r="ABP35" s="15">
        <v>30.8937037037037</v>
      </c>
      <c r="ABQ35" s="15">
        <v>35.150740740740801</v>
      </c>
      <c r="ABR35" s="15">
        <v>35.122962962963001</v>
      </c>
      <c r="ABS35" s="15">
        <v>-9.8966317407407398E-2</v>
      </c>
      <c r="ABT35" s="15">
        <v>-9.7122545185185205E-2</v>
      </c>
      <c r="ABU35" s="15">
        <v>63.459259259259198</v>
      </c>
      <c r="ABV35" s="15">
        <v>63.172777777777803</v>
      </c>
      <c r="ABW35" s="15">
        <v>122.5</v>
      </c>
      <c r="ABX35" s="15">
        <f t="shared" si="102"/>
        <v>59.040740740740802</v>
      </c>
      <c r="ABY35" s="15">
        <f t="shared" si="103"/>
        <v>59.327222222222197</v>
      </c>
      <c r="ABZ35" s="15">
        <f t="shared" si="104"/>
        <v>59.183981481481496</v>
      </c>
      <c r="ACA35" s="15">
        <v>1985.8152407407399</v>
      </c>
      <c r="ACB35" s="15">
        <v>1979.3334444444399</v>
      </c>
      <c r="ACC35" s="15">
        <v>0.58020459249259304</v>
      </c>
      <c r="ACD35" s="15">
        <v>0.59472853035925899</v>
      </c>
      <c r="ACE35" s="15">
        <v>0.41814768874629599</v>
      </c>
      <c r="ACF35" s="15">
        <v>0.43545117872407402</v>
      </c>
      <c r="ACG35" s="15">
        <v>0.61320249460740694</v>
      </c>
      <c r="ACH35" s="15">
        <v>0.59583923965185204</v>
      </c>
      <c r="ACI35" s="15">
        <f t="shared" si="105"/>
        <v>0.60452086712962949</v>
      </c>
      <c r="ACJ35" s="15">
        <v>0.45953474029629598</v>
      </c>
      <c r="ACK35" s="15">
        <v>0.43671850391851802</v>
      </c>
      <c r="ACL35" s="15">
        <v>0.21416611956666701</v>
      </c>
      <c r="ACM35" s="15">
        <v>0.21531273446851801</v>
      </c>
      <c r="ACN35" s="15">
        <v>0.655720580072222</v>
      </c>
      <c r="ACO35" s="15">
        <v>0.62378642131851803</v>
      </c>
      <c r="ACP35" s="15">
        <v>0.60318815346481502</v>
      </c>
      <c r="ACQ35" s="15">
        <v>0.56957192645370402</v>
      </c>
      <c r="ACR35" s="15">
        <v>0.122127843257407</v>
      </c>
      <c r="ACS35" s="15">
        <v>4.6182912087037002E-2</v>
      </c>
      <c r="ACT35" s="15">
        <v>2.7763324313351898</v>
      </c>
      <c r="ACU35" s="15">
        <v>2.9731762901518501</v>
      </c>
      <c r="ACV35" s="15">
        <v>0.34963624528888898</v>
      </c>
      <c r="ACW35" s="15">
        <v>0.35960201757963001</v>
      </c>
      <c r="ACX35" s="15">
        <v>0.46396314187963</v>
      </c>
      <c r="ACY35" s="15">
        <v>0.46959443342777801</v>
      </c>
      <c r="ACZ35" s="15">
        <v>0.47997153512037</v>
      </c>
      <c r="ADA35" s="15">
        <v>0.46958400630740699</v>
      </c>
      <c r="ADB35" s="15">
        <v>0.36904343245370402</v>
      </c>
      <c r="ADC35" s="15">
        <v>0.359519815444445</v>
      </c>
      <c r="ADD35" s="15">
        <v>-0.62898426533333296</v>
      </c>
      <c r="ADE35" s="15">
        <v>-0.606761765759259</v>
      </c>
      <c r="ADF35" s="15">
        <v>0.87145935790370399</v>
      </c>
      <c r="ADG35" s="15">
        <v>0.93647516900555605</v>
      </c>
      <c r="ADH35" s="15">
        <v>8.5984965043478204E-2</v>
      </c>
      <c r="ADI35" s="15">
        <v>7.1038010391304293E-2</v>
      </c>
      <c r="ADJ35" s="15">
        <v>6.8111509956521696E-2</v>
      </c>
      <c r="ADK35" s="15">
        <v>8.7265217391304301E-2</v>
      </c>
      <c r="ADL35" s="15">
        <v>0.34580602017391299</v>
      </c>
      <c r="ADM35" s="15">
        <v>0.21897549552173901</v>
      </c>
      <c r="ADN35" s="15">
        <v>8.8593868869565204E-2</v>
      </c>
      <c r="ADO35" s="15">
        <v>0.36678321391304303</v>
      </c>
      <c r="ADP35" s="15">
        <v>0.23820003569565201</v>
      </c>
      <c r="ADQ35" s="15">
        <v>8.2533808956521806E-2</v>
      </c>
      <c r="ADR35" s="15">
        <v>8.0231813869565197E-2</v>
      </c>
      <c r="ADS35" s="15">
        <v>7.11342916521739E-2</v>
      </c>
      <c r="ADT35" s="25">
        <v>-9999</v>
      </c>
      <c r="ADU35" s="25">
        <v>-9999</v>
      </c>
      <c r="ADV35" s="25">
        <v>-9999</v>
      </c>
      <c r="ADW35" s="25">
        <v>-9999</v>
      </c>
      <c r="ADX35" s="25">
        <v>-9999</v>
      </c>
      <c r="ADY35" s="25">
        <v>-9999</v>
      </c>
      <c r="ADZ35" s="25">
        <v>-9999</v>
      </c>
      <c r="AEA35" s="25">
        <v>-9999</v>
      </c>
      <c r="AEB35" s="25">
        <v>-9999</v>
      </c>
      <c r="AEC35" s="25">
        <v>-9999</v>
      </c>
      <c r="AED35" s="25">
        <v>-9999</v>
      </c>
      <c r="AEE35" s="25">
        <v>-9999</v>
      </c>
      <c r="AEF35" s="25">
        <v>-9999</v>
      </c>
      <c r="AEG35" s="25">
        <v>-9999</v>
      </c>
      <c r="AEH35" s="25">
        <v>-9999</v>
      </c>
      <c r="AEI35" s="25">
        <v>-9999</v>
      </c>
      <c r="AEJ35" s="15">
        <v>0.61055569421739098</v>
      </c>
      <c r="AEK35" s="15">
        <v>0.59226550126086897</v>
      </c>
      <c r="AEL35" s="15">
        <v>0.45762488373913102</v>
      </c>
      <c r="AEM35" s="15">
        <v>0.42854827947826102</v>
      </c>
      <c r="AEN35" s="15">
        <v>0.64051376382608705</v>
      </c>
      <c r="AEO35" s="15">
        <v>0.65613772156521699</v>
      </c>
      <c r="AEP35" s="15">
        <v>0.49582933800000001</v>
      </c>
      <c r="AEQ35" s="15">
        <v>0.50972058856521696</v>
      </c>
      <c r="AER35" s="15">
        <v>0.21236336347826101</v>
      </c>
      <c r="AES35" s="15">
        <v>0.219843731478261</v>
      </c>
      <c r="AET35" s="15">
        <v>0.67468984647826102</v>
      </c>
      <c r="AEU35" s="15">
        <v>0.66696051691304303</v>
      </c>
      <c r="AEV35" s="15">
        <v>0.63206783969565195</v>
      </c>
      <c r="AEW35" s="15">
        <v>0.59689177521739101</v>
      </c>
      <c r="AEX35" s="15">
        <v>0.110405994652174</v>
      </c>
      <c r="AEY35" s="15">
        <v>0.123882926217391</v>
      </c>
      <c r="AEZ35" s="15">
        <v>3.1472902249130401</v>
      </c>
      <c r="AFA35" s="15">
        <v>2.97214588482609</v>
      </c>
      <c r="AFB35" s="15">
        <v>0.33210550921739102</v>
      </c>
      <c r="AFC35" s="15">
        <v>0.330781560956522</v>
      </c>
      <c r="AFD35" s="15">
        <v>0.44871974039130402</v>
      </c>
      <c r="AFE35" s="15">
        <v>0.44354416413043501</v>
      </c>
      <c r="AFF35" s="15">
        <v>0.46163587239130399</v>
      </c>
      <c r="AFG35" s="15">
        <v>0.47155646643478299</v>
      </c>
      <c r="AFH35" s="15">
        <v>0.34775388352173903</v>
      </c>
      <c r="AFI35" s="15">
        <v>0.36511473452173898</v>
      </c>
      <c r="AFJ35" s="15">
        <v>-0.66201631456521703</v>
      </c>
      <c r="AFK35" s="15">
        <v>-0.67433401813043503</v>
      </c>
      <c r="AFL35" s="15">
        <v>0.81937373286956505</v>
      </c>
      <c r="AFM35" s="15">
        <v>0.89119883013043499</v>
      </c>
      <c r="AFN35" s="15">
        <v>8.87839651929824E-2</v>
      </c>
      <c r="AFO35" s="15">
        <v>6.8889659578947396E-2</v>
      </c>
      <c r="AFP35" s="15">
        <v>6.9780154263157895E-2</v>
      </c>
      <c r="AFQ35" s="15">
        <v>8.0624615140350894E-2</v>
      </c>
      <c r="AFR35" s="15">
        <v>0.36598382189473699</v>
      </c>
      <c r="AFS35" s="15">
        <v>0.23027294291228101</v>
      </c>
      <c r="AFT35" s="15">
        <v>7.9561673649122797E-2</v>
      </c>
      <c r="AFU35" s="15">
        <v>0.39364311398245599</v>
      </c>
      <c r="AFV35" s="15">
        <v>0.24585276328070199</v>
      </c>
      <c r="AFW35" s="15">
        <v>8.1967707421052596E-2</v>
      </c>
      <c r="AFX35" s="15">
        <v>6.3384494157894697E-2</v>
      </c>
      <c r="AFY35" s="15">
        <v>7.0638369771929804E-2</v>
      </c>
      <c r="AFZ35" s="15">
        <v>33.21</v>
      </c>
      <c r="AGA35" s="15">
        <v>30.0077192982456</v>
      </c>
      <c r="AGB35" s="15">
        <v>32.671754385964903</v>
      </c>
      <c r="AGC35" s="15">
        <v>28.647543859649101</v>
      </c>
      <c r="AGD35" s="15">
        <v>28.643859649122799</v>
      </c>
      <c r="AGE35" s="15">
        <v>32.690877192982498</v>
      </c>
      <c r="AGF35" s="15">
        <v>32.697368421052701</v>
      </c>
      <c r="AGG35" s="15">
        <v>-0.101205581052632</v>
      </c>
      <c r="AGH35" s="15">
        <v>-9.2478196491228098E-2</v>
      </c>
      <c r="AGI35" s="15">
        <v>67.997719298245599</v>
      </c>
      <c r="AGJ35" s="15">
        <v>67.078947368421098</v>
      </c>
      <c r="AGK35" s="15">
        <v>145.1</v>
      </c>
      <c r="AGL35" s="15">
        <f t="shared" si="106"/>
        <v>77.102280701754395</v>
      </c>
      <c r="AGM35" s="15">
        <f t="shared" si="107"/>
        <v>78.021052631578897</v>
      </c>
      <c r="AGN35" s="15">
        <f t="shared" si="108"/>
        <v>77.561666666666639</v>
      </c>
      <c r="AGO35" s="15">
        <v>2088.8536491228101</v>
      </c>
      <c r="AGP35" s="15">
        <v>2067.9810000000002</v>
      </c>
      <c r="AGQ35" s="15">
        <v>0.66271663571578898</v>
      </c>
      <c r="AGR35" s="15">
        <v>0.63468579488771903</v>
      </c>
      <c r="AGS35" s="15">
        <v>0.51067847568596503</v>
      </c>
      <c r="AGT35" s="15">
        <v>0.47913425372631602</v>
      </c>
      <c r="AGU35" s="15">
        <v>0.72142961726140398</v>
      </c>
      <c r="AGV35" s="15">
        <v>0.67957661033508798</v>
      </c>
      <c r="AGW35" s="15">
        <f t="shared" si="109"/>
        <v>0.70050311379824604</v>
      </c>
      <c r="AGX35" s="15">
        <v>0.58971612756140401</v>
      </c>
      <c r="AGY35" s="15">
        <v>0.53737046682806999</v>
      </c>
      <c r="AGZ35" s="15">
        <v>0.230350016389474</v>
      </c>
      <c r="AHA35" s="15">
        <v>0.22453042753508801</v>
      </c>
      <c r="AHB35" s="15">
        <v>0.694766399340351</v>
      </c>
      <c r="AHC35" s="15">
        <v>0.67648902021754298</v>
      </c>
      <c r="AHD35" s="15">
        <v>0.65430033407368404</v>
      </c>
      <c r="AHE35" s="15">
        <v>0.60544707338245596</v>
      </c>
      <c r="AHF35" s="15">
        <v>5.9938595010526299E-2</v>
      </c>
      <c r="AHG35" s="15">
        <v>7.2763734263157895E-2</v>
      </c>
      <c r="AHH35" s="15">
        <v>3.9591373548245601</v>
      </c>
      <c r="AHI35" s="15">
        <v>3.5567598756315801</v>
      </c>
      <c r="AHJ35" s="15">
        <v>0.319226069801754</v>
      </c>
      <c r="AHK35" s="15">
        <v>0.32741933323859601</v>
      </c>
      <c r="AHL35" s="15">
        <v>0.446180850089474</v>
      </c>
      <c r="AHM35" s="15">
        <v>0.44399488297193002</v>
      </c>
      <c r="AHN35" s="15">
        <v>0.46890108423684201</v>
      </c>
      <c r="AHO35" s="15">
        <v>0.46156690754035101</v>
      </c>
      <c r="AHP35" s="15">
        <v>0.34720143228947398</v>
      </c>
      <c r="AHQ35" s="15">
        <v>0.34902744579298201</v>
      </c>
      <c r="AHR35" s="15">
        <v>-0.74116486214035104</v>
      </c>
      <c r="AHS35" s="15">
        <v>-0.69771031980701703</v>
      </c>
      <c r="AHT35" s="15">
        <v>0.81094487191579001</v>
      </c>
      <c r="AHU35" s="15">
        <v>0.87239939370526298</v>
      </c>
      <c r="AHV35" s="15">
        <v>7.9925618724137906E-2</v>
      </c>
      <c r="AHW35" s="15">
        <v>6.8478298120689604E-2</v>
      </c>
      <c r="AHX35" s="15">
        <v>7.1469909379310304E-2</v>
      </c>
      <c r="AHY35" s="15">
        <v>7.7602226724137996E-2</v>
      </c>
      <c r="AHZ35" s="15">
        <v>0.35373393875862102</v>
      </c>
      <c r="AIA35" s="15">
        <v>0.20453869650000001</v>
      </c>
      <c r="AIB35" s="15">
        <v>7.3435064258620703E-2</v>
      </c>
      <c r="AIC35" s="15">
        <v>0.34571184606896599</v>
      </c>
      <c r="AID35" s="15">
        <v>0.21468053251724101</v>
      </c>
      <c r="AIE35" s="15">
        <v>7.2055172413793098E-2</v>
      </c>
      <c r="AIF35" s="15">
        <v>6.0160786568965501E-2</v>
      </c>
      <c r="AIG35" s="15">
        <v>5.9301450534482797E-2</v>
      </c>
      <c r="AIH35" s="15">
        <v>36.57</v>
      </c>
      <c r="AII35" s="15">
        <v>33.535517241379303</v>
      </c>
      <c r="AIJ35" s="15">
        <v>23.0137931034483</v>
      </c>
      <c r="AIK35" s="15">
        <v>30.643620689655201</v>
      </c>
      <c r="AIL35" s="15">
        <v>29.822758620689701</v>
      </c>
      <c r="AIM35" s="15">
        <v>36.528448275862097</v>
      </c>
      <c r="AIN35" s="15">
        <v>36.44</v>
      </c>
      <c r="AIO35" s="15">
        <v>-0.14869537586206899</v>
      </c>
      <c r="AIP35" s="15">
        <v>-0.15202891724137901</v>
      </c>
      <c r="AIQ35" s="15">
        <v>74.376379310344802</v>
      </c>
      <c r="AIR35" s="15">
        <v>74.9874137931034</v>
      </c>
      <c r="AIS35" s="15">
        <v>157</v>
      </c>
      <c r="AIT35" s="15">
        <f t="shared" si="110"/>
        <v>82.623620689655198</v>
      </c>
      <c r="AIU35" s="15">
        <f t="shared" si="111"/>
        <v>82.0125862068966</v>
      </c>
      <c r="AIV35" s="15">
        <v>2233.6497586206901</v>
      </c>
      <c r="AIW35" s="15">
        <v>2247.4617413793098</v>
      </c>
      <c r="AIX35" s="15">
        <v>0.64894005184827597</v>
      </c>
      <c r="AIY35" s="15">
        <v>0.635456240472414</v>
      </c>
      <c r="AIZ35" s="15">
        <v>0.490293511558621</v>
      </c>
      <c r="AJA35" s="15">
        <v>0.44690741933448302</v>
      </c>
      <c r="AJB35" s="15">
        <v>0.70306686236206895</v>
      </c>
      <c r="AJC35" s="15">
        <v>0.671373777748276</v>
      </c>
      <c r="AJD35" s="15">
        <v>0.56245327734482697</v>
      </c>
      <c r="AJE35" s="15">
        <v>0.495805637853448</v>
      </c>
      <c r="AJF35" s="15">
        <v>0.233294683787931</v>
      </c>
      <c r="AJG35" s="15">
        <v>0.26346783873965501</v>
      </c>
      <c r="AJH35" s="15">
        <v>0.70664479603793096</v>
      </c>
      <c r="AJI35" s="15">
        <v>0.65904181488448299</v>
      </c>
      <c r="AJJ35" s="15">
        <v>0.65439180767586203</v>
      </c>
      <c r="AJK35" s="15">
        <v>0.62636474662241404</v>
      </c>
      <c r="AJL35" s="15">
        <v>0.107147208565517</v>
      </c>
      <c r="AJM35" s="15">
        <v>4.09549682379311E-2</v>
      </c>
      <c r="AJN35" s="15">
        <v>3.7288480618948299</v>
      </c>
      <c r="AJO35" s="15">
        <v>3.5842390854879298</v>
      </c>
      <c r="AJP35" s="15">
        <v>0.331832422253448</v>
      </c>
      <c r="AJQ35" s="15">
        <v>0.388488877274138</v>
      </c>
      <c r="AJR35" s="15">
        <v>0.45761822702068999</v>
      </c>
      <c r="AJS35" s="15">
        <v>0.50829903900517204</v>
      </c>
      <c r="AJT35" s="15">
        <v>0.47972035715862099</v>
      </c>
      <c r="AJU35" s="15">
        <v>0.52519643751206901</v>
      </c>
      <c r="AJV35" s="15">
        <v>0.35905839468103501</v>
      </c>
      <c r="AJW35" s="15">
        <v>0.41005082372241403</v>
      </c>
      <c r="AJX35" s="15">
        <v>-0.71924306531034499</v>
      </c>
      <c r="AJY35" s="15">
        <v>-0.66099192474137902</v>
      </c>
      <c r="AJZ35" s="15">
        <v>0.85071321872758598</v>
      </c>
      <c r="AKA35" s="15">
        <v>1.1612127292896499</v>
      </c>
      <c r="AZI35" s="6"/>
      <c r="AZJ35" s="7"/>
      <c r="AZK35" s="6"/>
      <c r="AZL35" s="6"/>
      <c r="AZM35" s="6"/>
      <c r="AZN35" s="6"/>
    </row>
    <row r="36" spans="1:963 1361:1366" x14ac:dyDescent="0.25">
      <c r="A36" s="15">
        <v>35</v>
      </c>
      <c r="B36" s="15">
        <v>9</v>
      </c>
      <c r="C36" s="15" t="s">
        <v>10</v>
      </c>
      <c r="D36" s="15">
        <v>70</v>
      </c>
      <c r="E36" s="15">
        <v>4</v>
      </c>
      <c r="F36" s="15">
        <v>2</v>
      </c>
      <c r="G36" s="15" t="s">
        <v>14</v>
      </c>
      <c r="H36" s="15" t="s">
        <v>560</v>
      </c>
      <c r="I36" s="25">
        <v>-9999</v>
      </c>
      <c r="J36" s="25">
        <v>-9999</v>
      </c>
      <c r="K36" s="25">
        <v>-9999</v>
      </c>
      <c r="L36" s="25">
        <v>-9999</v>
      </c>
      <c r="M36" s="15">
        <v>172.48000000000002</v>
      </c>
      <c r="N36" s="15">
        <v>154</v>
      </c>
      <c r="O36" s="15">
        <v>224</v>
      </c>
      <c r="P36" s="15">
        <v>200</v>
      </c>
      <c r="Q36" s="15">
        <v>51.839999999999996</v>
      </c>
      <c r="R36" s="15">
        <v>18.72</v>
      </c>
      <c r="S36" s="15">
        <v>29.439999999999998</v>
      </c>
      <c r="T36" s="15">
        <v>45.839999999999996</v>
      </c>
      <c r="U36" s="15">
        <v>18.72</v>
      </c>
      <c r="V36" s="15">
        <v>35.44</v>
      </c>
      <c r="W36" s="15">
        <v>47.839999999999996</v>
      </c>
      <c r="X36" s="15">
        <v>18.72</v>
      </c>
      <c r="Y36" s="15">
        <v>33.44</v>
      </c>
      <c r="Z36" s="15">
        <v>53.839999999999996</v>
      </c>
      <c r="AA36" s="15">
        <v>16.72</v>
      </c>
      <c r="AB36" s="15">
        <v>29.439999999999998</v>
      </c>
      <c r="AC36" s="15" t="s">
        <v>75</v>
      </c>
      <c r="AD36" s="15">
        <v>8.8000000000000007</v>
      </c>
      <c r="AE36" s="15">
        <v>7.2</v>
      </c>
      <c r="AF36" s="15">
        <v>0.95</v>
      </c>
      <c r="AG36" s="15" t="s">
        <v>41</v>
      </c>
      <c r="AH36" s="15">
        <v>2</v>
      </c>
      <c r="AI36" s="15">
        <v>1</v>
      </c>
      <c r="AJ36" s="15">
        <v>3</v>
      </c>
      <c r="AK36" s="15">
        <v>5</v>
      </c>
      <c r="AL36" s="15">
        <v>293</v>
      </c>
      <c r="AM36" s="15">
        <v>49</v>
      </c>
      <c r="AN36" s="15">
        <v>0.51</v>
      </c>
      <c r="AO36" s="15">
        <v>10.1</v>
      </c>
      <c r="AP36" s="15">
        <v>5.8</v>
      </c>
      <c r="AQ36" s="15">
        <v>1.28</v>
      </c>
      <c r="AR36" s="15">
        <v>5508</v>
      </c>
      <c r="AS36" s="15">
        <v>183</v>
      </c>
      <c r="AT36" s="15">
        <v>395</v>
      </c>
      <c r="AU36" s="25">
        <v>-9999</v>
      </c>
      <c r="AV36" s="15">
        <v>31.5</v>
      </c>
      <c r="AW36" s="15">
        <v>0</v>
      </c>
      <c r="AX36" s="15">
        <v>2</v>
      </c>
      <c r="AY36" s="15">
        <v>87</v>
      </c>
      <c r="AZ36" s="15">
        <v>5</v>
      </c>
      <c r="BA36" s="15">
        <v>5</v>
      </c>
      <c r="BB36" s="15">
        <v>54</v>
      </c>
      <c r="BC36" s="20">
        <v>4.9872824298039997E-3</v>
      </c>
      <c r="BD36" s="20">
        <v>3.4917942834339299E-2</v>
      </c>
      <c r="BE36" s="20">
        <v>0.62412622328739764</v>
      </c>
      <c r="BF36" s="20">
        <v>1.0554089709762531</v>
      </c>
      <c r="BG36" s="20">
        <v>1.8193599840494463</v>
      </c>
      <c r="BH36" s="20">
        <v>1.9958088015168147E-2</v>
      </c>
      <c r="BI36" s="25">
        <v>-9999</v>
      </c>
      <c r="BJ36" s="25">
        <v>-9999</v>
      </c>
      <c r="BK36" s="25">
        <v>-9999</v>
      </c>
      <c r="BL36" s="25">
        <v>-9999</v>
      </c>
      <c r="BM36" s="25">
        <v>-9999</v>
      </c>
      <c r="BN36" s="20">
        <f t="shared" si="197"/>
        <v>0.1596209010565732</v>
      </c>
      <c r="BO36" s="20">
        <f t="shared" si="198"/>
        <v>2.6561257942061638</v>
      </c>
      <c r="BP36" s="20">
        <f t="shared" si="199"/>
        <v>6.8777616781111757</v>
      </c>
      <c r="BQ36" s="20">
        <f t="shared" si="200"/>
        <v>14.155201614308961</v>
      </c>
      <c r="BR36" s="20">
        <f t="shared" si="201"/>
        <v>14.235033966369633</v>
      </c>
      <c r="BS36" s="20">
        <f t="shared" si="202"/>
        <v>4.2216358839050123</v>
      </c>
      <c r="BT36" s="20">
        <f t="shared" si="203"/>
        <v>7.2774399361977853</v>
      </c>
      <c r="BU36" s="20">
        <f t="shared" si="204"/>
        <v>7.9832352060672587E-2</v>
      </c>
      <c r="BV36" s="20">
        <f t="shared" si="35"/>
        <v>11.578908172163469</v>
      </c>
      <c r="BW36" s="25">
        <v>-9999</v>
      </c>
      <c r="BX36" s="25">
        <v>-9999</v>
      </c>
      <c r="BY36" s="25">
        <v>-9999</v>
      </c>
      <c r="BZ36" s="25">
        <v>-9999</v>
      </c>
      <c r="CA36" s="25">
        <v>-9999</v>
      </c>
      <c r="CB36" s="25">
        <v>-9999</v>
      </c>
      <c r="CC36" s="25">
        <v>-9999</v>
      </c>
      <c r="CD36" s="20">
        <f t="shared" si="205"/>
        <v>19.589592250418349</v>
      </c>
      <c r="CE36" s="20">
        <f t="shared" si="206"/>
        <v>26.848022614852042</v>
      </c>
      <c r="CF36" s="20">
        <f t="shared" si="207"/>
        <v>49.062398402998326</v>
      </c>
      <c r="CG36" s="20">
        <f t="shared" si="36"/>
        <v>-39935.874542158199</v>
      </c>
      <c r="CH36" s="15">
        <f t="shared" si="208"/>
        <v>22.214375788146281</v>
      </c>
      <c r="CI36" s="15">
        <f t="shared" si="209"/>
        <v>11.063059438801169</v>
      </c>
      <c r="CJ36" s="15">
        <f t="shared" si="210"/>
        <v>-39996</v>
      </c>
      <c r="CK36" s="15">
        <f t="shared" ref="CK36:CL36" si="227">SUM(CH36:CJ36)</f>
        <v>-39962.722564773052</v>
      </c>
      <c r="CL36" s="15">
        <f t="shared" si="227"/>
        <v>-79947.659505334246</v>
      </c>
      <c r="CM36" s="15">
        <v>7.6</v>
      </c>
      <c r="CN36" s="15">
        <v>4.87</v>
      </c>
      <c r="CO36" s="15">
        <v>3.335</v>
      </c>
      <c r="CP36" s="15">
        <v>0.90999999999999992</v>
      </c>
      <c r="CQ36" s="15">
        <v>0.15</v>
      </c>
      <c r="CR36" s="25">
        <v>-9999</v>
      </c>
      <c r="CS36" s="25">
        <v>-9999</v>
      </c>
      <c r="CT36" s="25">
        <v>-9999</v>
      </c>
      <c r="CU36" s="25">
        <v>-9999</v>
      </c>
      <c r="CV36" s="25">
        <v>-9999</v>
      </c>
      <c r="CW36" s="25">
        <v>-9999</v>
      </c>
      <c r="CX36" s="20">
        <f t="shared" si="141"/>
        <v>49.879999999999995</v>
      </c>
      <c r="CY36" s="20">
        <f t="shared" si="142"/>
        <v>63.22</v>
      </c>
      <c r="CZ36" s="20">
        <f t="shared" si="143"/>
        <v>66.86</v>
      </c>
      <c r="DA36" s="20">
        <f t="shared" si="144"/>
        <v>67.459999999999994</v>
      </c>
      <c r="DB36" s="20">
        <f t="shared" si="145"/>
        <v>-39928.54</v>
      </c>
      <c r="DC36" s="15">
        <f t="shared" si="146"/>
        <v>3.6399999999999997</v>
      </c>
      <c r="DD36" s="15">
        <f t="shared" si="147"/>
        <v>0.6</v>
      </c>
      <c r="DE36" s="15">
        <f t="shared" si="148"/>
        <v>-39996</v>
      </c>
      <c r="DF36" s="15">
        <f t="shared" si="149"/>
        <v>-39991.760000000002</v>
      </c>
      <c r="DG36" s="16">
        <v>2.2399920532432702</v>
      </c>
      <c r="DH36" s="16">
        <v>2.6574060093613165</v>
      </c>
      <c r="DI36" s="16">
        <v>1.8146075911084227</v>
      </c>
      <c r="DJ36" s="16">
        <v>5.5535939470365703</v>
      </c>
      <c r="DK36" s="16">
        <v>2.7657648597002922</v>
      </c>
      <c r="DL36" s="25">
        <v>-9999</v>
      </c>
      <c r="DM36" s="25">
        <v>-9999</v>
      </c>
      <c r="DN36" s="20">
        <f t="shared" si="41"/>
        <v>19.589592250418349</v>
      </c>
      <c r="DO36" s="20">
        <f t="shared" si="42"/>
        <v>26.848022614852042</v>
      </c>
      <c r="DP36" s="20">
        <f t="shared" ref="DP36:DR36" si="228">(DO36+(DJ36*4))</f>
        <v>49.062398402998326</v>
      </c>
      <c r="DQ36" s="20">
        <f t="shared" si="228"/>
        <v>60.125457841799495</v>
      </c>
      <c r="DR36" s="20">
        <f t="shared" si="228"/>
        <v>-39935.874542158199</v>
      </c>
      <c r="DS36" s="15">
        <f t="shared" si="44"/>
        <v>22.214375788146281</v>
      </c>
      <c r="DT36" s="15">
        <f t="shared" si="45"/>
        <v>11.063059438801169</v>
      </c>
      <c r="DU36" s="15">
        <f t="shared" si="46"/>
        <v>-39996</v>
      </c>
      <c r="DV36" s="15">
        <f t="shared" si="47"/>
        <v>-39962.722564773052</v>
      </c>
      <c r="DW36" s="25">
        <v>-9999</v>
      </c>
      <c r="DX36" s="25">
        <v>-9999</v>
      </c>
      <c r="DY36" s="25">
        <v>-9999</v>
      </c>
      <c r="DZ36" s="25">
        <v>-9999</v>
      </c>
      <c r="EA36" s="25">
        <v>-9999</v>
      </c>
      <c r="EB36" s="25">
        <v>-9999</v>
      </c>
      <c r="EC36" s="25">
        <v>-9999</v>
      </c>
      <c r="ED36" s="25">
        <v>-9999</v>
      </c>
      <c r="EE36" s="25">
        <v>-9999</v>
      </c>
      <c r="EF36" s="25">
        <v>-9999</v>
      </c>
      <c r="EG36" s="25">
        <v>-9999</v>
      </c>
      <c r="EH36" s="25">
        <v>-9999</v>
      </c>
      <c r="EI36" s="25">
        <v>-9999</v>
      </c>
      <c r="EJ36" s="25">
        <v>-9999</v>
      </c>
      <c r="EK36" s="25">
        <v>-9999</v>
      </c>
      <c r="EL36" s="25">
        <v>-9999</v>
      </c>
      <c r="EM36" s="25">
        <v>-9999</v>
      </c>
      <c r="EN36" s="25">
        <v>-9999</v>
      </c>
      <c r="EO36" s="25">
        <v>-9999</v>
      </c>
      <c r="EP36" s="25">
        <v>-9999</v>
      </c>
      <c r="EQ36" s="15">
        <v>5.0999999999999996</v>
      </c>
      <c r="ER36" s="18">
        <v>9.6</v>
      </c>
      <c r="ES36" s="17">
        <v>6.3</v>
      </c>
      <c r="ET36" s="18">
        <v>3.5</v>
      </c>
      <c r="EU36" s="29">
        <v>1.3</v>
      </c>
      <c r="EV36" s="22">
        <v>5</v>
      </c>
      <c r="EW36" s="22">
        <v>2.2000000000000002</v>
      </c>
      <c r="EX36" s="18">
        <v>3.1</v>
      </c>
      <c r="EY36" s="18">
        <v>5.9</v>
      </c>
      <c r="EZ36" s="23">
        <v>2.6</v>
      </c>
      <c r="FA36" s="18">
        <v>2.9</v>
      </c>
      <c r="FB36" s="22">
        <v>4.2</v>
      </c>
      <c r="FC36" s="21">
        <v>-9999</v>
      </c>
      <c r="FD36" s="18">
        <v>8.1</v>
      </c>
      <c r="FE36" s="21">
        <v>-9999</v>
      </c>
      <c r="FF36" s="18">
        <v>6.3</v>
      </c>
      <c r="FG36" s="18">
        <v>6.9</v>
      </c>
      <c r="FH36" s="18">
        <v>5.2</v>
      </c>
      <c r="FI36" s="18">
        <v>10.5</v>
      </c>
      <c r="FJ36" s="18">
        <v>8.4</v>
      </c>
      <c r="FK36" s="18">
        <v>6.9</v>
      </c>
      <c r="FL36" s="17">
        <v>30.1</v>
      </c>
      <c r="FM36" s="17">
        <v>33.6</v>
      </c>
      <c r="FN36" s="17">
        <v>31.1</v>
      </c>
      <c r="FO36" s="17">
        <v>30.8</v>
      </c>
      <c r="FP36" s="17">
        <v>29.3</v>
      </c>
      <c r="FQ36" s="17">
        <v>30.8</v>
      </c>
      <c r="FR36" s="17">
        <v>30.8</v>
      </c>
      <c r="FS36" s="17">
        <v>31</v>
      </c>
      <c r="FT36" s="17">
        <v>30.4</v>
      </c>
      <c r="FU36" s="17">
        <v>31.8</v>
      </c>
      <c r="FV36" s="17">
        <v>25</v>
      </c>
      <c r="FW36" s="17">
        <v>26.5</v>
      </c>
      <c r="FX36" s="22">
        <v>35</v>
      </c>
      <c r="FY36" s="22">
        <v>35</v>
      </c>
      <c r="FZ36" s="22">
        <v>55</v>
      </c>
      <c r="GA36" s="22">
        <v>49</v>
      </c>
      <c r="GB36" s="22">
        <v>69.5</v>
      </c>
      <c r="GC36" s="22">
        <v>46</v>
      </c>
      <c r="GD36" s="22">
        <v>77.5</v>
      </c>
      <c r="GE36" s="22">
        <v>70</v>
      </c>
      <c r="GF36" s="22">
        <v>90</v>
      </c>
      <c r="GG36" s="22">
        <v>73</v>
      </c>
      <c r="GH36" s="22">
        <v>93</v>
      </c>
      <c r="GI36" s="22">
        <v>84.5</v>
      </c>
      <c r="GJ36" s="22">
        <v>107</v>
      </c>
      <c r="GK36" s="22">
        <v>92.5</v>
      </c>
      <c r="GL36" s="22">
        <v>98.5</v>
      </c>
      <c r="GM36" s="22">
        <v>75.5</v>
      </c>
      <c r="GN36" s="16">
        <v>153.56415478615074</v>
      </c>
      <c r="GO36" s="16">
        <v>8980.2566633761107</v>
      </c>
      <c r="GP36" s="16">
        <v>14424.629080118695</v>
      </c>
      <c r="GQ36" s="16">
        <v>12604.685942173479</v>
      </c>
      <c r="GR36" s="16">
        <v>10047.821782178216</v>
      </c>
      <c r="GS36" s="16">
        <v>8868.2492581602382</v>
      </c>
      <c r="GT36" s="16">
        <v>2697.0384995064164</v>
      </c>
      <c r="GU36" s="16">
        <v>1481.9819819819818</v>
      </c>
      <c r="GV36" s="16">
        <v>254.83549351944166</v>
      </c>
      <c r="GW36" s="16">
        <v>64.955577492596248</v>
      </c>
      <c r="GX36" s="18">
        <v>3.5684999999999998</v>
      </c>
      <c r="GY36" s="18">
        <v>5.6151999999999997</v>
      </c>
      <c r="GZ36" s="18">
        <v>5.2491000000000003</v>
      </c>
      <c r="HA36" s="18">
        <v>4.9471999999999996</v>
      </c>
      <c r="HB36" s="18">
        <v>4.3266</v>
      </c>
      <c r="HC36" s="18">
        <v>3.8189000000000002</v>
      </c>
      <c r="HD36" s="18">
        <v>3.2833000000000001</v>
      </c>
      <c r="HE36" s="18">
        <v>3.2079</v>
      </c>
      <c r="HF36" s="18">
        <v>3.1312000000000002</v>
      </c>
      <c r="HG36" s="15">
        <v>50.4</v>
      </c>
      <c r="HH36" s="15">
        <f t="shared" si="48"/>
        <v>485</v>
      </c>
      <c r="HI36" s="15">
        <v>1.8115064743590803</v>
      </c>
      <c r="HJ36" s="24">
        <f t="shared" si="49"/>
        <v>1.9805444783590869</v>
      </c>
      <c r="HK36" s="15">
        <f t="shared" si="50"/>
        <v>9.6056407200415705</v>
      </c>
      <c r="HL36" s="27">
        <v>0.33773846820310394</v>
      </c>
      <c r="HM36" s="17">
        <v>296.89999999999998</v>
      </c>
      <c r="HN36" s="17">
        <v>70.069999999999993</v>
      </c>
      <c r="HO36" s="16">
        <f t="shared" si="51"/>
        <v>226.82999999999998</v>
      </c>
      <c r="HP36" s="18">
        <v>11</v>
      </c>
      <c r="HQ36" s="18">
        <v>369.1</v>
      </c>
      <c r="HR36" s="18">
        <v>31.63</v>
      </c>
      <c r="HS36" s="22">
        <f t="shared" si="52"/>
        <v>337.47</v>
      </c>
      <c r="HT36" s="21">
        <v>153</v>
      </c>
      <c r="HU36" s="18">
        <v>354</v>
      </c>
      <c r="HV36" s="18">
        <v>31</v>
      </c>
      <c r="HW36" s="18">
        <f t="shared" si="53"/>
        <v>323</v>
      </c>
      <c r="HX36" s="18">
        <v>197.7</v>
      </c>
      <c r="HY36" s="18">
        <v>31</v>
      </c>
      <c r="HZ36" s="18">
        <f t="shared" si="54"/>
        <v>166.7</v>
      </c>
      <c r="IA36" s="18">
        <v>196.3</v>
      </c>
      <c r="IB36" s="18">
        <v>31.5</v>
      </c>
      <c r="IC36" s="18">
        <f t="shared" si="55"/>
        <v>164.8</v>
      </c>
      <c r="ID36" s="18">
        <v>109.6</v>
      </c>
      <c r="IE36" s="22">
        <v>6.65</v>
      </c>
      <c r="IF36" s="28">
        <v>133</v>
      </c>
      <c r="IG36" s="22">
        <v>70.069999999999993</v>
      </c>
      <c r="IH36" s="22">
        <f t="shared" si="151"/>
        <v>102.94999999999999</v>
      </c>
      <c r="II36" s="22">
        <f t="shared" si="152"/>
        <v>62.930000000000007</v>
      </c>
      <c r="IJ36" s="16">
        <f t="shared" si="58"/>
        <v>616.96078431372564</v>
      </c>
      <c r="IK36" s="16">
        <f t="shared" si="59"/>
        <v>550.85784313725503</v>
      </c>
      <c r="IL36" s="25">
        <f t="shared" si="213"/>
        <v>2223.8235294117649</v>
      </c>
      <c r="IM36" s="16">
        <f t="shared" si="214"/>
        <v>3308.5294117647063</v>
      </c>
      <c r="IN36" s="16">
        <f t="shared" si="215"/>
        <v>1634.313725490196</v>
      </c>
      <c r="IO36" s="16">
        <f t="shared" si="60"/>
        <v>1615.686274509804</v>
      </c>
      <c r="IP36" s="25">
        <f t="shared" si="216"/>
        <v>3166.6666666666665</v>
      </c>
      <c r="IQ36" s="16">
        <f t="shared" si="61"/>
        <v>8782.3529411764703</v>
      </c>
      <c r="IR36" s="16">
        <f t="shared" si="62"/>
        <v>1009.313725490196</v>
      </c>
      <c r="IS36" s="27">
        <v>0.33855490775185265</v>
      </c>
      <c r="IT36" s="24">
        <v>2.7460237402890577</v>
      </c>
      <c r="IU36" s="24">
        <v>2.7460237402890577</v>
      </c>
      <c r="IV36" s="15">
        <v>2.91</v>
      </c>
      <c r="IW36" s="24">
        <f t="shared" si="63"/>
        <v>2.9733756216830951</v>
      </c>
      <c r="IX36" s="15">
        <f t="shared" si="217"/>
        <v>64.713264705882366</v>
      </c>
      <c r="IY36" s="27">
        <v>0.36188337917496588</v>
      </c>
      <c r="IZ36" s="26">
        <v>0.69811524408632919</v>
      </c>
      <c r="JA36" s="15">
        <v>0.66</v>
      </c>
      <c r="JB36" s="24">
        <f t="shared" si="64"/>
        <v>0.79767763531731617</v>
      </c>
      <c r="JC36" s="15">
        <f t="shared" si="218"/>
        <v>21.836294117647061</v>
      </c>
      <c r="JD36" s="27">
        <v>0.36104560104708239</v>
      </c>
      <c r="JE36" s="24">
        <v>1.1518673451416259</v>
      </c>
      <c r="JF36" s="15">
        <v>1.32</v>
      </c>
      <c r="JG36" s="24">
        <f t="shared" si="65"/>
        <v>1.2797438674784634</v>
      </c>
      <c r="JH36" s="15">
        <f t="shared" si="219"/>
        <v>21.572941176470586</v>
      </c>
      <c r="JI36" s="27">
        <v>0.3616256373001504</v>
      </c>
      <c r="JJ36" s="24">
        <v>2.1726413155597606</v>
      </c>
      <c r="JK36" s="15">
        <v>2.74</v>
      </c>
      <c r="JL36" s="24">
        <f t="shared" si="66"/>
        <v>2.3642141336506897</v>
      </c>
      <c r="JM36" s="15">
        <f t="shared" si="220"/>
        <v>27.65519607843137</v>
      </c>
      <c r="JN36" s="27">
        <v>0.36185504170212246</v>
      </c>
      <c r="JO36" s="16">
        <f t="shared" si="67"/>
        <v>135.77769607843138</v>
      </c>
      <c r="JP36" s="16">
        <f t="shared" si="68"/>
        <v>121.23008578431372</v>
      </c>
      <c r="JQ36" s="22">
        <v>6.5</v>
      </c>
      <c r="JR36" s="22">
        <f t="shared" si="69"/>
        <v>21.645</v>
      </c>
      <c r="JS36" s="22">
        <v>847.3</v>
      </c>
      <c r="JT36" s="26">
        <f t="shared" si="70"/>
        <v>0.84729999999999994</v>
      </c>
      <c r="JU36" s="27">
        <v>7.1599999999999997E-2</v>
      </c>
      <c r="JV36" s="26">
        <f t="shared" si="71"/>
        <v>0.77569999999999995</v>
      </c>
      <c r="JW36" s="15">
        <f t="shared" si="72"/>
        <v>3438.4935935596727</v>
      </c>
      <c r="JX36" s="25">
        <v>-9999</v>
      </c>
      <c r="JY36" s="25">
        <v>-9999</v>
      </c>
      <c r="JZ36" s="15">
        <f t="shared" si="181"/>
        <v>-9999.0678000000007</v>
      </c>
      <c r="KA36" s="25">
        <v>-9999</v>
      </c>
      <c r="KB36" s="15">
        <f t="shared" si="156"/>
        <v>-12890.380043831379</v>
      </c>
      <c r="KC36" s="15">
        <v>0.46800000000000003</v>
      </c>
      <c r="KD36" s="15">
        <f t="shared" si="186"/>
        <v>-44323489.199263655</v>
      </c>
      <c r="KE36" s="15">
        <f t="shared" si="221"/>
        <v>1609.2150017859269</v>
      </c>
      <c r="KF36" s="15">
        <f t="shared" si="73"/>
        <v>1802.3208020002382</v>
      </c>
      <c r="KG36" s="28">
        <v>2</v>
      </c>
      <c r="KH36" s="22">
        <f t="shared" si="74"/>
        <v>19</v>
      </c>
      <c r="KI36" s="22">
        <f t="shared" si="75"/>
        <v>126.73</v>
      </c>
      <c r="KJ36" s="20">
        <v>131.971676</v>
      </c>
      <c r="KK36" s="16">
        <v>4.5999999999999996</v>
      </c>
      <c r="KL36" s="16">
        <f t="shared" si="76"/>
        <v>4.09</v>
      </c>
      <c r="KM36" s="15">
        <f t="shared" si="121"/>
        <v>2973.5455397736669</v>
      </c>
      <c r="KN36" s="18">
        <v>2.12</v>
      </c>
      <c r="KO36" s="18">
        <f t="shared" si="77"/>
        <v>1.85</v>
      </c>
      <c r="KP36" s="15">
        <f t="shared" si="78"/>
        <v>0.4523227383863081</v>
      </c>
      <c r="KQ36" s="15">
        <f t="shared" si="79"/>
        <v>1345.0022612668176</v>
      </c>
      <c r="KR36" s="15">
        <f t="shared" si="80"/>
        <v>1506.4025326188359</v>
      </c>
      <c r="KS36" s="20">
        <f t="shared" si="222"/>
        <v>1701.2222698375826</v>
      </c>
      <c r="KT36" s="20">
        <f t="shared" si="81"/>
        <v>1905.3689422180928</v>
      </c>
      <c r="KU36" s="30">
        <v>5.32</v>
      </c>
      <c r="KV36" s="30">
        <v>0.98</v>
      </c>
      <c r="KW36" s="30">
        <v>76</v>
      </c>
      <c r="KX36" s="30">
        <v>25.2</v>
      </c>
      <c r="KY36" s="30">
        <v>6.2</v>
      </c>
      <c r="KZ36" s="18">
        <v>1.9400999999999999</v>
      </c>
      <c r="LA36" s="18">
        <f t="shared" si="82"/>
        <v>1.8731</v>
      </c>
      <c r="LB36" s="15">
        <f t="shared" si="223"/>
        <v>0.45797066014669929</v>
      </c>
      <c r="LC36" s="15">
        <f t="shared" si="224"/>
        <v>1361.7966138264194</v>
      </c>
      <c r="LD36" s="15">
        <f t="shared" si="83"/>
        <v>1525.2122074855899</v>
      </c>
      <c r="LE36" s="15">
        <f t="shared" si="84"/>
        <v>1860.0148871775489</v>
      </c>
      <c r="LF36" s="15">
        <v>50.4</v>
      </c>
      <c r="LG36" s="15">
        <f t="shared" si="85"/>
        <v>485</v>
      </c>
      <c r="LH36" s="15">
        <v>0.26944826907317099</v>
      </c>
      <c r="LI36" s="15">
        <v>0.40024586939024398</v>
      </c>
      <c r="LJ36" s="15">
        <v>0.23140886075609801</v>
      </c>
      <c r="LK36" s="15">
        <v>0.33752214304878098</v>
      </c>
      <c r="LL36" s="15">
        <v>0.51203510663414598</v>
      </c>
      <c r="LM36" s="15">
        <v>0.47452655480487799</v>
      </c>
      <c r="LN36" s="15">
        <v>0.336546263170732</v>
      </c>
      <c r="LO36" s="15">
        <v>0.52189504236585404</v>
      </c>
      <c r="LP36" s="15">
        <v>0.46366938809756097</v>
      </c>
      <c r="LQ36" s="15">
        <v>0.253559377195122</v>
      </c>
      <c r="LR36" s="15">
        <v>0.402252744512195</v>
      </c>
      <c r="LS36" s="15">
        <v>0.26385043953658499</v>
      </c>
      <c r="LT36" s="15">
        <v>33.912682926829298</v>
      </c>
      <c r="LU36" s="15">
        <v>31.550975609756101</v>
      </c>
      <c r="LV36" s="15">
        <v>4.7639512195122</v>
      </c>
      <c r="LW36" s="15">
        <v>43.471951219512199</v>
      </c>
      <c r="LX36" s="15">
        <v>43.5992682926829</v>
      </c>
      <c r="LY36" s="15">
        <v>34.334146341463402</v>
      </c>
      <c r="LZ36" s="15">
        <v>34.46</v>
      </c>
      <c r="MA36" s="15">
        <v>0.253184365853659</v>
      </c>
      <c r="MB36" s="15">
        <v>0.231471751219512</v>
      </c>
      <c r="MC36" s="15">
        <v>58.707804878048798</v>
      </c>
      <c r="MD36" s="15">
        <v>56.744390243902401</v>
      </c>
      <c r="ME36" s="15">
        <v>60.3</v>
      </c>
      <c r="MF36" s="15">
        <f t="shared" si="86"/>
        <v>1.5921951219511996</v>
      </c>
      <c r="MG36" s="15">
        <f t="shared" si="87"/>
        <v>3.5556097560975957</v>
      </c>
      <c r="MH36" s="15">
        <v>1877.9684878048799</v>
      </c>
      <c r="MI36" s="15">
        <v>1833.4145609756099</v>
      </c>
      <c r="MJ36" s="15">
        <v>0.21575918059024399</v>
      </c>
      <c r="MK36" s="15">
        <v>0.203309062621951</v>
      </c>
      <c r="ML36" s="15">
        <v>0.158828766529268</v>
      </c>
      <c r="MM36" s="15">
        <v>0.16839894127561</v>
      </c>
      <c r="MN36" s="15">
        <v>0.12934463805121901</v>
      </c>
      <c r="MO36" s="15">
        <v>0.120495523729268</v>
      </c>
      <c r="MP36" s="15">
        <v>7.0930679375609804E-2</v>
      </c>
      <c r="MQ36" s="15">
        <v>8.4593295043902395E-2</v>
      </c>
      <c r="MR36" s="15">
        <v>5.8966585985365902E-2</v>
      </c>
      <c r="MS36" s="15">
        <v>3.64313249487805E-2</v>
      </c>
      <c r="MT36" s="15">
        <v>0.32825552041219502</v>
      </c>
      <c r="MU36" s="15">
        <v>0.37528383481463401</v>
      </c>
      <c r="MV36" s="15">
        <v>0.345925645539024</v>
      </c>
      <c r="MW36" s="15">
        <v>0.30819407418536598</v>
      </c>
      <c r="MX36" s="15">
        <v>0.121127134082927</v>
      </c>
      <c r="MY36" s="15">
        <v>0.18663509001707301</v>
      </c>
      <c r="MZ36" s="15">
        <v>0.55076289050731697</v>
      </c>
      <c r="NA36" s="15">
        <v>0.51745798102195095</v>
      </c>
      <c r="NB36" s="15">
        <v>0.45442601017317102</v>
      </c>
      <c r="NC36" s="15">
        <v>1.5465614136585299E-2</v>
      </c>
      <c r="ND36" s="15">
        <v>0.484081892356098</v>
      </c>
      <c r="NE36" s="15">
        <v>1.8016985309756098E-2</v>
      </c>
      <c r="NF36" s="15">
        <v>0.31149360385365898</v>
      </c>
      <c r="NG36" s="15">
        <v>0.163700846858537</v>
      </c>
      <c r="NH36" s="15">
        <v>0.271482924292683</v>
      </c>
      <c r="NI36" s="15">
        <v>0.14228935331463399</v>
      </c>
      <c r="NJ36" s="15">
        <v>-0.132246296707317</v>
      </c>
      <c r="NK36" s="15">
        <v>-0.15522267995121999</v>
      </c>
      <c r="NL36" s="15">
        <v>0.980475905158537</v>
      </c>
      <c r="NM36" s="15">
        <v>0.53365326012438996</v>
      </c>
      <c r="NN36" s="15">
        <v>0.27191726830769197</v>
      </c>
      <c r="NO36" s="15">
        <v>0.41433731328205098</v>
      </c>
      <c r="NP36" s="15">
        <v>0.24691291487179501</v>
      </c>
      <c r="NQ36" s="15">
        <v>0.33936868864102598</v>
      </c>
      <c r="NR36" s="15">
        <v>0.50784749310256405</v>
      </c>
      <c r="NS36" s="15">
        <v>0.46687888197435901</v>
      </c>
      <c r="NT36" s="15">
        <v>0.33204037915384599</v>
      </c>
      <c r="NU36" s="15">
        <v>0.50950178987179495</v>
      </c>
      <c r="NV36" s="15">
        <v>0.45247615041025702</v>
      </c>
      <c r="NW36" s="15">
        <v>0.25721623571794899</v>
      </c>
      <c r="NX36" s="15">
        <v>0.39782283441025701</v>
      </c>
      <c r="NY36" s="15">
        <v>0.25276693456410299</v>
      </c>
      <c r="NZ36" s="15">
        <v>31.44</v>
      </c>
      <c r="OA36" s="15">
        <v>28.838461538461502</v>
      </c>
      <c r="OB36" s="15">
        <v>13.760512820512799</v>
      </c>
      <c r="OC36" s="15">
        <v>44.965128205128202</v>
      </c>
      <c r="OD36" s="15">
        <v>45.261282051282102</v>
      </c>
      <c r="OE36" s="15">
        <v>32.500512820512803</v>
      </c>
      <c r="OF36" s="15">
        <v>32.205128205128197</v>
      </c>
      <c r="OG36" s="15">
        <v>0.34924841794871803</v>
      </c>
      <c r="OH36" s="15">
        <v>0.334511864102564</v>
      </c>
      <c r="OI36" s="15">
        <v>58.406666666666702</v>
      </c>
      <c r="OJ36" s="15">
        <v>54.4325641025641</v>
      </c>
      <c r="OK36" s="15">
        <v>60</v>
      </c>
      <c r="OL36" s="15">
        <f t="shared" si="88"/>
        <v>1.5933333333332982</v>
      </c>
      <c r="OM36" s="15">
        <f t="shared" si="89"/>
        <v>5.5674358974358995</v>
      </c>
      <c r="ON36" s="15">
        <v>1871.12974358974</v>
      </c>
      <c r="OO36" s="15">
        <v>1780.9079487179499</v>
      </c>
      <c r="OP36" s="15">
        <v>0.21069104690256399</v>
      </c>
      <c r="OQ36" s="15">
        <v>0.19731550420769201</v>
      </c>
      <c r="OR36" s="15">
        <v>0.15343466311282</v>
      </c>
      <c r="OS36" s="15">
        <v>0.15751013254871801</v>
      </c>
      <c r="OT36" s="15">
        <v>0.122944733046154</v>
      </c>
      <c r="OU36" s="15">
        <v>9.9925741346153799E-2</v>
      </c>
      <c r="OV36" s="15">
        <v>6.4236964248717998E-2</v>
      </c>
      <c r="OW36" s="15">
        <v>5.8993802774358998E-2</v>
      </c>
      <c r="OX36" s="15">
        <v>5.9187912761538501E-2</v>
      </c>
      <c r="OY36" s="15">
        <v>4.12138590025641E-2</v>
      </c>
      <c r="OZ36" s="15">
        <v>0.33670396353846199</v>
      </c>
      <c r="PA36" s="15">
        <v>0.34414285037692299</v>
      </c>
      <c r="PB36" s="15">
        <v>0.328885979766667</v>
      </c>
      <c r="PC36" s="15">
        <v>0.30097823052307698</v>
      </c>
      <c r="PD36" s="15">
        <v>0.13566166396666701</v>
      </c>
      <c r="PE36" s="15">
        <v>0.15769524004615401</v>
      </c>
      <c r="PF36" s="15">
        <v>0.53449844182564099</v>
      </c>
      <c r="PG36" s="15">
        <v>0.496493900735897</v>
      </c>
      <c r="PH36" s="15">
        <v>0.48306042523076897</v>
      </c>
      <c r="PI36" s="15">
        <v>0.34587694581025602</v>
      </c>
      <c r="PJ36" s="15">
        <v>0.51139912335641002</v>
      </c>
      <c r="PK36" s="15">
        <v>0.35831391622051301</v>
      </c>
      <c r="PL36" s="15">
        <v>0.319446242574359</v>
      </c>
      <c r="PM36" s="15">
        <v>0.20962003838205101</v>
      </c>
      <c r="PN36" s="15">
        <v>0.27960878632307701</v>
      </c>
      <c r="PO36" s="15">
        <v>0.18454818797435901</v>
      </c>
      <c r="PP36" s="15">
        <v>-0.120433603974359</v>
      </c>
      <c r="PQ36" s="15">
        <v>-0.110157014692308</v>
      </c>
      <c r="PR36" s="15">
        <v>1.0976647442179499</v>
      </c>
      <c r="PS36" s="15">
        <v>1.38356577694615</v>
      </c>
      <c r="PT36" s="15">
        <v>0.26791829982222198</v>
      </c>
      <c r="PU36" s="15">
        <v>0.402792247133333</v>
      </c>
      <c r="PV36" s="15">
        <v>0.241730237111111</v>
      </c>
      <c r="PW36" s="15">
        <v>0.340851299088889</v>
      </c>
      <c r="PX36" s="15">
        <v>0.51274142184444405</v>
      </c>
      <c r="PY36" s="15">
        <v>0.45888945840000001</v>
      </c>
      <c r="PZ36" s="15">
        <v>0.33506307493333298</v>
      </c>
      <c r="QA36" s="15">
        <v>0.52629892040000004</v>
      </c>
      <c r="QB36" s="15">
        <v>0.47286607611111098</v>
      </c>
      <c r="QC36" s="15">
        <v>0.26340553371111097</v>
      </c>
      <c r="QD36" s="15">
        <v>0.397574225622222</v>
      </c>
      <c r="QE36" s="15">
        <v>0.25445496519999999</v>
      </c>
      <c r="QF36" s="15">
        <v>27.029333333333302</v>
      </c>
      <c r="QG36" s="15">
        <v>23.8308888888889</v>
      </c>
      <c r="QH36" s="15">
        <v>20.923777777777801</v>
      </c>
      <c r="QI36" s="15">
        <v>36.519555555555598</v>
      </c>
      <c r="QJ36" s="15">
        <v>35.9662222222222</v>
      </c>
      <c r="QK36" s="15">
        <v>26.659111111111098</v>
      </c>
      <c r="QL36" s="15">
        <v>26.287333333333301</v>
      </c>
      <c r="QM36" s="15">
        <v>0.27065297555555601</v>
      </c>
      <c r="QN36" s="15">
        <v>0.24215011111111101</v>
      </c>
      <c r="QO36" s="15">
        <v>54.673999999999999</v>
      </c>
      <c r="QP36" s="15">
        <v>50.865333333333297</v>
      </c>
      <c r="QQ36" s="15">
        <v>60.1</v>
      </c>
      <c r="QR36" s="15">
        <f t="shared" si="90"/>
        <v>5.4260000000000019</v>
      </c>
      <c r="QS36" s="15">
        <f t="shared" si="91"/>
        <v>9.2346666666667048</v>
      </c>
      <c r="QT36" s="15">
        <v>1786.4132666666701</v>
      </c>
      <c r="QU36" s="15">
        <v>1699.95628888889</v>
      </c>
      <c r="QV36" s="15">
        <v>0.22180660289555601</v>
      </c>
      <c r="QW36" s="15">
        <v>0.19933151171999999</v>
      </c>
      <c r="QX36" s="15">
        <v>0.17053943800444399</v>
      </c>
      <c r="QY36" s="15">
        <v>0.14722138902222201</v>
      </c>
      <c r="QZ36" s="15">
        <v>0.139143682455556</v>
      </c>
      <c r="RA36" s="15">
        <v>0.11807160142888901</v>
      </c>
      <c r="RB36" s="15">
        <v>8.6498141157777805E-2</v>
      </c>
      <c r="RC36" s="15">
        <v>6.4681726699999997E-2</v>
      </c>
      <c r="RD36" s="15">
        <v>5.3312309877777797E-2</v>
      </c>
      <c r="RE36" s="15">
        <v>5.3912270353333298E-2</v>
      </c>
      <c r="RF36" s="15">
        <v>0.34796914709999999</v>
      </c>
      <c r="RG36" s="15">
        <v>0.35712075103333302</v>
      </c>
      <c r="RH36" s="15">
        <v>0.33268113567333302</v>
      </c>
      <c r="RI36" s="15">
        <v>0.31148907269555598</v>
      </c>
      <c r="RJ36" s="15">
        <v>0.13676533967999999</v>
      </c>
      <c r="RK36" s="15">
        <v>0.17016277386888901</v>
      </c>
      <c r="RL36" s="15">
        <v>0.57085013432444498</v>
      </c>
      <c r="RM36" s="15">
        <v>0.50459012279777804</v>
      </c>
      <c r="RN36" s="15">
        <v>0.38210444960222201</v>
      </c>
      <c r="RO36" s="15">
        <v>0.492582895373333</v>
      </c>
      <c r="RP36" s="15">
        <v>0.41286490940888898</v>
      </c>
      <c r="RQ36" s="15">
        <v>0.51638673723111095</v>
      </c>
      <c r="RR36" s="15">
        <v>0.27673682644888897</v>
      </c>
      <c r="RS36" s="15">
        <v>0.26660151603999999</v>
      </c>
      <c r="RT36" s="15">
        <v>0.23864304746666701</v>
      </c>
      <c r="RU36" s="15">
        <v>0.236120108042222</v>
      </c>
      <c r="RV36" s="15">
        <v>-0.15898368471111099</v>
      </c>
      <c r="RW36" s="15">
        <v>-0.120509072222222</v>
      </c>
      <c r="RX36" s="15">
        <v>0.72122894116444403</v>
      </c>
      <c r="RY36" s="15">
        <v>3.1059412265355602</v>
      </c>
      <c r="RZ36" s="15">
        <v>0.25679752751111101</v>
      </c>
      <c r="SA36" s="15">
        <v>0.36430433537777801</v>
      </c>
      <c r="SB36" s="15">
        <v>0.229631161688889</v>
      </c>
      <c r="SC36" s="15">
        <v>0.31162638277777799</v>
      </c>
      <c r="SD36" s="15">
        <v>0.52337724026666599</v>
      </c>
      <c r="SE36" s="15">
        <v>0.42743610317777803</v>
      </c>
      <c r="SF36" s="15">
        <v>0.30321446391111101</v>
      </c>
      <c r="SG36" s="15">
        <v>0.53131191571111103</v>
      </c>
      <c r="SH36" s="15">
        <v>0.4508870016</v>
      </c>
      <c r="SI36" s="15">
        <v>0.245083883355556</v>
      </c>
      <c r="SJ36" s="15">
        <v>0.34907768426666702</v>
      </c>
      <c r="SK36" s="15">
        <v>0.233349238844444</v>
      </c>
      <c r="SL36" s="15">
        <v>30.8781111111111</v>
      </c>
      <c r="SM36" s="15">
        <v>28.564333333333298</v>
      </c>
      <c r="SN36" s="15">
        <v>16.354333333333301</v>
      </c>
      <c r="SO36" s="15">
        <v>38.893999999999998</v>
      </c>
      <c r="SP36" s="15">
        <v>38.620555555555597</v>
      </c>
      <c r="SQ36" s="15">
        <v>31.795666666666701</v>
      </c>
      <c r="SR36" s="15">
        <v>31.4504444444444</v>
      </c>
      <c r="SS36" s="15">
        <v>0.19664068144444399</v>
      </c>
      <c r="ST36" s="15">
        <v>0.180925267666667</v>
      </c>
      <c r="SU36" s="15">
        <v>53.537999999999997</v>
      </c>
      <c r="SV36" s="15">
        <v>51.650666666666702</v>
      </c>
      <c r="SW36" s="15">
        <v>63.6</v>
      </c>
      <c r="SX36" s="15">
        <f t="shared" si="92"/>
        <v>10.062000000000005</v>
      </c>
      <c r="SY36" s="15">
        <f t="shared" si="93"/>
        <v>11.9493333333333</v>
      </c>
      <c r="SZ36" s="15">
        <v>1760.61206666667</v>
      </c>
      <c r="TA36" s="15">
        <v>1717.7704000000001</v>
      </c>
      <c r="TB36" s="15">
        <v>0.272909782791111</v>
      </c>
      <c r="TC36" s="15">
        <v>0.25188100184888901</v>
      </c>
      <c r="TD36" s="15">
        <v>0.19573171424222199</v>
      </c>
      <c r="TE36" s="15">
        <v>0.15587268433777801</v>
      </c>
      <c r="TF36" s="15">
        <v>0.206635198826667</v>
      </c>
      <c r="TG36" s="15">
        <v>0.17757864399777801</v>
      </c>
      <c r="TH36" s="15">
        <v>0.12721767742444501</v>
      </c>
      <c r="TI36" s="15">
        <v>7.9014782491111102E-2</v>
      </c>
      <c r="TJ36" s="15">
        <v>8.1610549197777799E-2</v>
      </c>
      <c r="TK36" s="15">
        <v>0.10005502922666699</v>
      </c>
      <c r="TL36" s="15">
        <v>0.38928311921999997</v>
      </c>
      <c r="TM36" s="15">
        <v>0.38834238936444498</v>
      </c>
      <c r="TN36" s="15">
        <v>0.36826733369333298</v>
      </c>
      <c r="TO36" s="15">
        <v>0.33991025722888901</v>
      </c>
      <c r="TP36" s="15">
        <v>0.13026139978888901</v>
      </c>
      <c r="TQ36" s="15">
        <v>0.151527114155556</v>
      </c>
      <c r="TR36" s="15">
        <v>0.75283539121111098</v>
      </c>
      <c r="TS36" s="15">
        <v>0.68074697320888899</v>
      </c>
      <c r="TT36" s="15">
        <v>0.39407359246444401</v>
      </c>
      <c r="TU36" s="15">
        <v>0.55611816138888903</v>
      </c>
      <c r="TV36" s="15">
        <v>0.439143123417778</v>
      </c>
      <c r="TW36" s="15">
        <v>0.59098846000888905</v>
      </c>
      <c r="TX36" s="15">
        <v>0.34995694961111101</v>
      </c>
      <c r="TY36" s="15">
        <v>0.43857924718000002</v>
      </c>
      <c r="TZ36" s="15">
        <v>0.29752069347333299</v>
      </c>
      <c r="UA36" s="15">
        <v>0.38793677627777801</v>
      </c>
      <c r="UB36" s="15">
        <v>-0.225367086711111</v>
      </c>
      <c r="UC36" s="15">
        <v>-0.14485740817777801</v>
      </c>
      <c r="UD36" s="15">
        <v>0.80059904791777803</v>
      </c>
      <c r="UE36" s="15">
        <v>2.5162875270444398</v>
      </c>
      <c r="UF36" s="15">
        <v>0.22760211653191501</v>
      </c>
      <c r="UG36" s="15">
        <v>0.281013905914894</v>
      </c>
      <c r="UH36" s="15">
        <v>0.20055456506382999</v>
      </c>
      <c r="UI36" s="15">
        <v>0.25691172253191502</v>
      </c>
      <c r="UJ36" s="15">
        <v>0.57616400838297899</v>
      </c>
      <c r="UK36" s="15">
        <v>0.45175468334042601</v>
      </c>
      <c r="UL36" s="15">
        <v>0.24720542131914899</v>
      </c>
      <c r="UM36" s="15">
        <v>0.54432139870212704</v>
      </c>
      <c r="UN36" s="15">
        <v>0.43908618419148898</v>
      </c>
      <c r="UO36" s="15">
        <v>0.21450231195744701</v>
      </c>
      <c r="UP36" s="15">
        <v>0.267022241297872</v>
      </c>
      <c r="UQ36" s="15">
        <v>0.200846755595745</v>
      </c>
      <c r="UR36" s="15">
        <v>31.6131914893617</v>
      </c>
      <c r="US36" s="15">
        <v>28.024893617021299</v>
      </c>
      <c r="UT36" s="15">
        <v>14.173404255319101</v>
      </c>
      <c r="UU36" s="15">
        <v>33.432978723404197</v>
      </c>
      <c r="UV36" s="15">
        <v>33.246382978723403</v>
      </c>
      <c r="UW36" s="15">
        <v>31.888297872340399</v>
      </c>
      <c r="UX36" s="15">
        <v>31.37</v>
      </c>
      <c r="UY36" s="15">
        <v>4.3290474765957501E-2</v>
      </c>
      <c r="UZ36" s="15">
        <v>4.7685813617021303E-2</v>
      </c>
      <c r="VA36" s="15">
        <v>52.489148936170203</v>
      </c>
      <c r="VB36" s="15">
        <v>50.400851063829798</v>
      </c>
      <c r="VC36" s="15">
        <v>73.099999999999994</v>
      </c>
      <c r="VD36" s="15">
        <f t="shared" si="94"/>
        <v>20.610851063829791</v>
      </c>
      <c r="VE36" s="15">
        <f t="shared" si="95"/>
        <v>22.699148936170197</v>
      </c>
      <c r="VF36" s="15">
        <f t="shared" si="96"/>
        <v>21.654999999999994</v>
      </c>
      <c r="VG36" s="15">
        <v>1736.8106382978699</v>
      </c>
      <c r="VH36" s="15">
        <v>1689.38389361702</v>
      </c>
      <c r="VI36" s="15">
        <v>0.375018215374468</v>
      </c>
      <c r="VJ36" s="15">
        <v>0.381401892768085</v>
      </c>
      <c r="VK36" s="15">
        <v>0.27950732187021299</v>
      </c>
      <c r="VL36" s="15">
        <v>0.27452171450212798</v>
      </c>
      <c r="VM36" s="15">
        <v>0.34155624475531898</v>
      </c>
      <c r="VN36" s="15">
        <v>0.34292254118085103</v>
      </c>
      <c r="VO36" s="15">
        <f t="shared" si="97"/>
        <v>0.34223939296808503</v>
      </c>
      <c r="VP36" s="15">
        <v>0.24377454409999999</v>
      </c>
      <c r="VQ36" s="15">
        <v>0.232707542429787</v>
      </c>
      <c r="VR36" s="15">
        <v>0.106797499080851</v>
      </c>
      <c r="VS36" s="15">
        <v>0.119922983576596</v>
      </c>
      <c r="VT36" s="15">
        <v>0.46059000185106402</v>
      </c>
      <c r="VU36" s="15">
        <v>0.48198266387021299</v>
      </c>
      <c r="VV36" s="15">
        <v>0.43431636847659599</v>
      </c>
      <c r="VW36" s="15">
        <v>0.43205221125744703</v>
      </c>
      <c r="VX36" s="15">
        <v>0.10344915177446801</v>
      </c>
      <c r="VY36" s="15">
        <v>0.123117196708511</v>
      </c>
      <c r="VZ36" s="15">
        <v>1.2031815700999999</v>
      </c>
      <c r="WA36" s="15">
        <v>1.24918094847872</v>
      </c>
      <c r="WB36" s="15">
        <v>0.31240955286382999</v>
      </c>
      <c r="WC36" s="15">
        <v>0.34428210815106403</v>
      </c>
      <c r="WD36" s="15">
        <v>0.37840379421063802</v>
      </c>
      <c r="WE36" s="15">
        <v>0.41030457164893602</v>
      </c>
      <c r="WF36" s="15">
        <v>0.35287925948085103</v>
      </c>
      <c r="WG36" s="15">
        <v>0.37817415341914901</v>
      </c>
      <c r="WH36" s="15">
        <v>0.28416773618723401</v>
      </c>
      <c r="WI36" s="15">
        <v>0.30779025545531902</v>
      </c>
      <c r="WJ36" s="15">
        <v>-0.39157226338297901</v>
      </c>
      <c r="WK36" s="15">
        <v>-0.376478068851064</v>
      </c>
      <c r="WL36" s="15">
        <v>0.61334885473616996</v>
      </c>
      <c r="WM36" s="15">
        <v>0.75931885203191496</v>
      </c>
      <c r="WN36" s="15">
        <v>0.18068170423636401</v>
      </c>
      <c r="WO36" s="15">
        <v>0.20131560836363599</v>
      </c>
      <c r="WP36" s="15">
        <v>0.15576367299999999</v>
      </c>
      <c r="WQ36" s="15">
        <v>0.19397712441818199</v>
      </c>
      <c r="WR36" s="15">
        <v>0.521564235981818</v>
      </c>
      <c r="WS36" s="15">
        <v>0.39173969063636399</v>
      </c>
      <c r="WT36" s="15">
        <v>0.17959421770909101</v>
      </c>
      <c r="WU36" s="15">
        <v>0.51811886543636398</v>
      </c>
      <c r="WV36" s="15">
        <v>0.38527765339999998</v>
      </c>
      <c r="WW36" s="15">
        <v>0.17524560123636401</v>
      </c>
      <c r="WX36" s="15">
        <v>0.19276006554545499</v>
      </c>
      <c r="WY36" s="15">
        <v>0.15626946756363599</v>
      </c>
      <c r="WZ36" s="15">
        <v>31.646181818181802</v>
      </c>
      <c r="XA36" s="15">
        <v>31.010727272727301</v>
      </c>
      <c r="XB36" s="15">
        <v>8.2361818181818194</v>
      </c>
      <c r="XC36" s="15">
        <v>30.966000000000001</v>
      </c>
      <c r="XD36" s="15">
        <v>30.8847272727273</v>
      </c>
      <c r="XE36" s="15">
        <v>32.35</v>
      </c>
      <c r="XF36" s="15">
        <v>32.198181818181901</v>
      </c>
      <c r="XG36" s="15">
        <v>-3.3513100727272697E-2</v>
      </c>
      <c r="XH36" s="15">
        <v>-2.8691205036363601E-2</v>
      </c>
      <c r="XI36" s="15">
        <v>51.015272727272702</v>
      </c>
      <c r="XJ36" s="15">
        <v>49.621818181818199</v>
      </c>
      <c r="XK36" s="15">
        <v>84.6</v>
      </c>
      <c r="XL36" s="15">
        <f t="shared" si="98"/>
        <v>33.584727272727292</v>
      </c>
      <c r="XM36" s="15">
        <f t="shared" si="99"/>
        <v>34.978181818181795</v>
      </c>
      <c r="XN36" s="15">
        <v>1703.34801818182</v>
      </c>
      <c r="XO36" s="15">
        <v>1671.6959090909099</v>
      </c>
      <c r="XP36" s="15">
        <v>0.48444229315454501</v>
      </c>
      <c r="XQ36" s="15">
        <v>0.45597077533636399</v>
      </c>
      <c r="XR36" s="15">
        <v>0.36397126418727299</v>
      </c>
      <c r="XS36" s="15">
        <v>0.33705359739818203</v>
      </c>
      <c r="XT36" s="15">
        <v>0.457054230194546</v>
      </c>
      <c r="XU36" s="15">
        <v>0.44150210967272702</v>
      </c>
      <c r="XV36" s="15">
        <v>0.333148469183636</v>
      </c>
      <c r="XW36" s="15">
        <v>0.32075943341636398</v>
      </c>
      <c r="XX36" s="15">
        <v>0.146602882941818</v>
      </c>
      <c r="XY36" s="15">
        <v>0.140980269241818</v>
      </c>
      <c r="XZ36" s="15">
        <v>0.53588534490181805</v>
      </c>
      <c r="YA36" s="15">
        <v>0.53851394517454498</v>
      </c>
      <c r="YB36" s="15">
        <v>0.49373099466727299</v>
      </c>
      <c r="YC36" s="15">
        <v>0.48376145250727298</v>
      </c>
      <c r="YD36" s="15">
        <v>6.9473091023636399E-2</v>
      </c>
      <c r="YE36" s="15">
        <v>0.109239597221818</v>
      </c>
      <c r="YF36" s="15">
        <v>1.8898155764145499</v>
      </c>
      <c r="YG36" s="15">
        <v>1.69522705289636</v>
      </c>
      <c r="YH36" s="15">
        <v>0.32070599880545497</v>
      </c>
      <c r="YI36" s="15">
        <v>0.316232159743636</v>
      </c>
      <c r="YJ36" s="15">
        <v>0.40723056696909099</v>
      </c>
      <c r="YK36" s="15">
        <v>0.39757726883454497</v>
      </c>
      <c r="YL36" s="15">
        <v>0.39095382970909098</v>
      </c>
      <c r="YM36" s="15">
        <v>0.38836403428363597</v>
      </c>
      <c r="YN36" s="15">
        <v>0.30207275336</v>
      </c>
      <c r="YO36" s="15">
        <v>0.30563106753272701</v>
      </c>
      <c r="YP36" s="15">
        <v>-0.49902080781818198</v>
      </c>
      <c r="YQ36" s="15">
        <v>-0.48480373956363598</v>
      </c>
      <c r="YR36" s="15">
        <v>0.69072119362909101</v>
      </c>
      <c r="YS36" s="15">
        <v>0.69564283969454599</v>
      </c>
      <c r="YT36" s="15">
        <v>0.14148513088235301</v>
      </c>
      <c r="YU36" s="15">
        <v>0.13991454023529401</v>
      </c>
      <c r="YV36" s="15">
        <v>0.118602668568627</v>
      </c>
      <c r="YW36" s="15">
        <v>0.14206099905882399</v>
      </c>
      <c r="YX36" s="15">
        <v>0.47261145256862702</v>
      </c>
      <c r="YY36" s="15">
        <v>0.33155889599999999</v>
      </c>
      <c r="YZ36" s="15">
        <v>0.130918005372549</v>
      </c>
      <c r="ZA36" s="15">
        <v>0.48013706450980398</v>
      </c>
      <c r="ZB36" s="15">
        <v>0.33427156703921601</v>
      </c>
      <c r="ZC36" s="15">
        <v>0.135944937803922</v>
      </c>
      <c r="ZD36" s="15">
        <v>0.137761798078431</v>
      </c>
      <c r="ZE36" s="15">
        <v>0.116440272843137</v>
      </c>
      <c r="ZF36" s="15">
        <v>36.28</v>
      </c>
      <c r="ZG36" s="15">
        <v>32.318627450980401</v>
      </c>
      <c r="ZH36" s="15">
        <v>15.874509803921599</v>
      </c>
      <c r="ZI36" s="15">
        <v>35.200196078431397</v>
      </c>
      <c r="ZJ36" s="15">
        <v>35.218431372548999</v>
      </c>
      <c r="ZK36" s="15">
        <v>37.130000000000102</v>
      </c>
      <c r="ZL36" s="15">
        <v>37.049999999999997</v>
      </c>
      <c r="ZM36" s="15">
        <v>-4.8334998470588197E-2</v>
      </c>
      <c r="ZN36" s="15">
        <v>-4.1210896137254899E-2</v>
      </c>
      <c r="ZO36" s="15">
        <v>60.247254901960801</v>
      </c>
      <c r="ZP36" s="15">
        <v>57.402941176470598</v>
      </c>
      <c r="ZQ36" s="15">
        <v>103.6</v>
      </c>
      <c r="ZR36" s="15">
        <f t="shared" si="100"/>
        <v>43.352745098039193</v>
      </c>
      <c r="ZS36" s="15">
        <f t="shared" si="101"/>
        <v>46.197058823529396</v>
      </c>
      <c r="ZT36" s="15">
        <v>1912.9110588235301</v>
      </c>
      <c r="ZU36" s="15">
        <v>1848.3378823529399</v>
      </c>
      <c r="ZV36" s="15">
        <v>0.57095490717254904</v>
      </c>
      <c r="ZW36" s="15">
        <v>0.53531040952156905</v>
      </c>
      <c r="ZX36" s="15">
        <v>0.437055768001961</v>
      </c>
      <c r="ZY36" s="15">
        <v>0.39928795786862697</v>
      </c>
      <c r="ZZ36" s="15">
        <v>0.55376924344313705</v>
      </c>
      <c r="AAA36" s="15">
        <v>0.5406677097</v>
      </c>
      <c r="AAB36" s="15">
        <v>0.41652473238823501</v>
      </c>
      <c r="AAC36" s="15">
        <v>0.40568320013137299</v>
      </c>
      <c r="AAD36" s="15">
        <v>0.178740170431373</v>
      </c>
      <c r="AAE36" s="15">
        <v>0.17352108858627399</v>
      </c>
      <c r="AAF36" s="15">
        <v>0.60927349318235302</v>
      </c>
      <c r="AAG36" s="15">
        <v>0.59640639645882298</v>
      </c>
      <c r="AAH36" s="15">
        <v>0.55819771883529401</v>
      </c>
      <c r="AAI36" s="15">
        <v>0.53678727874313703</v>
      </c>
      <c r="AAJ36" s="15">
        <v>5.8598951452941202E-2</v>
      </c>
      <c r="AAK36" s="15">
        <v>8.9935339517647095E-2</v>
      </c>
      <c r="AAL36" s="15">
        <v>2.6742083678019601</v>
      </c>
      <c r="AAM36" s="15">
        <v>2.3298201386333299</v>
      </c>
      <c r="AAN36" s="15">
        <v>0.32245506537451002</v>
      </c>
      <c r="AAO36" s="15">
        <v>0.31771762644509799</v>
      </c>
      <c r="AAP36" s="15">
        <v>0.42482413472156899</v>
      </c>
      <c r="AAQ36" s="15">
        <v>0.41536609934313701</v>
      </c>
      <c r="AAR36" s="15">
        <v>0.41652753949411803</v>
      </c>
      <c r="AAS36" s="15">
        <v>0.41806233751960797</v>
      </c>
      <c r="AAT36" s="15">
        <v>0.31268186674117598</v>
      </c>
      <c r="AAU36" s="15">
        <v>0.320927895180392</v>
      </c>
      <c r="AAV36" s="15">
        <v>-0.58775459903921601</v>
      </c>
      <c r="AAW36" s="15">
        <v>-0.57668551633333298</v>
      </c>
      <c r="AAX36" s="15">
        <v>0.74246608599999997</v>
      </c>
      <c r="AAY36" s="15">
        <v>0.74582206443529397</v>
      </c>
      <c r="AAZ36" s="15">
        <v>0.116320492</v>
      </c>
      <c r="ABA36" s="15">
        <v>9.9389125481481502E-2</v>
      </c>
      <c r="ABB36" s="15">
        <v>9.62092522407407E-2</v>
      </c>
      <c r="ABC36" s="15">
        <v>0.105910822777778</v>
      </c>
      <c r="ABD36" s="15">
        <v>0.43837447579629601</v>
      </c>
      <c r="ABE36" s="15">
        <v>0.28877332403703698</v>
      </c>
      <c r="ABF36" s="15">
        <v>0.108736457796296</v>
      </c>
      <c r="ABG36" s="15">
        <v>0.44462825548148099</v>
      </c>
      <c r="ABH36" s="15">
        <v>0.28703855737036998</v>
      </c>
      <c r="ABI36" s="15">
        <v>0.106705294018518</v>
      </c>
      <c r="ABJ36" s="15">
        <v>9.3878202907407393E-2</v>
      </c>
      <c r="ABK36" s="15">
        <v>8.8365158888888906E-2</v>
      </c>
      <c r="ABL36" s="15">
        <v>35</v>
      </c>
      <c r="ABM36" s="15">
        <v>33.448518518518497</v>
      </c>
      <c r="ABN36" s="15">
        <v>16.851851851851901</v>
      </c>
      <c r="ABO36" s="15">
        <v>29.665740740740699</v>
      </c>
      <c r="ABP36" s="15">
        <v>29.577592592592602</v>
      </c>
      <c r="ABQ36" s="15">
        <v>35.1848148148148</v>
      </c>
      <c r="ABR36" s="15">
        <v>35.142222222222301</v>
      </c>
      <c r="ABS36" s="15">
        <v>-0.139157838888889</v>
      </c>
      <c r="ABT36" s="15">
        <v>-0.12766952037036999</v>
      </c>
      <c r="ABU36" s="15">
        <v>60.477222222222203</v>
      </c>
      <c r="ABV36" s="15">
        <v>59.546296296296298</v>
      </c>
      <c r="ABW36" s="15">
        <v>122.5</v>
      </c>
      <c r="ABX36" s="15">
        <f t="shared" si="102"/>
        <v>62.022777777777797</v>
      </c>
      <c r="ABY36" s="15">
        <f t="shared" si="103"/>
        <v>62.953703703703702</v>
      </c>
      <c r="ABZ36" s="15">
        <f t="shared" si="104"/>
        <v>62.48824074074075</v>
      </c>
      <c r="ACA36" s="15">
        <v>1918.1106666666701</v>
      </c>
      <c r="ACB36" s="15">
        <v>1896.9954629629599</v>
      </c>
      <c r="ACC36" s="15">
        <v>0.60670818455555597</v>
      </c>
      <c r="ACD36" s="15">
        <v>0.608529357033333</v>
      </c>
      <c r="ACE36" s="15">
        <v>0.45039033535925899</v>
      </c>
      <c r="ACF36" s="15">
        <v>0.46215878284814799</v>
      </c>
      <c r="ACG36" s="15">
        <v>0.65115418045740703</v>
      </c>
      <c r="ACH36" s="15">
        <v>0.62835953321481497</v>
      </c>
      <c r="ACI36" s="15">
        <f t="shared" si="105"/>
        <v>0.63975685683611094</v>
      </c>
      <c r="ACJ36" s="15">
        <v>0.50706298534814798</v>
      </c>
      <c r="ACK36" s="15">
        <v>0.48685365946481501</v>
      </c>
      <c r="ACL36" s="15">
        <v>0.215312420814815</v>
      </c>
      <c r="ACM36" s="15">
        <v>0.204150916037037</v>
      </c>
      <c r="ACN36" s="15">
        <v>0.668176016205555</v>
      </c>
      <c r="ACO36" s="15">
        <v>0.63793074223333301</v>
      </c>
      <c r="ACP36" s="15">
        <v>0.61261989771851899</v>
      </c>
      <c r="ACQ36" s="15">
        <v>0.57825913986111099</v>
      </c>
      <c r="ACR36" s="15">
        <v>0.103643719659259</v>
      </c>
      <c r="ACS36" s="15">
        <v>4.8084239761111099E-2</v>
      </c>
      <c r="ACT36" s="15">
        <v>3.0963269537092599</v>
      </c>
      <c r="ACU36" s="15">
        <v>3.1519706709722199</v>
      </c>
      <c r="ACV36" s="15">
        <v>0.33090041165185202</v>
      </c>
      <c r="ACW36" s="15">
        <v>0.322993088359259</v>
      </c>
      <c r="ACX36" s="15">
        <v>0.44919698637963001</v>
      </c>
      <c r="ACY36" s="15">
        <v>0.43417719271111099</v>
      </c>
      <c r="ACZ36" s="15">
        <v>0.46886980694074099</v>
      </c>
      <c r="ADA36" s="15">
        <v>0.44263468208703699</v>
      </c>
      <c r="ADB36" s="15">
        <v>0.35477730687222198</v>
      </c>
      <c r="ADC36" s="15">
        <v>0.33314138259814802</v>
      </c>
      <c r="ADD36" s="15">
        <v>-0.67242976527777798</v>
      </c>
      <c r="ADE36" s="15">
        <v>-0.65413245057407399</v>
      </c>
      <c r="ADF36" s="15">
        <v>0.81881416892777803</v>
      </c>
      <c r="ADG36" s="15">
        <v>0.80774675736111101</v>
      </c>
      <c r="ADH36" s="15">
        <v>8.5101332021739196E-2</v>
      </c>
      <c r="ADI36" s="15">
        <v>6.5486374521739096E-2</v>
      </c>
      <c r="ADJ36" s="15">
        <v>6.7293799456521697E-2</v>
      </c>
      <c r="ADK36" s="15">
        <v>8.3984782608695699E-2</v>
      </c>
      <c r="ADL36" s="15">
        <v>0.35828316613043498</v>
      </c>
      <c r="ADM36" s="15">
        <v>0.22387000478260899</v>
      </c>
      <c r="ADN36" s="15">
        <v>8.6958681826087E-2</v>
      </c>
      <c r="ADO36" s="15">
        <v>0.37928331884782601</v>
      </c>
      <c r="ADP36" s="15">
        <v>0.24583780647826101</v>
      </c>
      <c r="ADQ36" s="15">
        <v>8.5229725521739103E-2</v>
      </c>
      <c r="ADR36" s="15">
        <v>7.6902338239130397E-2</v>
      </c>
      <c r="ADS36" s="15">
        <v>7.2315480326087006E-2</v>
      </c>
      <c r="ADT36" s="25">
        <v>-9999</v>
      </c>
      <c r="ADU36" s="25">
        <v>-9999</v>
      </c>
      <c r="ADV36" s="25">
        <v>-9999</v>
      </c>
      <c r="ADW36" s="25">
        <v>-9999</v>
      </c>
      <c r="ADX36" s="25">
        <v>-9999</v>
      </c>
      <c r="ADY36" s="25">
        <v>-9999</v>
      </c>
      <c r="ADZ36" s="25">
        <v>-9999</v>
      </c>
      <c r="AEA36" s="25">
        <v>-9999</v>
      </c>
      <c r="AEB36" s="25">
        <v>-9999</v>
      </c>
      <c r="AEC36" s="25">
        <v>-9999</v>
      </c>
      <c r="AED36" s="25">
        <v>-9999</v>
      </c>
      <c r="AEE36" s="25">
        <v>-9999</v>
      </c>
      <c r="AEF36" s="25">
        <v>-9999</v>
      </c>
      <c r="AEG36" s="25">
        <v>-9999</v>
      </c>
      <c r="AEH36" s="25">
        <v>-9999</v>
      </c>
      <c r="AEI36" s="25">
        <v>-9999</v>
      </c>
      <c r="AEJ36" s="15">
        <v>0.62666134163043496</v>
      </c>
      <c r="AEK36" s="15">
        <v>0.61428335128260902</v>
      </c>
      <c r="AEL36" s="15">
        <v>0.47722170763043498</v>
      </c>
      <c r="AEM36" s="15">
        <v>0.45305034871739103</v>
      </c>
      <c r="AEN36" s="15">
        <v>0.66248771160869602</v>
      </c>
      <c r="AEO36" s="15">
        <v>0.68580016019565204</v>
      </c>
      <c r="AEP36" s="15">
        <v>0.52323974299999998</v>
      </c>
      <c r="AEQ36" s="15">
        <v>0.54630081528260899</v>
      </c>
      <c r="AER36" s="15">
        <v>0.21333085519565201</v>
      </c>
      <c r="AES36" s="15">
        <v>0.225397092847826</v>
      </c>
      <c r="AET36" s="15">
        <v>0.67941288645652198</v>
      </c>
      <c r="AEU36" s="15">
        <v>0.67847013884782603</v>
      </c>
      <c r="AEV36" s="15">
        <v>0.63263801073913095</v>
      </c>
      <c r="AEW36" s="15">
        <v>0.60977753143478297</v>
      </c>
      <c r="AEX36" s="15">
        <v>9.2444414413043505E-2</v>
      </c>
      <c r="AEY36" s="15">
        <v>0.110625700217391</v>
      </c>
      <c r="AEZ36" s="15">
        <v>3.3696708266086901</v>
      </c>
      <c r="AFA36" s="15">
        <v>3.2765318554130398</v>
      </c>
      <c r="AFB36" s="15">
        <v>0.32212869671739103</v>
      </c>
      <c r="AFC36" s="15">
        <v>0.324539632956522</v>
      </c>
      <c r="AFD36" s="15">
        <v>0.44090971332608703</v>
      </c>
      <c r="AFE36" s="15">
        <v>0.442410291434783</v>
      </c>
      <c r="AFF36" s="15">
        <v>0.45590903999999999</v>
      </c>
      <c r="AFG36" s="15">
        <v>0.47196161406521703</v>
      </c>
      <c r="AFH36" s="15">
        <v>0.340324228304348</v>
      </c>
      <c r="AFI36" s="15">
        <v>0.36093855699999999</v>
      </c>
      <c r="AFJ36" s="15">
        <v>-0.68653395071739098</v>
      </c>
      <c r="AFK36" s="15">
        <v>-0.70573913645652198</v>
      </c>
      <c r="AFL36" s="15">
        <v>0.79354313291304301</v>
      </c>
      <c r="AFM36" s="15">
        <v>0.85811906058695697</v>
      </c>
      <c r="AFN36" s="15">
        <v>9.0064057982456203E-2</v>
      </c>
      <c r="AFO36" s="15">
        <v>6.5000311192982496E-2</v>
      </c>
      <c r="AFP36" s="15">
        <v>7.0542234035087706E-2</v>
      </c>
      <c r="AFQ36" s="15">
        <v>8.1401314912280698E-2</v>
      </c>
      <c r="AFR36" s="15">
        <v>0.38597541754386</v>
      </c>
      <c r="AFS36" s="15">
        <v>0.24299438026315801</v>
      </c>
      <c r="AFT36" s="15">
        <v>7.9127738929824595E-2</v>
      </c>
      <c r="AFU36" s="15">
        <v>0.41464883854385998</v>
      </c>
      <c r="AFV36" s="15">
        <v>0.25876256007017501</v>
      </c>
      <c r="AFW36" s="15">
        <v>8.5055440859649098E-2</v>
      </c>
      <c r="AFX36" s="15">
        <v>6.0289864263157897E-2</v>
      </c>
      <c r="AFY36" s="15">
        <v>7.1939153578947396E-2</v>
      </c>
      <c r="AFZ36" s="15">
        <v>33.21</v>
      </c>
      <c r="AGA36" s="15">
        <v>29.9721052631579</v>
      </c>
      <c r="AGB36" s="15">
        <v>24.005087719298299</v>
      </c>
      <c r="AGC36" s="15">
        <v>27.751578947368401</v>
      </c>
      <c r="AGD36" s="15">
        <v>27.552105263157902</v>
      </c>
      <c r="AGE36" s="15">
        <v>32.69</v>
      </c>
      <c r="AGF36" s="15">
        <v>32.696315789473701</v>
      </c>
      <c r="AGG36" s="15">
        <v>-0.12360329473684201</v>
      </c>
      <c r="AGH36" s="15">
        <v>-0.11736520385964901</v>
      </c>
      <c r="AGI36" s="15">
        <v>65.070175438596493</v>
      </c>
      <c r="AGJ36" s="15">
        <v>63.439298245613998</v>
      </c>
      <c r="AGK36" s="15">
        <v>145.1</v>
      </c>
      <c r="AGL36" s="15">
        <f t="shared" si="106"/>
        <v>80.029824561403501</v>
      </c>
      <c r="AGM36" s="15">
        <f t="shared" si="107"/>
        <v>81.660701754385997</v>
      </c>
      <c r="AGN36" s="15">
        <f t="shared" si="108"/>
        <v>80.845263157894749</v>
      </c>
      <c r="AGO36" s="15">
        <v>2022.3969122807</v>
      </c>
      <c r="AGP36" s="15">
        <v>1985.3778947368401</v>
      </c>
      <c r="AGQ36" s="15">
        <v>0.67912135440175403</v>
      </c>
      <c r="AGR36" s="15">
        <v>0.64892786089649102</v>
      </c>
      <c r="AGS36" s="15">
        <v>0.53148051084912296</v>
      </c>
      <c r="AGT36" s="15">
        <v>0.49695119515789499</v>
      </c>
      <c r="AGU36" s="15">
        <v>0.74572720087368405</v>
      </c>
      <c r="AGV36" s="15">
        <v>0.70948031427719305</v>
      </c>
      <c r="AGW36" s="15">
        <f t="shared" si="109"/>
        <v>0.7276037575754386</v>
      </c>
      <c r="AGX36" s="15">
        <v>0.621631886992982</v>
      </c>
      <c r="AGY36" s="15">
        <v>0.57698405885964898</v>
      </c>
      <c r="AGZ36" s="15">
        <v>0.23138505226842099</v>
      </c>
      <c r="AHA36" s="15">
        <v>0.22510028037017499</v>
      </c>
      <c r="AHB36" s="15">
        <v>0.703923779150877</v>
      </c>
      <c r="AHC36" s="15">
        <v>0.68863530204035095</v>
      </c>
      <c r="AHD36" s="15">
        <v>0.65916992425087695</v>
      </c>
      <c r="AHE36" s="15">
        <v>0.61887548625613997</v>
      </c>
      <c r="AHF36" s="15">
        <v>4.7877054117543803E-2</v>
      </c>
      <c r="AHG36" s="15">
        <v>7.1387274982456103E-2</v>
      </c>
      <c r="AHH36" s="15">
        <v>4.2523599280947399</v>
      </c>
      <c r="AHI36" s="15">
        <v>3.7651951036035101</v>
      </c>
      <c r="AHJ36" s="15">
        <v>0.31034659770350898</v>
      </c>
      <c r="AHK36" s="15">
        <v>0.31501174951754402</v>
      </c>
      <c r="AHL36" s="15">
        <v>0.43941837772105302</v>
      </c>
      <c r="AHM36" s="15">
        <v>0.43594606604210501</v>
      </c>
      <c r="AHN36" s="15">
        <v>0.4638141361</v>
      </c>
      <c r="AHO36" s="15">
        <v>0.45917994011929802</v>
      </c>
      <c r="AHP36" s="15">
        <v>0.34033822252631601</v>
      </c>
      <c r="AHQ36" s="15">
        <v>0.34359706001578899</v>
      </c>
      <c r="AHR36" s="15">
        <v>-0.76632588936842105</v>
      </c>
      <c r="AHS36" s="15">
        <v>-0.73108518536842104</v>
      </c>
      <c r="AHT36" s="15">
        <v>0.78948944109473695</v>
      </c>
      <c r="AHU36" s="15">
        <v>0.82343795528947406</v>
      </c>
      <c r="AHV36" s="15">
        <v>8.3000274206896596E-2</v>
      </c>
      <c r="AHW36" s="15">
        <v>6.4983702189655199E-2</v>
      </c>
      <c r="AHX36" s="15">
        <v>7.2188156689655197E-2</v>
      </c>
      <c r="AHY36" s="15">
        <v>7.79669324137931E-2</v>
      </c>
      <c r="AHZ36" s="15">
        <v>0.36885824796551703</v>
      </c>
      <c r="AIA36" s="15">
        <v>0.21735472429310301</v>
      </c>
      <c r="AIB36" s="15">
        <v>7.4071872758620705E-2</v>
      </c>
      <c r="AIC36" s="15">
        <v>0.36738127467241399</v>
      </c>
      <c r="AID36" s="15">
        <v>0.22829042253448301</v>
      </c>
      <c r="AIE36" s="15">
        <v>7.6162068965517193E-2</v>
      </c>
      <c r="AIF36" s="15">
        <v>5.8113974672413797E-2</v>
      </c>
      <c r="AIG36" s="15">
        <v>6.32252326206897E-2</v>
      </c>
      <c r="AIH36" s="15">
        <v>36.587241379310299</v>
      </c>
      <c r="AII36" s="15">
        <v>33.399137931034502</v>
      </c>
      <c r="AIJ36" s="15">
        <v>23.122068965517201</v>
      </c>
      <c r="AIK36" s="15">
        <v>29.501724137930999</v>
      </c>
      <c r="AIL36" s="15">
        <v>29.194827586206902</v>
      </c>
      <c r="AIM36" s="15">
        <v>36.49</v>
      </c>
      <c r="AIN36" s="15">
        <v>36.42</v>
      </c>
      <c r="AIO36" s="15">
        <v>-0.17627437586206901</v>
      </c>
      <c r="AIP36" s="15">
        <v>-0.165701651724138</v>
      </c>
      <c r="AIQ36" s="15">
        <v>69.180862068965496</v>
      </c>
      <c r="AIR36" s="15">
        <v>68.738103448275893</v>
      </c>
      <c r="AIS36" s="15">
        <v>157</v>
      </c>
      <c r="AIT36" s="15">
        <f t="shared" si="110"/>
        <v>87.819137931034504</v>
      </c>
      <c r="AIU36" s="15">
        <f t="shared" si="111"/>
        <v>88.261896551724107</v>
      </c>
      <c r="AIV36" s="15">
        <v>2115.70586206897</v>
      </c>
      <c r="AIW36" s="15">
        <v>2105.6650862069</v>
      </c>
      <c r="AIX36" s="15">
        <v>0.66418171445172403</v>
      </c>
      <c r="AIY36" s="15">
        <v>0.64849773942930999</v>
      </c>
      <c r="AIZ36" s="15">
        <v>0.509920031975862</v>
      </c>
      <c r="AJA36" s="15">
        <v>0.46937254513448301</v>
      </c>
      <c r="AJB36" s="15">
        <v>0.72661262577413799</v>
      </c>
      <c r="AJC36" s="15">
        <v>0.69804519892241401</v>
      </c>
      <c r="AJD36" s="15">
        <v>0.59403373394310399</v>
      </c>
      <c r="AJE36" s="15">
        <v>0.537321789917241</v>
      </c>
      <c r="AJF36" s="15">
        <v>0.23334959301724101</v>
      </c>
      <c r="AJG36" s="15">
        <v>0.25690523088448303</v>
      </c>
      <c r="AJH36" s="15">
        <v>0.70615260394827595</v>
      </c>
      <c r="AJI36" s="15">
        <v>0.67050184293275805</v>
      </c>
      <c r="AJJ36" s="15">
        <v>0.65625552605689597</v>
      </c>
      <c r="AJK36" s="15">
        <v>0.630195278646552</v>
      </c>
      <c r="AJL36" s="15">
        <v>7.9458882113793095E-2</v>
      </c>
      <c r="AJM36" s="15">
        <v>3.9171257762068999E-2</v>
      </c>
      <c r="AJN36" s="15">
        <v>3.9663328961775899</v>
      </c>
      <c r="AJO36" s="15">
        <v>3.7420714387982801</v>
      </c>
      <c r="AJP36" s="15">
        <v>0.32120500409827601</v>
      </c>
      <c r="AJQ36" s="15">
        <v>0.36647402364827603</v>
      </c>
      <c r="AJR36" s="15">
        <v>0.44926944543103497</v>
      </c>
      <c r="AJS36" s="15">
        <v>0.49140443474482698</v>
      </c>
      <c r="AJT36" s="15">
        <v>0.47359663737069002</v>
      </c>
      <c r="AJU36" s="15">
        <v>0.51332072882586199</v>
      </c>
      <c r="AJV36" s="15">
        <v>0.35120478656724102</v>
      </c>
      <c r="AJW36" s="15">
        <v>0.39418975063793099</v>
      </c>
      <c r="AJX36" s="15">
        <v>-0.74502073132758595</v>
      </c>
      <c r="AJY36" s="15">
        <v>-0.69775217550000002</v>
      </c>
      <c r="AJZ36" s="15">
        <v>0.82001891296896601</v>
      </c>
      <c r="AKA36" s="15">
        <v>1.03662071768103</v>
      </c>
      <c r="AZI36" s="6"/>
      <c r="AZJ36" s="7"/>
      <c r="AZK36" s="6"/>
      <c r="AZL36" s="6"/>
      <c r="AZM36" s="6"/>
      <c r="AZN36" s="6"/>
    </row>
    <row r="37" spans="1:963 1361:1366" x14ac:dyDescent="0.25">
      <c r="A37" s="15">
        <v>36</v>
      </c>
      <c r="B37" s="15">
        <v>9</v>
      </c>
      <c r="C37" s="15" t="s">
        <v>10</v>
      </c>
      <c r="D37" s="15">
        <v>70</v>
      </c>
      <c r="E37" s="15">
        <v>4</v>
      </c>
      <c r="F37" s="15">
        <v>2</v>
      </c>
      <c r="G37" s="25">
        <v>-9999</v>
      </c>
      <c r="H37" s="25">
        <v>-9999</v>
      </c>
      <c r="I37" s="25">
        <v>-9999</v>
      </c>
      <c r="J37" s="25">
        <v>-9999</v>
      </c>
      <c r="K37" s="25">
        <v>-9999</v>
      </c>
      <c r="L37" s="25">
        <v>-9999</v>
      </c>
      <c r="M37" s="15">
        <v>172.48000000000002</v>
      </c>
      <c r="N37" s="15">
        <v>154</v>
      </c>
      <c r="O37" s="15">
        <v>224</v>
      </c>
      <c r="P37" s="15">
        <v>200</v>
      </c>
      <c r="Q37" s="15">
        <v>53.839999999999996</v>
      </c>
      <c r="R37" s="15">
        <v>24.72</v>
      </c>
      <c r="S37" s="15">
        <v>21.439999999999998</v>
      </c>
      <c r="T37" s="15">
        <v>51.839999999999996</v>
      </c>
      <c r="U37" s="15">
        <v>27.439999999999998</v>
      </c>
      <c r="V37" s="15">
        <v>20.720000000000006</v>
      </c>
      <c r="W37" s="15">
        <v>58.56</v>
      </c>
      <c r="X37" s="15">
        <v>26.72</v>
      </c>
      <c r="Y37" s="15">
        <v>14.720000000000006</v>
      </c>
      <c r="Z37" s="15">
        <v>60.56</v>
      </c>
      <c r="AA37" s="15">
        <v>16.72</v>
      </c>
      <c r="AB37" s="15">
        <v>22.720000000000006</v>
      </c>
      <c r="AC37" s="15" t="s">
        <v>76</v>
      </c>
      <c r="AD37" s="15">
        <v>8.6999999999999993</v>
      </c>
      <c r="AE37" s="15">
        <v>7.2</v>
      </c>
      <c r="AF37" s="15">
        <v>0.95</v>
      </c>
      <c r="AG37" s="15" t="s">
        <v>41</v>
      </c>
      <c r="AH37" s="15">
        <v>2</v>
      </c>
      <c r="AI37" s="15">
        <v>0.9</v>
      </c>
      <c r="AJ37" s="15">
        <v>3.6</v>
      </c>
      <c r="AK37" s="15">
        <v>6</v>
      </c>
      <c r="AL37" s="15">
        <v>319</v>
      </c>
      <c r="AM37" s="15">
        <v>48</v>
      </c>
      <c r="AN37" s="15">
        <v>0.65</v>
      </c>
      <c r="AO37" s="15">
        <v>9.3000000000000007</v>
      </c>
      <c r="AP37" s="15">
        <v>5.5</v>
      </c>
      <c r="AQ37" s="15">
        <v>1.27</v>
      </c>
      <c r="AR37" s="15">
        <v>5448</v>
      </c>
      <c r="AS37" s="15">
        <v>196</v>
      </c>
      <c r="AT37" s="15">
        <v>368</v>
      </c>
      <c r="AU37" s="25">
        <v>-9999</v>
      </c>
      <c r="AV37" s="15">
        <v>31.3</v>
      </c>
      <c r="AW37" s="15">
        <v>0</v>
      </c>
      <c r="AX37" s="15">
        <v>3</v>
      </c>
      <c r="AY37" s="15">
        <v>87</v>
      </c>
      <c r="AZ37" s="15">
        <v>5</v>
      </c>
      <c r="BA37" s="15">
        <v>5</v>
      </c>
      <c r="BB37" s="15">
        <v>61</v>
      </c>
      <c r="BC37" s="20">
        <v>0.36955653216140627</v>
      </c>
      <c r="BD37" s="20">
        <v>2.9899835550904471E-2</v>
      </c>
      <c r="BE37" s="20">
        <v>0</v>
      </c>
      <c r="BF37" s="20">
        <v>1.9923295313044778E-2</v>
      </c>
      <c r="BG37" s="20">
        <v>0.88508850885088508</v>
      </c>
      <c r="BH37" s="20">
        <v>1.5279372846657013</v>
      </c>
      <c r="BI37" s="25">
        <v>-9999</v>
      </c>
      <c r="BJ37" s="25">
        <v>-9999</v>
      </c>
      <c r="BK37" s="25">
        <v>-9999</v>
      </c>
      <c r="BL37" s="25">
        <v>-9999</v>
      </c>
      <c r="BM37" s="25">
        <v>-9999</v>
      </c>
      <c r="BN37" s="20">
        <f t="shared" si="197"/>
        <v>1.597825470849243</v>
      </c>
      <c r="BO37" s="20">
        <f t="shared" si="198"/>
        <v>1.597825470849243</v>
      </c>
      <c r="BP37" s="20">
        <f t="shared" si="199"/>
        <v>1.677518652101422</v>
      </c>
      <c r="BQ37" s="20">
        <f t="shared" si="200"/>
        <v>5.2178726875049621</v>
      </c>
      <c r="BR37" s="20">
        <f t="shared" si="201"/>
        <v>11.329621826167767</v>
      </c>
      <c r="BS37" s="20">
        <f t="shared" si="202"/>
        <v>7.9693181252179113E-2</v>
      </c>
      <c r="BT37" s="20">
        <f t="shared" si="203"/>
        <v>3.5403540354035403</v>
      </c>
      <c r="BU37" s="20">
        <f t="shared" si="204"/>
        <v>6.1117491386628053</v>
      </c>
      <c r="BV37" s="20">
        <f t="shared" si="35"/>
        <v>9.7317963553185258</v>
      </c>
      <c r="BW37" s="25">
        <v>-9999</v>
      </c>
      <c r="BX37" s="25">
        <v>-9999</v>
      </c>
      <c r="BY37" s="25">
        <v>-9999</v>
      </c>
      <c r="BZ37" s="25">
        <v>-9999</v>
      </c>
      <c r="CA37" s="25">
        <v>-9999</v>
      </c>
      <c r="CB37" s="25">
        <v>-9999</v>
      </c>
      <c r="CC37" s="25">
        <v>-9999</v>
      </c>
      <c r="CD37" s="20">
        <f t="shared" si="205"/>
        <v>32.24747306200593</v>
      </c>
      <c r="CE37" s="20">
        <f t="shared" si="206"/>
        <v>41.321425776630122</v>
      </c>
      <c r="CF37" s="20">
        <f t="shared" si="207"/>
        <v>49.580478000027412</v>
      </c>
      <c r="CG37" s="20">
        <f t="shared" si="36"/>
        <v>69.645342900437072</v>
      </c>
      <c r="CH37" s="15">
        <f t="shared" si="208"/>
        <v>8.2590522233972905</v>
      </c>
      <c r="CI37" s="15">
        <f t="shared" si="209"/>
        <v>10.248182501880171</v>
      </c>
      <c r="CJ37" s="15">
        <f t="shared" si="210"/>
        <v>9.8166823985294833</v>
      </c>
      <c r="CK37" s="15">
        <f t="shared" ref="CK37:CL37" si="229">SUM(CH37:CJ37)</f>
        <v>28.323917123806947</v>
      </c>
      <c r="CL37" s="15">
        <f t="shared" si="229"/>
        <v>48.388782024216596</v>
      </c>
      <c r="CM37" s="15">
        <v>11.379999999999999</v>
      </c>
      <c r="CN37" s="15">
        <v>13.46</v>
      </c>
      <c r="CO37" s="15">
        <v>11.025</v>
      </c>
      <c r="CP37" s="15">
        <v>0.82500000000000007</v>
      </c>
      <c r="CQ37" s="15">
        <v>3.65</v>
      </c>
      <c r="CR37" s="15">
        <v>1.28</v>
      </c>
      <c r="CS37" s="25">
        <v>-9999</v>
      </c>
      <c r="CT37" s="25">
        <v>-9999</v>
      </c>
      <c r="CU37" s="25">
        <v>-9999</v>
      </c>
      <c r="CV37" s="25">
        <v>-9999</v>
      </c>
      <c r="CW37" s="25">
        <v>-9999</v>
      </c>
      <c r="CX37" s="20">
        <f t="shared" si="141"/>
        <v>99.36</v>
      </c>
      <c r="CY37" s="20">
        <f t="shared" si="142"/>
        <v>143.46</v>
      </c>
      <c r="CZ37" s="20">
        <f t="shared" si="143"/>
        <v>146.76000000000002</v>
      </c>
      <c r="DA37" s="20">
        <f t="shared" si="144"/>
        <v>161.36000000000001</v>
      </c>
      <c r="DB37" s="20">
        <f t="shared" si="145"/>
        <v>166.48000000000002</v>
      </c>
      <c r="DC37" s="15">
        <f t="shared" si="146"/>
        <v>3.3000000000000003</v>
      </c>
      <c r="DD37" s="15">
        <f t="shared" si="147"/>
        <v>14.6</v>
      </c>
      <c r="DE37" s="15">
        <f t="shared" si="148"/>
        <v>5.12</v>
      </c>
      <c r="DF37" s="15">
        <f t="shared" si="149"/>
        <v>23.02</v>
      </c>
      <c r="DG37" s="16">
        <v>5.2153398253187424</v>
      </c>
      <c r="DH37" s="16">
        <v>2.8465284401827402</v>
      </c>
      <c r="DI37" s="16">
        <v>2.2684881786560469</v>
      </c>
      <c r="DJ37" s="16">
        <v>2.0647630558493226</v>
      </c>
      <c r="DK37" s="16">
        <v>2.5620456254700428</v>
      </c>
      <c r="DL37" s="16">
        <v>2.4541705996323708</v>
      </c>
      <c r="DM37" s="25">
        <v>-9999</v>
      </c>
      <c r="DN37" s="20">
        <f t="shared" si="41"/>
        <v>32.24747306200593</v>
      </c>
      <c r="DO37" s="20">
        <f t="shared" si="42"/>
        <v>41.321425776630122</v>
      </c>
      <c r="DP37" s="20">
        <f t="shared" ref="DP37:DR37" si="230">(DO37+(DJ37*4))</f>
        <v>49.580478000027412</v>
      </c>
      <c r="DQ37" s="20">
        <f t="shared" si="230"/>
        <v>59.828660501907585</v>
      </c>
      <c r="DR37" s="20">
        <f t="shared" si="230"/>
        <v>69.645342900437072</v>
      </c>
      <c r="DS37" s="15">
        <f t="shared" si="44"/>
        <v>8.2590522233972905</v>
      </c>
      <c r="DT37" s="15">
        <f t="shared" si="45"/>
        <v>10.248182501880171</v>
      </c>
      <c r="DU37" s="15">
        <f t="shared" si="46"/>
        <v>9.8166823985294833</v>
      </c>
      <c r="DV37" s="15">
        <f t="shared" si="47"/>
        <v>28.323917123806947</v>
      </c>
      <c r="DW37" s="25">
        <v>-9999</v>
      </c>
      <c r="DX37" s="25">
        <v>-9999</v>
      </c>
      <c r="DY37" s="25">
        <v>-9999</v>
      </c>
      <c r="DZ37" s="25">
        <v>-9999</v>
      </c>
      <c r="EA37" s="25">
        <v>-9999</v>
      </c>
      <c r="EB37" s="25">
        <v>-9999</v>
      </c>
      <c r="EC37" s="25">
        <v>-9999</v>
      </c>
      <c r="ED37" s="25">
        <v>-9999</v>
      </c>
      <c r="EE37" s="25">
        <v>-9999</v>
      </c>
      <c r="EF37" s="25">
        <v>-9999</v>
      </c>
      <c r="EG37" s="25">
        <v>-9999</v>
      </c>
      <c r="EH37" s="25">
        <v>-9999</v>
      </c>
      <c r="EI37" s="25">
        <v>-9999</v>
      </c>
      <c r="EJ37" s="25">
        <v>-9999</v>
      </c>
      <c r="EK37" s="25">
        <v>-9999</v>
      </c>
      <c r="EL37" s="25">
        <v>-9999</v>
      </c>
      <c r="EM37" s="25">
        <v>-9999</v>
      </c>
      <c r="EN37" s="25">
        <v>-9999</v>
      </c>
      <c r="EO37" s="25">
        <v>-9999</v>
      </c>
      <c r="EP37" s="25">
        <v>-9999</v>
      </c>
      <c r="EQ37" s="25">
        <v>-9999</v>
      </c>
      <c r="ER37" s="21">
        <v>-9999</v>
      </c>
      <c r="ES37" s="32">
        <v>-9999</v>
      </c>
      <c r="ET37" s="21">
        <v>-9999</v>
      </c>
      <c r="EU37" s="33">
        <v>-9999</v>
      </c>
      <c r="EV37" s="21">
        <v>-9999</v>
      </c>
      <c r="EW37" s="21">
        <v>-9999</v>
      </c>
      <c r="EX37" s="21">
        <v>-9999</v>
      </c>
      <c r="EY37" s="21">
        <v>-9999</v>
      </c>
      <c r="EZ37" s="21">
        <v>-9999</v>
      </c>
      <c r="FA37" s="21">
        <v>-9999</v>
      </c>
      <c r="FB37" s="21">
        <v>-9999</v>
      </c>
      <c r="FC37" s="21">
        <v>-9999</v>
      </c>
      <c r="FD37" s="21">
        <v>-9999</v>
      </c>
      <c r="FE37" s="21">
        <v>-9999</v>
      </c>
      <c r="FF37" s="21">
        <v>-9999</v>
      </c>
      <c r="FG37" s="21">
        <v>-9999</v>
      </c>
      <c r="FH37" s="21">
        <v>-9999</v>
      </c>
      <c r="FI37" s="21">
        <v>-9999</v>
      </c>
      <c r="FJ37" s="21">
        <v>-9999</v>
      </c>
      <c r="FK37" s="21">
        <v>-9999</v>
      </c>
      <c r="FL37" s="32">
        <v>-9999</v>
      </c>
      <c r="FM37" s="32">
        <v>-9999</v>
      </c>
      <c r="FN37" s="32">
        <v>-9999</v>
      </c>
      <c r="FO37" s="32">
        <v>-9999</v>
      </c>
      <c r="FP37" s="32">
        <v>-9999</v>
      </c>
      <c r="FQ37" s="32">
        <v>-9999</v>
      </c>
      <c r="FR37" s="32">
        <v>-9999</v>
      </c>
      <c r="FS37" s="32">
        <v>-9999</v>
      </c>
      <c r="FT37" s="32">
        <v>-9999</v>
      </c>
      <c r="FU37" s="32">
        <v>-9999</v>
      </c>
      <c r="FV37" s="32">
        <v>-9999</v>
      </c>
      <c r="FW37" s="32">
        <v>-9999</v>
      </c>
      <c r="FX37" s="21">
        <v>-9999</v>
      </c>
      <c r="FY37" s="21">
        <v>-9999</v>
      </c>
      <c r="FZ37" s="21">
        <v>-9999</v>
      </c>
      <c r="GA37" s="21">
        <v>-9999</v>
      </c>
      <c r="GB37" s="21">
        <v>-9999</v>
      </c>
      <c r="GC37" s="21">
        <v>-9999</v>
      </c>
      <c r="GD37" s="21">
        <v>-9999</v>
      </c>
      <c r="GE37" s="21">
        <v>-9999</v>
      </c>
      <c r="GF37" s="21">
        <v>-9999</v>
      </c>
      <c r="GG37" s="21">
        <v>-9999</v>
      </c>
      <c r="GH37" s="21">
        <v>-9999</v>
      </c>
      <c r="GI37" s="21">
        <v>-9999</v>
      </c>
      <c r="GJ37" s="21">
        <v>-9999</v>
      </c>
      <c r="GK37" s="21">
        <v>-9999</v>
      </c>
      <c r="GL37" s="21">
        <v>-9999</v>
      </c>
      <c r="GM37" s="21">
        <v>-9999</v>
      </c>
      <c r="GN37" s="25">
        <v>-9999</v>
      </c>
      <c r="GO37" s="25">
        <v>-9999</v>
      </c>
      <c r="GP37" s="25">
        <v>-9999</v>
      </c>
      <c r="GQ37" s="25">
        <v>-9999</v>
      </c>
      <c r="GR37" s="25">
        <v>-9999</v>
      </c>
      <c r="GS37" s="25">
        <v>-9999</v>
      </c>
      <c r="GT37" s="25">
        <v>-9999</v>
      </c>
      <c r="GU37" s="25">
        <v>-9999</v>
      </c>
      <c r="GV37" s="25">
        <v>-9999</v>
      </c>
      <c r="GW37" s="25">
        <v>-9999</v>
      </c>
      <c r="GX37" s="25">
        <v>-9999</v>
      </c>
      <c r="GY37" s="25">
        <v>-9999</v>
      </c>
      <c r="GZ37" s="25">
        <v>-9999</v>
      </c>
      <c r="HA37" s="25">
        <v>-9999</v>
      </c>
      <c r="HB37" s="21">
        <v>-9999</v>
      </c>
      <c r="HC37" s="21">
        <v>-9999</v>
      </c>
      <c r="HD37" s="21">
        <v>-9999</v>
      </c>
      <c r="HE37" s="21">
        <v>-9999</v>
      </c>
      <c r="HF37" s="21">
        <v>-9999</v>
      </c>
      <c r="HG37" s="15">
        <v>48.5</v>
      </c>
      <c r="HH37" s="15">
        <f t="shared" si="48"/>
        <v>437.5</v>
      </c>
      <c r="HI37" s="15">
        <v>1.6973662664810314</v>
      </c>
      <c r="HJ37" s="24">
        <f t="shared" si="49"/>
        <v>1.8592819215094478</v>
      </c>
      <c r="HK37" s="15">
        <f t="shared" si="50"/>
        <v>8.1343584066038339</v>
      </c>
      <c r="HL37" s="27">
        <v>0.33576609233126342</v>
      </c>
      <c r="HM37" s="17">
        <v>287.10000000000002</v>
      </c>
      <c r="HN37" s="17">
        <v>70.069999999999993</v>
      </c>
      <c r="HO37" s="16">
        <f t="shared" si="51"/>
        <v>217.03000000000003</v>
      </c>
      <c r="HP37" s="18">
        <v>11</v>
      </c>
      <c r="HQ37" s="18">
        <v>330.8</v>
      </c>
      <c r="HR37" s="18">
        <v>31.63</v>
      </c>
      <c r="HS37" s="22">
        <f t="shared" si="52"/>
        <v>299.17</v>
      </c>
      <c r="HT37" s="21">
        <v>152</v>
      </c>
      <c r="HU37" s="18">
        <v>359.9</v>
      </c>
      <c r="HV37" s="18">
        <v>31</v>
      </c>
      <c r="HW37" s="18">
        <f t="shared" si="53"/>
        <v>328.9</v>
      </c>
      <c r="HX37" s="18">
        <v>204.8</v>
      </c>
      <c r="HY37" s="18">
        <v>31</v>
      </c>
      <c r="HZ37" s="18">
        <f t="shared" si="54"/>
        <v>173.8</v>
      </c>
      <c r="IA37" s="18">
        <v>199.5</v>
      </c>
      <c r="IB37" s="18">
        <v>31.5</v>
      </c>
      <c r="IC37" s="18">
        <f t="shared" si="55"/>
        <v>168</v>
      </c>
      <c r="ID37" s="18">
        <v>100.7</v>
      </c>
      <c r="IE37" s="22">
        <v>6.65</v>
      </c>
      <c r="IF37" s="28">
        <v>143</v>
      </c>
      <c r="IG37" s="22">
        <v>70.069999999999993</v>
      </c>
      <c r="IH37" s="22">
        <f t="shared" si="151"/>
        <v>94.05</v>
      </c>
      <c r="II37" s="22">
        <f t="shared" si="152"/>
        <v>72.930000000000007</v>
      </c>
      <c r="IJ37" s="16">
        <f t="shared" si="58"/>
        <v>715.00000000000011</v>
      </c>
      <c r="IK37" s="16">
        <f t="shared" si="59"/>
        <v>638.39285714285722</v>
      </c>
      <c r="IL37" s="25">
        <f t="shared" si="213"/>
        <v>2127.7450980392159</v>
      </c>
      <c r="IM37" s="16">
        <f t="shared" si="214"/>
        <v>2933.0392156862745</v>
      </c>
      <c r="IN37" s="16">
        <f t="shared" si="215"/>
        <v>1703.9215686274511</v>
      </c>
      <c r="IO37" s="16">
        <f t="shared" si="60"/>
        <v>1647.0588235294117</v>
      </c>
      <c r="IP37" s="25">
        <f t="shared" si="216"/>
        <v>3224.5098039215686</v>
      </c>
      <c r="IQ37" s="16">
        <f t="shared" si="61"/>
        <v>8411.7647058823532</v>
      </c>
      <c r="IR37" s="16">
        <f t="shared" si="62"/>
        <v>922.05882352941171</v>
      </c>
      <c r="IS37" s="27">
        <v>0.33919063786255504</v>
      </c>
      <c r="IT37" s="24">
        <v>2.8313075536917109</v>
      </c>
      <c r="IU37" s="24">
        <v>2.8313075536917109</v>
      </c>
      <c r="IV37" s="15">
        <v>3.01</v>
      </c>
      <c r="IW37" s="24">
        <f t="shared" si="63"/>
        <v>3.063981145042074</v>
      </c>
      <c r="IX37" s="15">
        <f t="shared" si="217"/>
        <v>64.045127450980402</v>
      </c>
      <c r="IY37" s="27">
        <v>0.36208065671472045</v>
      </c>
      <c r="IZ37" s="26">
        <v>0.70553754090934062</v>
      </c>
      <c r="JA37" s="15">
        <v>0.74</v>
      </c>
      <c r="JB37" s="24">
        <f t="shared" si="64"/>
        <v>0.8055630834620835</v>
      </c>
      <c r="JC37" s="15">
        <f t="shared" si="218"/>
        <v>21.704490196078432</v>
      </c>
      <c r="JD37" s="27">
        <v>0.36127251351992673</v>
      </c>
      <c r="JE37" s="24">
        <v>1.28264425992148</v>
      </c>
      <c r="JF37" s="15">
        <v>1.4</v>
      </c>
      <c r="JG37" s="24">
        <f t="shared" si="65"/>
        <v>1.4186812617405804</v>
      </c>
      <c r="JH37" s="15">
        <f t="shared" si="219"/>
        <v>23.854901960784311</v>
      </c>
      <c r="JI37" s="27">
        <v>0.36166793898782518</v>
      </c>
      <c r="JJ37" s="24">
        <v>3.0045150949497579</v>
      </c>
      <c r="JK37" s="15">
        <v>2.83</v>
      </c>
      <c r="JL37" s="24">
        <f t="shared" si="66"/>
        <v>3.247996836874623</v>
      </c>
      <c r="JM37" s="15">
        <f t="shared" si="220"/>
        <v>26.094264705882352</v>
      </c>
      <c r="JN37" s="27">
        <v>0.3618146387821235</v>
      </c>
      <c r="JO37" s="16">
        <f t="shared" si="67"/>
        <v>135.6987843137255</v>
      </c>
      <c r="JP37" s="16">
        <f t="shared" si="68"/>
        <v>121.15962885154062</v>
      </c>
      <c r="JQ37" s="22">
        <v>6.5</v>
      </c>
      <c r="JR37" s="22">
        <f t="shared" si="69"/>
        <v>21.645</v>
      </c>
      <c r="JS37" s="22">
        <v>820</v>
      </c>
      <c r="JT37" s="26">
        <f t="shared" si="70"/>
        <v>0.82</v>
      </c>
      <c r="JU37" s="27">
        <v>7.1599999999999997E-2</v>
      </c>
      <c r="JV37" s="26">
        <f t="shared" si="71"/>
        <v>0.74839999999999995</v>
      </c>
      <c r="JW37" s="15">
        <f t="shared" si="72"/>
        <v>3317.4791870827112</v>
      </c>
      <c r="JX37" s="25">
        <v>-9999</v>
      </c>
      <c r="JY37" s="25">
        <v>-9999</v>
      </c>
      <c r="JZ37" s="15">
        <f t="shared" si="181"/>
        <v>-9999.0678000000007</v>
      </c>
      <c r="KA37" s="25">
        <v>-9999</v>
      </c>
      <c r="KB37" s="15">
        <f t="shared" si="156"/>
        <v>-13360.592998396582</v>
      </c>
      <c r="KC37" s="15">
        <v>0.46800000000000003</v>
      </c>
      <c r="KD37" s="15">
        <f t="shared" si="186"/>
        <v>-44323489.199263655</v>
      </c>
      <c r="KE37" s="15">
        <f t="shared" si="221"/>
        <v>1552.5802595547088</v>
      </c>
      <c r="KF37" s="15">
        <f t="shared" si="73"/>
        <v>1738.889890701274</v>
      </c>
      <c r="KG37" s="28">
        <v>2</v>
      </c>
      <c r="KH37" s="22">
        <f t="shared" si="74"/>
        <v>19</v>
      </c>
      <c r="KI37" s="22">
        <f t="shared" si="75"/>
        <v>126.73</v>
      </c>
      <c r="KJ37" s="20">
        <v>125.78290699999999</v>
      </c>
      <c r="KK37" s="16">
        <v>4.05</v>
      </c>
      <c r="KL37" s="16">
        <f t="shared" si="76"/>
        <v>3.54</v>
      </c>
      <c r="KM37" s="15">
        <f t="shared" si="121"/>
        <v>2700.3101735923733</v>
      </c>
      <c r="KN37" s="18">
        <v>1.82</v>
      </c>
      <c r="KO37" s="18">
        <f t="shared" si="77"/>
        <v>1.55</v>
      </c>
      <c r="KP37" s="15">
        <f t="shared" si="78"/>
        <v>0.43785310734463279</v>
      </c>
      <c r="KQ37" s="15">
        <f t="shared" si="79"/>
        <v>1182.3392003017454</v>
      </c>
      <c r="KR37" s="15">
        <f t="shared" si="80"/>
        <v>1324.2199043379551</v>
      </c>
      <c r="KS37" s="20">
        <f t="shared" si="222"/>
        <v>1502.8526832948116</v>
      </c>
      <c r="KT37" s="20">
        <f t="shared" si="81"/>
        <v>1683.1950052901891</v>
      </c>
      <c r="KU37" s="30">
        <v>5.54</v>
      </c>
      <c r="KV37" s="30">
        <v>0.98</v>
      </c>
      <c r="KW37" s="30">
        <v>76.8</v>
      </c>
      <c r="KX37" s="30">
        <v>24.2</v>
      </c>
      <c r="KY37" s="30">
        <v>6.1</v>
      </c>
      <c r="KZ37" s="18">
        <v>1.7439</v>
      </c>
      <c r="LA37" s="18">
        <f t="shared" si="82"/>
        <v>1.6769000000000001</v>
      </c>
      <c r="LB37" s="15">
        <f t="shared" si="223"/>
        <v>0.47370056497175145</v>
      </c>
      <c r="LC37" s="15">
        <f t="shared" si="224"/>
        <v>1279.1384548296755</v>
      </c>
      <c r="LD37" s="15">
        <f t="shared" si="83"/>
        <v>1432.6350694092368</v>
      </c>
      <c r="LE37" s="15">
        <f t="shared" si="84"/>
        <v>1747.1159383039476</v>
      </c>
      <c r="LF37" s="15">
        <v>48.5</v>
      </c>
      <c r="LG37" s="15">
        <f t="shared" si="85"/>
        <v>437.5</v>
      </c>
      <c r="LH37" s="15">
        <v>0.26841481857499999</v>
      </c>
      <c r="LI37" s="15">
        <v>0.40357106852500002</v>
      </c>
      <c r="LJ37" s="15">
        <v>0.23288365089999999</v>
      </c>
      <c r="LK37" s="15">
        <v>0.34031577070000002</v>
      </c>
      <c r="LL37" s="15">
        <v>0.51814185447500005</v>
      </c>
      <c r="LM37" s="15">
        <v>0.48256352562499999</v>
      </c>
      <c r="LN37" s="15">
        <v>0.34201152299999998</v>
      </c>
      <c r="LO37" s="15">
        <v>0.52695057580000004</v>
      </c>
      <c r="LP37" s="15">
        <v>0.468486994075</v>
      </c>
      <c r="LQ37" s="15">
        <v>0.25731189327499998</v>
      </c>
      <c r="LR37" s="15">
        <v>0.41036659879999998</v>
      </c>
      <c r="LS37" s="15">
        <v>0.266733502525</v>
      </c>
      <c r="LT37" s="15">
        <v>33.914749999999998</v>
      </c>
      <c r="LU37" s="15">
        <v>31.357749999999999</v>
      </c>
      <c r="LV37" s="15">
        <v>4.5887250000000002</v>
      </c>
      <c r="LW37" s="15">
        <v>43.177</v>
      </c>
      <c r="LX37" s="15">
        <v>43.786999999999999</v>
      </c>
      <c r="LY37" s="15">
        <v>34.353499999999997</v>
      </c>
      <c r="LZ37" s="15">
        <v>34.478999999999999</v>
      </c>
      <c r="MA37" s="15">
        <v>0.24425938999999999</v>
      </c>
      <c r="MB37" s="15">
        <v>0.23597180749999999</v>
      </c>
      <c r="MC37" s="15">
        <v>57.437750000000001</v>
      </c>
      <c r="MD37" s="15">
        <v>56.347499999999997</v>
      </c>
      <c r="ME37" s="15">
        <v>60.3</v>
      </c>
      <c r="MF37" s="15">
        <f t="shared" si="86"/>
        <v>2.862249999999996</v>
      </c>
      <c r="MG37" s="15">
        <f t="shared" si="87"/>
        <v>3.9525000000000006</v>
      </c>
      <c r="MH37" s="15">
        <v>1849.1350500000001</v>
      </c>
      <c r="MI37" s="15">
        <v>1824.4211749999999</v>
      </c>
      <c r="MJ37" s="15">
        <v>0.21271066112000001</v>
      </c>
      <c r="MK37" s="15">
        <v>0.20551254114</v>
      </c>
      <c r="ML37" s="15">
        <v>0.15594541906500001</v>
      </c>
      <c r="MM37" s="15">
        <v>0.1725936722425</v>
      </c>
      <c r="MN37" s="15">
        <v>0.12429060404</v>
      </c>
      <c r="MO37" s="15">
        <v>0.1226499351275</v>
      </c>
      <c r="MP37" s="15">
        <v>6.6050293967500007E-2</v>
      </c>
      <c r="MQ37" s="15">
        <v>8.8837520954999999E-2</v>
      </c>
      <c r="MR37" s="15">
        <v>5.8719274444999997E-2</v>
      </c>
      <c r="MS37" s="15">
        <v>3.4310527989999999E-2</v>
      </c>
      <c r="MT37" s="15">
        <v>0.32784227910250002</v>
      </c>
      <c r="MU37" s="15">
        <v>0.37825997474</v>
      </c>
      <c r="MV37" s="15">
        <v>0.34378707418999999</v>
      </c>
      <c r="MW37" s="15">
        <v>0.31574434486000003</v>
      </c>
      <c r="MX37" s="15">
        <v>0.12379465538749999</v>
      </c>
      <c r="MY37" s="15">
        <v>0.1876149949225</v>
      </c>
      <c r="MZ37" s="15">
        <v>0.54077007627249996</v>
      </c>
      <c r="NA37" s="15">
        <v>0.52243385173250001</v>
      </c>
      <c r="NB37" s="15">
        <v>0.47165989622749999</v>
      </c>
      <c r="NC37" s="15">
        <v>0.21595023159000001</v>
      </c>
      <c r="ND37" s="15">
        <v>0.49997162398</v>
      </c>
      <c r="NE37" s="15">
        <v>0.2319997388625</v>
      </c>
      <c r="NF37" s="15">
        <v>0.31400273160499997</v>
      </c>
      <c r="NG37" s="15">
        <v>0.16723582822249999</v>
      </c>
      <c r="NH37" s="15">
        <v>0.27438698482500001</v>
      </c>
      <c r="NI37" s="15">
        <v>0.14537410111249999</v>
      </c>
      <c r="NJ37" s="15">
        <v>-0.123670166025</v>
      </c>
      <c r="NK37" s="15">
        <v>-0.162540494625</v>
      </c>
      <c r="NL37" s="15">
        <v>1.07060965053</v>
      </c>
      <c r="NM37" s="15">
        <v>0.49265891311499999</v>
      </c>
      <c r="NN37" s="15">
        <v>0.27064623792499998</v>
      </c>
      <c r="NO37" s="15">
        <v>0.417906224725</v>
      </c>
      <c r="NP37" s="15">
        <v>0.24593174540000001</v>
      </c>
      <c r="NQ37" s="15">
        <v>0.340145938225</v>
      </c>
      <c r="NR37" s="15">
        <v>0.50256277984999997</v>
      </c>
      <c r="NS37" s="15">
        <v>0.45927782362500003</v>
      </c>
      <c r="NT37" s="15">
        <v>0.337743871975</v>
      </c>
      <c r="NU37" s="15">
        <v>0.50980027422499996</v>
      </c>
      <c r="NV37" s="15">
        <v>0.45492424235000001</v>
      </c>
      <c r="NW37" s="15">
        <v>0.25996816247499999</v>
      </c>
      <c r="NX37" s="15">
        <v>0.40555331994999999</v>
      </c>
      <c r="NY37" s="15">
        <v>0.251490049725</v>
      </c>
      <c r="NZ37" s="15">
        <v>31.468499999999999</v>
      </c>
      <c r="OA37" s="15">
        <v>28.639500000000002</v>
      </c>
      <c r="OB37" s="15">
        <v>13.450749999999999</v>
      </c>
      <c r="OC37" s="15">
        <v>45.691499999999998</v>
      </c>
      <c r="OD37" s="15">
        <v>46.265500000000003</v>
      </c>
      <c r="OE37" s="15">
        <v>32.537500000000001</v>
      </c>
      <c r="OF37" s="15">
        <v>32.24</v>
      </c>
      <c r="OG37" s="15">
        <v>0.36982074250000002</v>
      </c>
      <c r="OH37" s="15">
        <v>0.36099835499999999</v>
      </c>
      <c r="OI37" s="15">
        <v>57.561750000000004</v>
      </c>
      <c r="OJ37" s="15">
        <v>56.723750000000003</v>
      </c>
      <c r="OK37" s="15">
        <v>60</v>
      </c>
      <c r="OL37" s="15">
        <f t="shared" si="88"/>
        <v>2.4382499999999965</v>
      </c>
      <c r="OM37" s="15">
        <f t="shared" si="89"/>
        <v>3.2762499999999974</v>
      </c>
      <c r="ON37" s="15">
        <v>1851.941325</v>
      </c>
      <c r="OO37" s="15">
        <v>1832.932675</v>
      </c>
      <c r="OP37" s="15">
        <v>0.20282961528249999</v>
      </c>
      <c r="OQ37" s="15">
        <v>0.191298187875</v>
      </c>
      <c r="OR37" s="15">
        <v>0.147734702345</v>
      </c>
      <c r="OS37" s="15">
        <v>0.14852444138000001</v>
      </c>
      <c r="OT37" s="15">
        <v>0.113755972905</v>
      </c>
      <c r="OU37" s="15">
        <v>9.0585442084999995E-2</v>
      </c>
      <c r="OV37" s="15">
        <v>5.7333892970000001E-2</v>
      </c>
      <c r="OW37" s="15">
        <v>4.6682268222499997E-2</v>
      </c>
      <c r="OX37" s="15">
        <v>5.6811785864999999E-2</v>
      </c>
      <c r="OY37" s="15">
        <v>4.4107757980000002E-2</v>
      </c>
      <c r="OZ37" s="15">
        <v>0.33921060282999999</v>
      </c>
      <c r="PA37" s="15">
        <v>0.3414685690175</v>
      </c>
      <c r="PB37" s="15">
        <v>0.32445950298999998</v>
      </c>
      <c r="PC37" s="15">
        <v>0.29847904022999999</v>
      </c>
      <c r="PD37" s="15">
        <v>0.14654001883500001</v>
      </c>
      <c r="PE37" s="15">
        <v>0.16086472758000001</v>
      </c>
      <c r="PF37" s="15">
        <v>0.50942973014500004</v>
      </c>
      <c r="PG37" s="15">
        <v>0.47734655523750003</v>
      </c>
      <c r="PH37" s="15">
        <v>0.49966585198500002</v>
      </c>
      <c r="PI37" s="15">
        <v>0.40170988546750003</v>
      </c>
      <c r="PJ37" s="15">
        <v>0.52590918382749996</v>
      </c>
      <c r="PK37" s="15">
        <v>0.41429513063750001</v>
      </c>
      <c r="PL37" s="15">
        <v>0.31638140473999998</v>
      </c>
      <c r="PM37" s="15">
        <v>0.23424081293999999</v>
      </c>
      <c r="PN37" s="15">
        <v>0.278184716665</v>
      </c>
      <c r="PO37" s="15">
        <v>0.20790892009</v>
      </c>
      <c r="PP37" s="15">
        <v>-0.108168274675</v>
      </c>
      <c r="PQ37" s="15">
        <v>-8.8246207657500006E-2</v>
      </c>
      <c r="PR37" s="15">
        <v>1.170320654395</v>
      </c>
      <c r="PS37" s="15">
        <v>-2.424624696735</v>
      </c>
      <c r="PT37" s="15">
        <v>0.26944517528888901</v>
      </c>
      <c r="PU37" s="15">
        <v>0.40862693362222202</v>
      </c>
      <c r="PV37" s="15">
        <v>0.244121628955556</v>
      </c>
      <c r="PW37" s="15">
        <v>0.34224433386666703</v>
      </c>
      <c r="PX37" s="15">
        <v>0.52846413859999997</v>
      </c>
      <c r="PY37" s="15">
        <v>0.45971866275555601</v>
      </c>
      <c r="PZ37" s="15">
        <v>0.34292954335555598</v>
      </c>
      <c r="QA37" s="15">
        <v>0.530738470511111</v>
      </c>
      <c r="QB37" s="15">
        <v>0.47681340024444502</v>
      </c>
      <c r="QC37" s="15">
        <v>0.26722123275555598</v>
      </c>
      <c r="QD37" s="15">
        <v>0.40896693946666701</v>
      </c>
      <c r="QE37" s="15">
        <v>0.25827826846666702</v>
      </c>
      <c r="QF37" s="15">
        <v>27.03</v>
      </c>
      <c r="QG37" s="15">
        <v>24.046444444444401</v>
      </c>
      <c r="QH37" s="15">
        <v>21.442</v>
      </c>
      <c r="QI37" s="15">
        <v>36.880666666666698</v>
      </c>
      <c r="QJ37" s="15">
        <v>36.9757777777778</v>
      </c>
      <c r="QK37" s="15">
        <v>26.6908888888889</v>
      </c>
      <c r="QL37" s="15">
        <v>26.3</v>
      </c>
      <c r="QM37" s="15">
        <v>0.28002346222222202</v>
      </c>
      <c r="QN37" s="15">
        <v>0.26794342222222201</v>
      </c>
      <c r="QO37" s="15">
        <v>56.849555555555497</v>
      </c>
      <c r="QP37" s="15">
        <v>52.537999999999997</v>
      </c>
      <c r="QQ37" s="15">
        <v>60.1</v>
      </c>
      <c r="QR37" s="15">
        <f t="shared" si="90"/>
        <v>3.2504444444445042</v>
      </c>
      <c r="QS37" s="15">
        <f t="shared" si="91"/>
        <v>7.5620000000000047</v>
      </c>
      <c r="QT37" s="15">
        <v>1835.7825111111099</v>
      </c>
      <c r="QU37" s="15">
        <v>1737.8952222222199</v>
      </c>
      <c r="QV37" s="15">
        <v>0.21467569209555601</v>
      </c>
      <c r="QW37" s="15">
        <v>0.21177047558888901</v>
      </c>
      <c r="QX37" s="15">
        <v>0.16324298177333299</v>
      </c>
      <c r="QY37" s="15">
        <v>0.14621513760444399</v>
      </c>
      <c r="QZ37" s="15">
        <v>0.129361290757778</v>
      </c>
      <c r="RA37" s="15">
        <v>0.125880316115556</v>
      </c>
      <c r="RB37" s="15">
        <v>7.65827712711111E-2</v>
      </c>
      <c r="RC37" s="15">
        <v>5.8615276537777802E-2</v>
      </c>
      <c r="RD37" s="15">
        <v>5.3328153086666698E-2</v>
      </c>
      <c r="RE37" s="15">
        <v>6.7841583113333298E-2</v>
      </c>
      <c r="RF37" s="15">
        <v>0.34510510019555601</v>
      </c>
      <c r="RG37" s="15">
        <v>0.36586990660444402</v>
      </c>
      <c r="RH37" s="15">
        <v>0.33004003116222203</v>
      </c>
      <c r="RI37" s="15">
        <v>0.32239773416</v>
      </c>
      <c r="RJ37" s="15">
        <v>0.140939705362222</v>
      </c>
      <c r="RK37" s="15">
        <v>0.167504693855556</v>
      </c>
      <c r="RL37" s="15">
        <v>0.54756483777777798</v>
      </c>
      <c r="RM37" s="15">
        <v>0.54409220581111095</v>
      </c>
      <c r="RN37" s="15">
        <v>0.41327544125555599</v>
      </c>
      <c r="RO37" s="15">
        <v>0.78484069335333295</v>
      </c>
      <c r="RP37" s="15">
        <v>0.44251869028222202</v>
      </c>
      <c r="RQ37" s="15">
        <v>0.82809664922000004</v>
      </c>
      <c r="RR37" s="15">
        <v>0.28473248150888902</v>
      </c>
      <c r="RS37" s="15">
        <v>0.32331667333333303</v>
      </c>
      <c r="RT37" s="15">
        <v>0.24700408341111099</v>
      </c>
      <c r="RU37" s="15">
        <v>0.28732522801777799</v>
      </c>
      <c r="RV37" s="15">
        <v>-0.141947533444444</v>
      </c>
      <c r="RW37" s="15">
        <v>-0.109999256311111</v>
      </c>
      <c r="RX37" s="15">
        <v>0.81887780952</v>
      </c>
      <c r="RY37" s="15">
        <v>1.7964669146911101</v>
      </c>
      <c r="RZ37" s="15">
        <v>0.26479164515555598</v>
      </c>
      <c r="SA37" s="15">
        <v>0.38302842377777802</v>
      </c>
      <c r="SB37" s="15">
        <v>0.23933815922222201</v>
      </c>
      <c r="SC37" s="15">
        <v>0.32389572531111099</v>
      </c>
      <c r="SD37" s="15">
        <v>0.51434562495555602</v>
      </c>
      <c r="SE37" s="15">
        <v>0.43365433715555501</v>
      </c>
      <c r="SF37" s="15">
        <v>0.310407876288889</v>
      </c>
      <c r="SG37" s="15">
        <v>0.51233911671111099</v>
      </c>
      <c r="SH37" s="15">
        <v>0.44278839348888899</v>
      </c>
      <c r="SI37" s="15">
        <v>0.24412587097777799</v>
      </c>
      <c r="SJ37" s="15">
        <v>0.36224547957777797</v>
      </c>
      <c r="SK37" s="15">
        <v>0.23540331755555599</v>
      </c>
      <c r="SL37" s="15">
        <v>30.914555555555499</v>
      </c>
      <c r="SM37" s="15">
        <v>28.7046666666667</v>
      </c>
      <c r="SN37" s="15">
        <v>15.6893333333333</v>
      </c>
      <c r="SO37" s="15">
        <v>40.892222222222202</v>
      </c>
      <c r="SP37" s="15">
        <v>39.291888888888899</v>
      </c>
      <c r="SQ37" s="15">
        <v>31.830222222222201</v>
      </c>
      <c r="SR37" s="15">
        <v>31.474888888888898</v>
      </c>
      <c r="SS37" s="15">
        <v>0.250424867777778</v>
      </c>
      <c r="ST37" s="15">
        <v>0.196471559444444</v>
      </c>
      <c r="SU37" s="15">
        <v>54.321777777777797</v>
      </c>
      <c r="SV37" s="15">
        <v>54.244444444444397</v>
      </c>
      <c r="SW37" s="15">
        <v>63.6</v>
      </c>
      <c r="SX37" s="15">
        <f t="shared" si="92"/>
        <v>9.2782222222222046</v>
      </c>
      <c r="SY37" s="15">
        <f t="shared" si="93"/>
        <v>9.355555555555604</v>
      </c>
      <c r="SZ37" s="15">
        <v>1778.4051444444401</v>
      </c>
      <c r="TA37" s="15">
        <v>1776.6576444444399</v>
      </c>
      <c r="TB37" s="15">
        <v>0.24478620164888901</v>
      </c>
      <c r="TC37" s="15">
        <v>0.22558632066444401</v>
      </c>
      <c r="TD37" s="15">
        <v>0.175629087168889</v>
      </c>
      <c r="TE37" s="15">
        <v>0.144576333668889</v>
      </c>
      <c r="TF37" s="15">
        <v>0.171184123757778</v>
      </c>
      <c r="TG37" s="15">
        <v>0.14478077557555599</v>
      </c>
      <c r="TH37" s="15">
        <v>0.100084863833333</v>
      </c>
      <c r="TI37" s="15">
        <v>6.1749883679999999E-2</v>
      </c>
      <c r="TJ37" s="15">
        <v>7.2390966842222307E-2</v>
      </c>
      <c r="TK37" s="15">
        <v>8.3858876557777795E-2</v>
      </c>
      <c r="TL37" s="15">
        <v>0.36983374400666702</v>
      </c>
      <c r="TM37" s="15">
        <v>0.36337430554</v>
      </c>
      <c r="TN37" s="15">
        <v>0.353996941535555</v>
      </c>
      <c r="TO37" s="15">
        <v>0.31866092171777799</v>
      </c>
      <c r="TP37" s="15">
        <v>0.137503573104444</v>
      </c>
      <c r="TQ37" s="15">
        <v>0.15039144029111101</v>
      </c>
      <c r="TR37" s="15">
        <v>0.65158795160444405</v>
      </c>
      <c r="TS37" s="15">
        <v>0.58806068427555502</v>
      </c>
      <c r="TT37" s="15">
        <v>0.42119205099555501</v>
      </c>
      <c r="TU37" s="15">
        <v>0.57443978630000003</v>
      </c>
      <c r="TV37" s="15">
        <v>0.45948784069555598</v>
      </c>
      <c r="TW37" s="15">
        <v>0.60260998495555496</v>
      </c>
      <c r="TX37" s="15">
        <v>0.34034643466222197</v>
      </c>
      <c r="TY37" s="15">
        <v>0.40540833564888901</v>
      </c>
      <c r="TZ37" s="15">
        <v>0.29328913899777798</v>
      </c>
      <c r="UA37" s="15">
        <v>0.36033308001777797</v>
      </c>
      <c r="UB37" s="15">
        <v>-0.18161417331111099</v>
      </c>
      <c r="UC37" s="15">
        <v>-0.114969048982222</v>
      </c>
      <c r="UD37" s="15">
        <v>0.87577787459777801</v>
      </c>
      <c r="UE37" s="15">
        <v>1.9823218203688899</v>
      </c>
      <c r="UF37" s="15">
        <v>0.23847910795833299</v>
      </c>
      <c r="UG37" s="15">
        <v>0.30870678075000002</v>
      </c>
      <c r="UH37" s="15">
        <v>0.21379615102083299</v>
      </c>
      <c r="UI37" s="15">
        <v>0.27388482912500001</v>
      </c>
      <c r="UJ37" s="15">
        <v>0.550352837916667</v>
      </c>
      <c r="UK37" s="15">
        <v>0.45999751</v>
      </c>
      <c r="UL37" s="15">
        <v>0.25459698091666699</v>
      </c>
      <c r="UM37" s="15">
        <v>0.49731759652083302</v>
      </c>
      <c r="UN37" s="15">
        <v>0.41225617850000001</v>
      </c>
      <c r="UO37" s="15">
        <v>0.20950000160416701</v>
      </c>
      <c r="UP37" s="15">
        <v>0.28355910608333301</v>
      </c>
      <c r="UQ37" s="15">
        <v>0.19978718037500001</v>
      </c>
      <c r="UR37" s="15">
        <v>31.62</v>
      </c>
      <c r="US37" s="15">
        <v>28.113125</v>
      </c>
      <c r="UT37" s="15">
        <v>13.6335416666667</v>
      </c>
      <c r="UU37" s="15">
        <v>41.6660416666667</v>
      </c>
      <c r="UV37" s="15">
        <v>38.192083333333301</v>
      </c>
      <c r="UW37" s="15">
        <v>31.91</v>
      </c>
      <c r="UX37" s="15">
        <v>31.41</v>
      </c>
      <c r="UY37" s="15">
        <v>0.27107741458333301</v>
      </c>
      <c r="UZ37" s="15">
        <v>0.17015184291666699</v>
      </c>
      <c r="VA37" s="15">
        <v>55.612083333333302</v>
      </c>
      <c r="VB37" s="15">
        <v>59.198958333333401</v>
      </c>
      <c r="VC37" s="15">
        <v>73.099999999999994</v>
      </c>
      <c r="VD37" s="15">
        <f t="shared" si="94"/>
        <v>17.487916666666692</v>
      </c>
      <c r="VE37" s="15">
        <f t="shared" si="95"/>
        <v>13.901041666666593</v>
      </c>
      <c r="VF37" s="15">
        <f t="shared" si="96"/>
        <v>15.694479166666643</v>
      </c>
      <c r="VG37" s="15">
        <v>1807.69266666667</v>
      </c>
      <c r="VH37" s="15">
        <v>1889.11725</v>
      </c>
      <c r="VI37" s="15">
        <v>0.32181643345416699</v>
      </c>
      <c r="VJ37" s="15">
        <v>0.33289326447291701</v>
      </c>
      <c r="VK37" s="15">
        <v>0.23618258491666699</v>
      </c>
      <c r="VL37" s="15">
        <v>0.25293352677499997</v>
      </c>
      <c r="VM37" s="15">
        <v>0.273525402272917</v>
      </c>
      <c r="VN37" s="15">
        <v>0.27894095278124997</v>
      </c>
      <c r="VO37" s="15">
        <f t="shared" si="97"/>
        <v>0.27623317752708348</v>
      </c>
      <c r="VP37" s="15">
        <v>0.18533310689374999</v>
      </c>
      <c r="VQ37" s="15">
        <v>0.19631960532500001</v>
      </c>
      <c r="VR37" s="15">
        <v>9.2978280075000003E-2</v>
      </c>
      <c r="VS37" s="15">
        <v>8.7775174310416607E-2</v>
      </c>
      <c r="VT37" s="15">
        <v>0.42606418439791699</v>
      </c>
      <c r="VU37" s="15">
        <v>0.43812611618541702</v>
      </c>
      <c r="VV37" s="15">
        <v>0.40635994736041697</v>
      </c>
      <c r="VW37" s="15">
        <v>0.39294239287291699</v>
      </c>
      <c r="VX37" s="15">
        <v>0.120607759083333</v>
      </c>
      <c r="VY37" s="15">
        <v>0.123447701075</v>
      </c>
      <c r="VZ37" s="15">
        <v>0.95732104401458296</v>
      </c>
      <c r="WA37" s="15">
        <v>1.0118710993625</v>
      </c>
      <c r="WB37" s="15">
        <v>0.34112801679999999</v>
      </c>
      <c r="WC37" s="15">
        <v>0.30345092140833302</v>
      </c>
      <c r="WD37" s="15">
        <v>0.39624449006458301</v>
      </c>
      <c r="WE37" s="15">
        <v>0.35485147014583301</v>
      </c>
      <c r="WF37" s="15">
        <v>0.34731492989791701</v>
      </c>
      <c r="WG37" s="15">
        <v>0.31018228945833298</v>
      </c>
      <c r="WH37" s="15">
        <v>0.28731450784166701</v>
      </c>
      <c r="WI37" s="15">
        <v>0.25441454748749998</v>
      </c>
      <c r="WJ37" s="15">
        <v>-0.311779731666667</v>
      </c>
      <c r="WK37" s="15">
        <v>-0.326921049395833</v>
      </c>
      <c r="WL37" s="15">
        <v>0.67693292573333297</v>
      </c>
      <c r="WM37" s="15">
        <v>0.62583881787708295</v>
      </c>
      <c r="WN37" s="15">
        <v>0.184383009327273</v>
      </c>
      <c r="WO37" s="15">
        <v>0.21386618225454501</v>
      </c>
      <c r="WP37" s="15">
        <v>0.15986830069090899</v>
      </c>
      <c r="WQ37" s="15">
        <v>0.20108627183636399</v>
      </c>
      <c r="WR37" s="15">
        <v>0.50849307818181799</v>
      </c>
      <c r="WS37" s="15">
        <v>0.392419521363636</v>
      </c>
      <c r="WT37" s="15">
        <v>0.18898773176363601</v>
      </c>
      <c r="WU37" s="15">
        <v>0.48891765601818199</v>
      </c>
      <c r="WV37" s="15">
        <v>0.37467159281818202</v>
      </c>
      <c r="WW37" s="15">
        <v>0.176977639363636</v>
      </c>
      <c r="WX37" s="15">
        <v>0.207443978818182</v>
      </c>
      <c r="WY37" s="15">
        <v>0.15763853672727299</v>
      </c>
      <c r="WZ37" s="15">
        <v>31.681999999999999</v>
      </c>
      <c r="XA37" s="15">
        <v>30.907090909090901</v>
      </c>
      <c r="XB37" s="15">
        <v>9.4167272727272699</v>
      </c>
      <c r="XC37" s="15">
        <v>32.588545454545503</v>
      </c>
      <c r="XD37" s="15">
        <v>32.766909090909103</v>
      </c>
      <c r="XE37" s="15">
        <v>32.350363636363603</v>
      </c>
      <c r="XF37" s="15">
        <v>32.199636363636401</v>
      </c>
      <c r="XG37" s="15">
        <v>8.7693232909090892E-3</v>
      </c>
      <c r="XH37" s="15">
        <v>1.6368581527272701E-2</v>
      </c>
      <c r="XI37" s="15">
        <v>53.73</v>
      </c>
      <c r="XJ37" s="15">
        <v>52.740363636363597</v>
      </c>
      <c r="XK37" s="15">
        <v>84.6</v>
      </c>
      <c r="XL37" s="15">
        <f t="shared" si="98"/>
        <v>30.869999999999997</v>
      </c>
      <c r="XM37" s="15">
        <f t="shared" si="99"/>
        <v>31.859636363636398</v>
      </c>
      <c r="XN37" s="15">
        <v>1764.98636363636</v>
      </c>
      <c r="XO37" s="15">
        <v>1742.5092</v>
      </c>
      <c r="XP37" s="15">
        <v>0.44118049215636401</v>
      </c>
      <c r="XQ37" s="15">
        <v>0.43032758718181802</v>
      </c>
      <c r="XR37" s="15">
        <v>0.32898474111272702</v>
      </c>
      <c r="XS37" s="15">
        <v>0.321636261930909</v>
      </c>
      <c r="XT37" s="15">
        <v>0.40371948431272697</v>
      </c>
      <c r="XU37" s="15">
        <v>0.405327180296364</v>
      </c>
      <c r="XV37" s="15">
        <v>0.28756622260727299</v>
      </c>
      <c r="XW37" s="15">
        <v>0.29404790084181798</v>
      </c>
      <c r="XX37" s="15">
        <v>0.131720065130909</v>
      </c>
      <c r="XY37" s="15">
        <v>0.127022009516364</v>
      </c>
      <c r="XZ37" s="15">
        <v>0.51150772632545405</v>
      </c>
      <c r="YA37" s="15">
        <v>0.51913811578909097</v>
      </c>
      <c r="YB37" s="15">
        <v>0.46739738930909103</v>
      </c>
      <c r="YC37" s="15">
        <v>0.46518114261454602</v>
      </c>
      <c r="YD37" s="15">
        <v>9.0270781814545495E-2</v>
      </c>
      <c r="YE37" s="15">
        <v>0.114332588556364</v>
      </c>
      <c r="YF37" s="15">
        <v>1.5949552513381799</v>
      </c>
      <c r="YG37" s="15">
        <v>1.5366785661145499</v>
      </c>
      <c r="YH37" s="15">
        <v>0.32660417647818202</v>
      </c>
      <c r="YI37" s="15">
        <v>0.306424264558182</v>
      </c>
      <c r="YJ37" s="15">
        <v>0.40452077229636402</v>
      </c>
      <c r="YK37" s="15">
        <v>0.380182809296364</v>
      </c>
      <c r="YL37" s="15">
        <v>0.37979425527999999</v>
      </c>
      <c r="YM37" s="15">
        <v>0.36462482862000001</v>
      </c>
      <c r="YN37" s="15">
        <v>0.29854725929818199</v>
      </c>
      <c r="YO37" s="15">
        <v>0.28869347675454599</v>
      </c>
      <c r="YP37" s="15">
        <v>-0.44570248547272701</v>
      </c>
      <c r="YQ37" s="15">
        <v>-0.45350537569090899</v>
      </c>
      <c r="YR37" s="15">
        <v>0.68593330272363695</v>
      </c>
      <c r="YS37" s="15">
        <v>0.66114773564181795</v>
      </c>
      <c r="YT37" s="15">
        <v>0.143180731842105</v>
      </c>
      <c r="YU37" s="15">
        <v>0.15011791186842099</v>
      </c>
      <c r="YV37" s="15">
        <v>0.119573199921053</v>
      </c>
      <c r="YW37" s="15">
        <v>0.145220813710526</v>
      </c>
      <c r="YX37" s="15">
        <v>0.44279654360526299</v>
      </c>
      <c r="YY37" s="15">
        <v>0.32047462905263202</v>
      </c>
      <c r="YZ37" s="15">
        <v>0.13774794626315801</v>
      </c>
      <c r="ZA37" s="15">
        <v>0.45877874297368398</v>
      </c>
      <c r="ZB37" s="15">
        <v>0.33032029376315802</v>
      </c>
      <c r="ZC37" s="15">
        <v>0.139028970263158</v>
      </c>
      <c r="ZD37" s="15">
        <v>0.14868421055263201</v>
      </c>
      <c r="ZE37" s="15">
        <v>0.120092848473684</v>
      </c>
      <c r="ZF37" s="15">
        <v>36.28</v>
      </c>
      <c r="ZG37" s="15">
        <v>32.397894736842098</v>
      </c>
      <c r="ZH37" s="15">
        <v>16.5215789473684</v>
      </c>
      <c r="ZI37" s="15">
        <v>36.813421052631597</v>
      </c>
      <c r="ZJ37" s="15">
        <v>39.024473684210498</v>
      </c>
      <c r="ZK37" s="15">
        <v>37.130000000000003</v>
      </c>
      <c r="ZL37" s="15">
        <v>37.049999999999997</v>
      </c>
      <c r="ZM37" s="15">
        <v>-6.4514220000000001E-3</v>
      </c>
      <c r="ZN37" s="15">
        <v>5.0845046947368397E-2</v>
      </c>
      <c r="ZO37" s="15">
        <v>65.461052631578895</v>
      </c>
      <c r="ZP37" s="15">
        <v>60.437105263157903</v>
      </c>
      <c r="ZQ37" s="15">
        <v>103.6</v>
      </c>
      <c r="ZR37" s="15">
        <f t="shared" si="100"/>
        <v>38.1389473684211</v>
      </c>
      <c r="ZS37" s="15">
        <f t="shared" si="101"/>
        <v>43.162894736842091</v>
      </c>
      <c r="ZT37" s="15">
        <v>2031.2628684210499</v>
      </c>
      <c r="ZU37" s="15">
        <v>1917.2217631578901</v>
      </c>
      <c r="ZV37" s="15">
        <v>0.53752131898157895</v>
      </c>
      <c r="ZW37" s="15">
        <v>0.50372712539473696</v>
      </c>
      <c r="ZX37" s="15">
        <v>0.41124975351315801</v>
      </c>
      <c r="ZY37" s="15">
        <v>0.37521034060789499</v>
      </c>
      <c r="ZZ37" s="15">
        <v>0.51012288435789499</v>
      </c>
      <c r="AAA37" s="15">
        <v>0.491387738063158</v>
      </c>
      <c r="AAB37" s="15">
        <v>0.379283454763158</v>
      </c>
      <c r="AAC37" s="15">
        <v>0.36092581007631602</v>
      </c>
      <c r="AAD37" s="15">
        <v>0.16240822005789499</v>
      </c>
      <c r="AAE37" s="15">
        <v>0.158782593360526</v>
      </c>
      <c r="AAF37" s="15">
        <v>0.58460802858947403</v>
      </c>
      <c r="AAG37" s="15">
        <v>0.57237845838947399</v>
      </c>
      <c r="AAH37" s="15">
        <v>0.53431892022368399</v>
      </c>
      <c r="AAI37" s="15">
        <v>0.50889619180263101</v>
      </c>
      <c r="AAJ37" s="15">
        <v>6.8711629310526295E-2</v>
      </c>
      <c r="AAK37" s="15">
        <v>9.6944524886842104E-2</v>
      </c>
      <c r="AAL37" s="15">
        <v>2.3349461146631598</v>
      </c>
      <c r="AAM37" s="15">
        <v>2.0529547234105299</v>
      </c>
      <c r="AAN37" s="15">
        <v>0.31825882589473697</v>
      </c>
      <c r="AAO37" s="15">
        <v>0.32054089842105299</v>
      </c>
      <c r="AAP37" s="15">
        <v>0.41314283923947398</v>
      </c>
      <c r="AAQ37" s="15">
        <v>0.409790110560526</v>
      </c>
      <c r="AAR37" s="15">
        <v>0.39897003387105301</v>
      </c>
      <c r="AAS37" s="15">
        <v>0.40275464922368398</v>
      </c>
      <c r="AAT37" s="15">
        <v>0.30173560122631599</v>
      </c>
      <c r="AAU37" s="15">
        <v>0.31225624672368402</v>
      </c>
      <c r="AAV37" s="15">
        <v>-0.54960734536842104</v>
      </c>
      <c r="AAW37" s="15">
        <v>-0.52918929005263105</v>
      </c>
      <c r="AAX37" s="15">
        <v>0.70820737519736798</v>
      </c>
      <c r="AAY37" s="15">
        <v>0.74010793388157903</v>
      </c>
      <c r="AAZ37" s="15">
        <v>0.116906889962264</v>
      </c>
      <c r="ABA37" s="15">
        <v>0.104246413207547</v>
      </c>
      <c r="ABB37" s="15">
        <v>9.70893921320755E-2</v>
      </c>
      <c r="ABC37" s="15">
        <v>0.106433280320755</v>
      </c>
      <c r="ABD37" s="15">
        <v>0.42472325186792498</v>
      </c>
      <c r="ABE37" s="15">
        <v>0.280876132396226</v>
      </c>
      <c r="ABF37" s="15">
        <v>0.110651843641509</v>
      </c>
      <c r="ABG37" s="15">
        <v>0.43392408096226398</v>
      </c>
      <c r="ABH37" s="15">
        <v>0.28337127154717001</v>
      </c>
      <c r="ABI37" s="15">
        <v>0.107491081566038</v>
      </c>
      <c r="ABJ37" s="15">
        <v>9.7014915603773594E-2</v>
      </c>
      <c r="ABK37" s="15">
        <v>9.0199531660377405E-2</v>
      </c>
      <c r="ABL37" s="15">
        <v>35.04</v>
      </c>
      <c r="ABM37" s="15">
        <v>33.3698113207547</v>
      </c>
      <c r="ABN37" s="15">
        <v>13.7101886792453</v>
      </c>
      <c r="ABO37" s="15">
        <v>29.869622641509402</v>
      </c>
      <c r="ABP37" s="15">
        <v>31.147358490565999</v>
      </c>
      <c r="ABQ37" s="15">
        <v>35.191509433962302</v>
      </c>
      <c r="ABR37" s="15">
        <v>35.15</v>
      </c>
      <c r="ABS37" s="15">
        <v>-0.134212221320755</v>
      </c>
      <c r="ABT37" s="15">
        <v>-9.1679098301886794E-2</v>
      </c>
      <c r="ABU37" s="15">
        <v>63.619245283018898</v>
      </c>
      <c r="ABV37" s="15">
        <v>60.695471698113202</v>
      </c>
      <c r="ABW37" s="15">
        <v>122.5</v>
      </c>
      <c r="ABX37" s="15">
        <f t="shared" si="102"/>
        <v>58.880754716981102</v>
      </c>
      <c r="ABY37" s="15">
        <f t="shared" si="103"/>
        <v>61.804528301886798</v>
      </c>
      <c r="ABZ37" s="15">
        <f t="shared" si="104"/>
        <v>60.342641509433946</v>
      </c>
      <c r="ACA37" s="15">
        <v>1989.4608301886799</v>
      </c>
      <c r="ACB37" s="15">
        <v>1923.0886981132101</v>
      </c>
      <c r="ACC37" s="15">
        <v>0.592824824501887</v>
      </c>
      <c r="ACD37" s="15">
        <v>0.59577920017169805</v>
      </c>
      <c r="ACE37" s="15">
        <v>0.437927146324528</v>
      </c>
      <c r="ACF37" s="15">
        <v>0.44907131822641499</v>
      </c>
      <c r="ACG37" s="15">
        <v>0.63402985045471705</v>
      </c>
      <c r="ACH37" s="15">
        <v>0.60261543645094295</v>
      </c>
      <c r="ACI37" s="15">
        <f t="shared" si="105"/>
        <v>0.61832264345282995</v>
      </c>
      <c r="ACJ37" s="15">
        <v>0.489760676996226</v>
      </c>
      <c r="ACK37" s="15">
        <v>0.457377256713208</v>
      </c>
      <c r="ACL37" s="15">
        <v>0.20956780910943401</v>
      </c>
      <c r="ACM37" s="15">
        <v>0.20102424869999999</v>
      </c>
      <c r="ACN37" s="15">
        <v>0.65537072499434001</v>
      </c>
      <c r="ACO37" s="15">
        <v>0.62444206326415097</v>
      </c>
      <c r="ACP37" s="15">
        <v>0.60221577785471703</v>
      </c>
      <c r="ACQ37" s="15">
        <v>0.56466947561320802</v>
      </c>
      <c r="ACR37" s="15">
        <v>0.102299079660377</v>
      </c>
      <c r="ACS37" s="15">
        <v>4.6164028767924498E-2</v>
      </c>
      <c r="ACT37" s="15">
        <v>2.9284392569264099</v>
      </c>
      <c r="ACU37" s="15">
        <v>2.99877583259057</v>
      </c>
      <c r="ACV37" s="15">
        <v>0.33050055798113198</v>
      </c>
      <c r="ACW37" s="15">
        <v>0.33045204382830201</v>
      </c>
      <c r="ACX37" s="15">
        <v>0.44604100074528302</v>
      </c>
      <c r="ACY37" s="15">
        <v>0.43744866258679199</v>
      </c>
      <c r="ACZ37" s="15">
        <v>0.46485285659056602</v>
      </c>
      <c r="ADA37" s="15">
        <v>0.43995041708113197</v>
      </c>
      <c r="ADB37" s="15">
        <v>0.35322877555660398</v>
      </c>
      <c r="ADC37" s="15">
        <v>0.33340725339434002</v>
      </c>
      <c r="ADD37" s="15">
        <v>-0.65701712994339601</v>
      </c>
      <c r="ADE37" s="15">
        <v>-0.62646744054716996</v>
      </c>
      <c r="ADF37" s="15">
        <v>0.81067991112452797</v>
      </c>
      <c r="ADG37" s="15">
        <v>0.83759359628867902</v>
      </c>
      <c r="ADH37" s="15">
        <v>8.6417989173913107E-2</v>
      </c>
      <c r="ADI37" s="15">
        <v>6.5658347282608706E-2</v>
      </c>
      <c r="ADJ37" s="15">
        <v>6.9443336347826096E-2</v>
      </c>
      <c r="ADK37" s="15">
        <v>8.5223913043478206E-2</v>
      </c>
      <c r="ADL37" s="15">
        <v>0.36377480486956498</v>
      </c>
      <c r="ADM37" s="15">
        <v>0.23096910367391299</v>
      </c>
      <c r="ADN37" s="15">
        <v>8.8710513543478295E-2</v>
      </c>
      <c r="ADO37" s="15">
        <v>0.39595642932608699</v>
      </c>
      <c r="ADP37" s="15">
        <v>0.26014492756521701</v>
      </c>
      <c r="ADQ37" s="15">
        <v>8.7599665173913099E-2</v>
      </c>
      <c r="ADR37" s="15">
        <v>7.5830505804347803E-2</v>
      </c>
      <c r="ADS37" s="15">
        <v>7.4890427652173894E-2</v>
      </c>
      <c r="ADT37" s="25">
        <v>-9999</v>
      </c>
      <c r="ADU37" s="25">
        <v>-9999</v>
      </c>
      <c r="ADV37" s="25">
        <v>-9999</v>
      </c>
      <c r="ADW37" s="25">
        <v>-9999</v>
      </c>
      <c r="ADX37" s="25">
        <v>-9999</v>
      </c>
      <c r="ADY37" s="25">
        <v>-9999</v>
      </c>
      <c r="ADZ37" s="25">
        <v>-9999</v>
      </c>
      <c r="AEA37" s="25">
        <v>-9999</v>
      </c>
      <c r="AEB37" s="25">
        <v>-9999</v>
      </c>
      <c r="AEC37" s="25">
        <v>-9999</v>
      </c>
      <c r="AED37" s="25">
        <v>-9999</v>
      </c>
      <c r="AEE37" s="25">
        <v>-9999</v>
      </c>
      <c r="AEF37" s="25">
        <v>-9999</v>
      </c>
      <c r="AEG37" s="25">
        <v>-9999</v>
      </c>
      <c r="AEH37" s="25">
        <v>-9999</v>
      </c>
      <c r="AEI37" s="25">
        <v>-9999</v>
      </c>
      <c r="AEJ37" s="15">
        <v>0.63275432930434805</v>
      </c>
      <c r="AEK37" s="15">
        <v>0.61642501236956504</v>
      </c>
      <c r="AEL37" s="15">
        <v>0.490459448586957</v>
      </c>
      <c r="AEM37" s="15">
        <v>0.45864707882608702</v>
      </c>
      <c r="AEN37" s="15">
        <v>0.67773109376086904</v>
      </c>
      <c r="AEO37" s="15">
        <v>0.69081464006521698</v>
      </c>
      <c r="AEP37" s="15">
        <v>0.54798815710869597</v>
      </c>
      <c r="AEQ37" s="15">
        <v>0.55493670849999999</v>
      </c>
      <c r="AER37" s="15">
        <v>0.20667691682608699</v>
      </c>
      <c r="AES37" s="15">
        <v>0.22042951173913</v>
      </c>
      <c r="AET37" s="15">
        <v>0.68106012813043504</v>
      </c>
      <c r="AEU37" s="15">
        <v>0.67619645952173901</v>
      </c>
      <c r="AEV37" s="15">
        <v>0.63671886632608699</v>
      </c>
      <c r="AEW37" s="15">
        <v>0.61200074395652204</v>
      </c>
      <c r="AEX37" s="15">
        <v>8.4989499891304304E-2</v>
      </c>
      <c r="AEY37" s="15">
        <v>0.102260955434783</v>
      </c>
      <c r="AEZ37" s="15">
        <v>3.4701735764130399</v>
      </c>
      <c r="AFA37" s="15">
        <v>3.2824461825434801</v>
      </c>
      <c r="AFB37" s="15">
        <v>0.30502089121739101</v>
      </c>
      <c r="AFC37" s="15">
        <v>0.31739506123913003</v>
      </c>
      <c r="AFD37" s="15">
        <v>0.42357428752173898</v>
      </c>
      <c r="AFE37" s="15">
        <v>0.43490859963043499</v>
      </c>
      <c r="AFF37" s="15">
        <v>0.441397331130435</v>
      </c>
      <c r="AFG37" s="15">
        <v>0.46506006010869599</v>
      </c>
      <c r="AFH37" s="15">
        <v>0.32651235276086898</v>
      </c>
      <c r="AFI37" s="15">
        <v>0.35431960336956497</v>
      </c>
      <c r="AFJ37" s="15">
        <v>-0.70749564121739095</v>
      </c>
      <c r="AFK37" s="15">
        <v>-0.712186758934783</v>
      </c>
      <c r="AFL37" s="15">
        <v>0.73985241132608703</v>
      </c>
      <c r="AFM37" s="15">
        <v>0.833682332891304</v>
      </c>
      <c r="AFN37" s="15">
        <v>9.4868412203703706E-2</v>
      </c>
      <c r="AFO37" s="15">
        <v>6.4483490111111097E-2</v>
      </c>
      <c r="AFP37" s="15">
        <v>7.2111896703703701E-2</v>
      </c>
      <c r="AFQ37" s="15">
        <v>8.3325863185185201E-2</v>
      </c>
      <c r="AFR37" s="15">
        <v>0.40946255635185203</v>
      </c>
      <c r="AFS37" s="15">
        <v>0.26387880048148099</v>
      </c>
      <c r="AFT37" s="15">
        <v>8.1494726092592604E-2</v>
      </c>
      <c r="AFU37" s="15">
        <v>0.44450822744444402</v>
      </c>
      <c r="AFV37" s="15">
        <v>0.27682249979629597</v>
      </c>
      <c r="AFW37" s="15">
        <v>8.8850324277777795E-2</v>
      </c>
      <c r="AFX37" s="15">
        <v>5.9267801722222201E-2</v>
      </c>
      <c r="AFY37" s="15">
        <v>7.4575729574074101E-2</v>
      </c>
      <c r="AFZ37" s="15">
        <v>33.21</v>
      </c>
      <c r="AGA37" s="15">
        <v>29.9487037037037</v>
      </c>
      <c r="AGB37" s="15">
        <v>22.589814814814801</v>
      </c>
      <c r="AGC37" s="15">
        <v>26.3659259259259</v>
      </c>
      <c r="AGD37" s="15">
        <v>26.331851851851798</v>
      </c>
      <c r="AGE37" s="15">
        <v>32.6762962962963</v>
      </c>
      <c r="AGF37" s="15">
        <v>32.686666666666703</v>
      </c>
      <c r="AGG37" s="15">
        <v>-0.15756755</v>
      </c>
      <c r="AGH37" s="15">
        <v>-0.144580105555556</v>
      </c>
      <c r="AGI37" s="15">
        <v>62.3701851851852</v>
      </c>
      <c r="AGJ37" s="15">
        <v>59.721111111111099</v>
      </c>
      <c r="AGK37" s="15">
        <v>145.1</v>
      </c>
      <c r="AGL37" s="15">
        <f t="shared" si="106"/>
        <v>82.729814814814802</v>
      </c>
      <c r="AGM37" s="15">
        <f t="shared" si="107"/>
        <v>85.378888888888895</v>
      </c>
      <c r="AGN37" s="15">
        <f t="shared" si="108"/>
        <v>84.054351851851848</v>
      </c>
      <c r="AGO37" s="15">
        <v>1961.1023888888899</v>
      </c>
      <c r="AGP37" s="15">
        <v>1900.9820925925901</v>
      </c>
      <c r="AGQ37" s="15">
        <v>0.688470202757407</v>
      </c>
      <c r="AGR37" s="15">
        <v>0.65887047378333297</v>
      </c>
      <c r="AGS37" s="15">
        <v>0.54404435439259202</v>
      </c>
      <c r="AGT37" s="15">
        <v>0.518630901774074</v>
      </c>
      <c r="AGU37" s="15">
        <v>0.76327131678333304</v>
      </c>
      <c r="AGV37" s="15">
        <v>0.72505107471296304</v>
      </c>
      <c r="AGW37" s="15">
        <f t="shared" si="109"/>
        <v>0.74416119574814799</v>
      </c>
      <c r="AGX37" s="15">
        <v>0.64645624273888902</v>
      </c>
      <c r="AGY37" s="15">
        <v>0.60598733365370405</v>
      </c>
      <c r="AGZ37" s="15">
        <v>0.23159636034074099</v>
      </c>
      <c r="AHA37" s="15">
        <v>0.21379852174074099</v>
      </c>
      <c r="AHB37" s="15">
        <v>0.71114319375740798</v>
      </c>
      <c r="AHC37" s="15">
        <v>0.69797725160555601</v>
      </c>
      <c r="AHD37" s="15">
        <v>0.66521635987777805</v>
      </c>
      <c r="AHE37" s="15">
        <v>0.62083442968888902</v>
      </c>
      <c r="AHF37" s="15">
        <v>4.5062783712963003E-2</v>
      </c>
      <c r="AHG37" s="15">
        <v>7.2508539055555501E-2</v>
      </c>
      <c r="AHH37" s="15">
        <v>4.4577802517703704</v>
      </c>
      <c r="AHI37" s="15">
        <v>3.9259700409740699</v>
      </c>
      <c r="AHJ37" s="15">
        <v>0.30325000716851902</v>
      </c>
      <c r="AHK37" s="15">
        <v>0.29230304683333302</v>
      </c>
      <c r="AHL37" s="15">
        <v>0.433919505612963</v>
      </c>
      <c r="AHM37" s="15">
        <v>0.41219154460740698</v>
      </c>
      <c r="AHN37" s="15">
        <v>0.46061243489259202</v>
      </c>
      <c r="AHO37" s="15">
        <v>0.43589454075185202</v>
      </c>
      <c r="AHP37" s="15">
        <v>0.33612206416851798</v>
      </c>
      <c r="AHQ37" s="15">
        <v>0.32132613673148103</v>
      </c>
      <c r="AHR37" s="15">
        <v>-0.78488395142592604</v>
      </c>
      <c r="AHS37" s="15">
        <v>-0.75414224046296296</v>
      </c>
      <c r="AHT37" s="15">
        <v>0.76972330577592596</v>
      </c>
      <c r="AHU37" s="15">
        <v>0.74316483777407405</v>
      </c>
      <c r="AHV37" s="15">
        <v>8.4547885086206906E-2</v>
      </c>
      <c r="AHW37" s="15">
        <v>6.4642305689655205E-2</v>
      </c>
      <c r="AHX37" s="15">
        <v>7.2951186741379306E-2</v>
      </c>
      <c r="AHY37" s="15">
        <v>7.8430483637930995E-2</v>
      </c>
      <c r="AHZ37" s="15">
        <v>0.392202652465517</v>
      </c>
      <c r="AIA37" s="15">
        <v>0.22836387937930999</v>
      </c>
      <c r="AIB37" s="15">
        <v>7.5056803344827602E-2</v>
      </c>
      <c r="AIC37" s="15">
        <v>0.391463855034483</v>
      </c>
      <c r="AID37" s="15">
        <v>0.23976972393103399</v>
      </c>
      <c r="AIE37" s="15">
        <v>7.7505172413793094E-2</v>
      </c>
      <c r="AIF37" s="15">
        <v>5.7369210482758601E-2</v>
      </c>
      <c r="AIG37" s="15">
        <v>6.5419745534482807E-2</v>
      </c>
      <c r="AIH37" s="15">
        <v>36.609310344827499</v>
      </c>
      <c r="AII37" s="15">
        <v>33.3737931034483</v>
      </c>
      <c r="AIJ37" s="15">
        <v>25.712241379310399</v>
      </c>
      <c r="AIK37" s="15">
        <v>30.87</v>
      </c>
      <c r="AIL37" s="15">
        <v>30.5224137931034</v>
      </c>
      <c r="AIM37" s="15">
        <v>36.478275862068998</v>
      </c>
      <c r="AIN37" s="15">
        <v>36.380000000000102</v>
      </c>
      <c r="AIO37" s="15">
        <v>-0.14186557810344799</v>
      </c>
      <c r="AIP37" s="15">
        <v>-0.13479565344827599</v>
      </c>
      <c r="AIQ37" s="15">
        <v>69.175172413793106</v>
      </c>
      <c r="AIR37" s="15">
        <v>67.025862068965495</v>
      </c>
      <c r="AIS37" s="15">
        <v>157</v>
      </c>
      <c r="AIT37" s="15">
        <f t="shared" si="110"/>
        <v>87.824827586206894</v>
      </c>
      <c r="AIU37" s="15">
        <f t="shared" si="111"/>
        <v>89.974137931034505</v>
      </c>
      <c r="AIV37" s="15">
        <v>2115.5642931034499</v>
      </c>
      <c r="AIW37" s="15">
        <v>2066.7980862068998</v>
      </c>
      <c r="AIX37" s="15">
        <v>0.67619359676551705</v>
      </c>
      <c r="AIY37" s="15">
        <v>0.664042148315517</v>
      </c>
      <c r="AIZ37" s="15">
        <v>0.52203166763965503</v>
      </c>
      <c r="AJA37" s="15">
        <v>0.48634545697586201</v>
      </c>
      <c r="AJB37" s="15">
        <v>0.74285442292241299</v>
      </c>
      <c r="AJC37" s="15">
        <v>0.71418515677586203</v>
      </c>
      <c r="AJD37" s="15">
        <v>0.61302604948793105</v>
      </c>
      <c r="AJE37" s="15">
        <v>0.556188613443104</v>
      </c>
      <c r="AJF37" s="15">
        <v>0.23920826968620701</v>
      </c>
      <c r="AJG37" s="15">
        <v>0.262255395413793</v>
      </c>
      <c r="AJH37" s="15">
        <v>0.71188091546379295</v>
      </c>
      <c r="AJI37" s="15">
        <v>0.68337183171551796</v>
      </c>
      <c r="AJJ37" s="15">
        <v>0.66752934990000001</v>
      </c>
      <c r="AJK37" s="15">
        <v>0.64228187302413797</v>
      </c>
      <c r="AJL37" s="15">
        <v>6.95325736137931E-2</v>
      </c>
      <c r="AJM37" s="15">
        <v>3.7029979010344799E-2</v>
      </c>
      <c r="AJN37" s="15">
        <v>4.22595490872241</v>
      </c>
      <c r="AJO37" s="15">
        <v>4.0102827218517199</v>
      </c>
      <c r="AJP37" s="15">
        <v>0.321909742758621</v>
      </c>
      <c r="AJQ37" s="15">
        <v>0.365970674227586</v>
      </c>
      <c r="AJR37" s="15">
        <v>0.45237390808793099</v>
      </c>
      <c r="AJS37" s="15">
        <v>0.493518334275862</v>
      </c>
      <c r="AJT37" s="15">
        <v>0.47785797089137899</v>
      </c>
      <c r="AJU37" s="15">
        <v>0.51481119662586206</v>
      </c>
      <c r="AJV37" s="15">
        <v>0.353437021706897</v>
      </c>
      <c r="AJW37" s="15">
        <v>0.39292819300689702</v>
      </c>
      <c r="AJX37" s="15">
        <v>-0.75961510086206896</v>
      </c>
      <c r="AJY37" s="15">
        <v>-0.71339678825862096</v>
      </c>
      <c r="AJZ37" s="15">
        <v>0.83056466046896504</v>
      </c>
      <c r="AKA37" s="15">
        <v>1.03672938608103</v>
      </c>
      <c r="AZI37" s="6"/>
      <c r="AZJ37" s="7"/>
      <c r="AZK37" s="6"/>
      <c r="AZL37" s="6"/>
      <c r="AZM37" s="6"/>
      <c r="AZN37" s="6"/>
    </row>
    <row r="38" spans="1:963 1361:1366" x14ac:dyDescent="0.25">
      <c r="A38" s="15">
        <v>37</v>
      </c>
      <c r="B38" s="15">
        <v>10</v>
      </c>
      <c r="C38" s="15" t="s">
        <v>9</v>
      </c>
      <c r="D38" s="15">
        <v>100</v>
      </c>
      <c r="E38" s="15">
        <v>3</v>
      </c>
      <c r="F38" s="15">
        <v>2</v>
      </c>
      <c r="G38" s="15" t="s">
        <v>14</v>
      </c>
      <c r="H38" s="15" t="s">
        <v>560</v>
      </c>
      <c r="I38" s="25">
        <v>-9999</v>
      </c>
      <c r="J38" s="25">
        <v>-9999</v>
      </c>
      <c r="K38" s="25">
        <v>-9999</v>
      </c>
      <c r="L38" s="25">
        <v>-9999</v>
      </c>
      <c r="M38" s="15">
        <v>0</v>
      </c>
      <c r="N38" s="15">
        <v>0</v>
      </c>
      <c r="O38" s="15">
        <f t="shared" si="34"/>
        <v>0</v>
      </c>
      <c r="P38" s="15">
        <v>0</v>
      </c>
      <c r="Q38" s="15">
        <v>54.559999999999995</v>
      </c>
      <c r="R38" s="15">
        <v>22.72</v>
      </c>
      <c r="S38" s="15">
        <v>22.720000000000006</v>
      </c>
      <c r="T38" s="15">
        <v>58.56</v>
      </c>
      <c r="U38" s="15">
        <v>20.72</v>
      </c>
      <c r="V38" s="15">
        <v>20.720000000000006</v>
      </c>
      <c r="W38" s="15">
        <v>60.56</v>
      </c>
      <c r="X38" s="15">
        <v>24.72</v>
      </c>
      <c r="Y38" s="15">
        <v>14.720000000000006</v>
      </c>
      <c r="Z38" s="15">
        <v>58.56</v>
      </c>
      <c r="AA38" s="15">
        <v>22.72</v>
      </c>
      <c r="AB38" s="15">
        <v>18.720000000000006</v>
      </c>
      <c r="AC38" s="15" t="s">
        <v>77</v>
      </c>
      <c r="AD38" s="15">
        <v>8.8000000000000007</v>
      </c>
      <c r="AE38" s="15">
        <v>7.2</v>
      </c>
      <c r="AF38" s="15">
        <v>1.9</v>
      </c>
      <c r="AG38" s="15" t="s">
        <v>41</v>
      </c>
      <c r="AH38" s="15">
        <v>2</v>
      </c>
      <c r="AI38" s="15">
        <v>1.1000000000000001</v>
      </c>
      <c r="AJ38" s="15">
        <v>2.1</v>
      </c>
      <c r="AK38" s="15">
        <v>4</v>
      </c>
      <c r="AL38" s="15">
        <v>440</v>
      </c>
      <c r="AM38" s="15">
        <v>132</v>
      </c>
      <c r="AN38" s="15">
        <v>0.96</v>
      </c>
      <c r="AO38" s="15">
        <v>9.1</v>
      </c>
      <c r="AP38" s="15">
        <v>8</v>
      </c>
      <c r="AQ38" s="15">
        <v>1.29</v>
      </c>
      <c r="AR38" s="15">
        <v>5152</v>
      </c>
      <c r="AS38" s="15">
        <v>198</v>
      </c>
      <c r="AT38" s="15">
        <v>722</v>
      </c>
      <c r="AU38" s="25">
        <v>-9999</v>
      </c>
      <c r="AV38" s="15">
        <v>31.7</v>
      </c>
      <c r="AW38" s="15">
        <v>0</v>
      </c>
      <c r="AX38" s="15">
        <v>4</v>
      </c>
      <c r="AY38" s="15">
        <v>81</v>
      </c>
      <c r="AZ38" s="15">
        <v>5</v>
      </c>
      <c r="BA38" s="15">
        <v>10</v>
      </c>
      <c r="BB38" s="15">
        <v>83</v>
      </c>
      <c r="BC38" s="20">
        <v>0.63557201481333203</v>
      </c>
      <c r="BD38" s="20">
        <v>0.13051553636865618</v>
      </c>
      <c r="BE38" s="20">
        <v>4.952456418383518E-3</v>
      </c>
      <c r="BF38" s="20">
        <v>1.4817741776153316E-2</v>
      </c>
      <c r="BG38" s="20">
        <v>0.11570580541301942</v>
      </c>
      <c r="BH38" s="20">
        <v>0.55451933256036701</v>
      </c>
      <c r="BI38" s="25">
        <v>-9999</v>
      </c>
      <c r="BJ38" s="25">
        <v>-9999</v>
      </c>
      <c r="BK38" s="25">
        <v>-9999</v>
      </c>
      <c r="BL38" s="25">
        <v>-9999</v>
      </c>
      <c r="BM38" s="25">
        <v>-9999</v>
      </c>
      <c r="BN38" s="20">
        <f t="shared" si="197"/>
        <v>3.0643502047279529</v>
      </c>
      <c r="BO38" s="20">
        <f t="shared" si="198"/>
        <v>3.0841600304014869</v>
      </c>
      <c r="BP38" s="20">
        <f t="shared" si="199"/>
        <v>3.1434309975061003</v>
      </c>
      <c r="BQ38" s="20">
        <f t="shared" si="200"/>
        <v>3.6062542191581781</v>
      </c>
      <c r="BR38" s="20">
        <f t="shared" si="201"/>
        <v>5.8243315493996466</v>
      </c>
      <c r="BS38" s="20">
        <f t="shared" si="202"/>
        <v>5.9270967104613263E-2</v>
      </c>
      <c r="BT38" s="20">
        <f t="shared" si="203"/>
        <v>0.46282322165207768</v>
      </c>
      <c r="BU38" s="20">
        <f t="shared" si="204"/>
        <v>2.218077330241468</v>
      </c>
      <c r="BV38" s="20">
        <f t="shared" si="35"/>
        <v>2.7401715189981588</v>
      </c>
      <c r="BW38" s="25">
        <v>-9999</v>
      </c>
      <c r="BX38" s="25">
        <v>-9999</v>
      </c>
      <c r="BY38" s="25">
        <v>-9999</v>
      </c>
      <c r="BZ38" s="25">
        <v>-9999</v>
      </c>
      <c r="CA38" s="25">
        <v>-9999</v>
      </c>
      <c r="CB38" s="25">
        <v>-9999</v>
      </c>
      <c r="CC38" s="25">
        <v>-9999</v>
      </c>
      <c r="CD38" s="20">
        <f t="shared" si="205"/>
        <v>24.133984008699777</v>
      </c>
      <c r="CE38" s="20">
        <f t="shared" si="206"/>
        <v>33.599170688820863</v>
      </c>
      <c r="CF38" s="20">
        <f t="shared" si="207"/>
        <v>44.000777114523672</v>
      </c>
      <c r="CG38" s="20">
        <f t="shared" si="36"/>
        <v>84.591817287271027</v>
      </c>
      <c r="CH38" s="15">
        <f t="shared" si="208"/>
        <v>10.401606425702813</v>
      </c>
      <c r="CI38" s="15">
        <f t="shared" si="209"/>
        <v>24.292464561054466</v>
      </c>
      <c r="CJ38" s="15">
        <f t="shared" si="210"/>
        <v>16.29857561169289</v>
      </c>
      <c r="CK38" s="15">
        <f t="shared" ref="CK38:CL38" si="231">SUM(CH38:CJ38)</f>
        <v>50.992646598450172</v>
      </c>
      <c r="CL38" s="15">
        <f t="shared" si="231"/>
        <v>91.583686771197534</v>
      </c>
      <c r="CM38" s="15">
        <v>1.29</v>
      </c>
      <c r="CN38" s="15">
        <v>1.2949999999999999</v>
      </c>
      <c r="CO38" s="15">
        <v>0.56500000000000006</v>
      </c>
      <c r="CP38" s="15">
        <v>0.1</v>
      </c>
      <c r="CQ38" s="15">
        <v>1.59</v>
      </c>
      <c r="CR38" s="15">
        <v>0.41000000000000003</v>
      </c>
      <c r="CS38" s="25">
        <v>-9999</v>
      </c>
      <c r="CT38" s="25">
        <v>-9999</v>
      </c>
      <c r="CU38" s="25">
        <v>-9999</v>
      </c>
      <c r="CV38" s="25">
        <v>-9999</v>
      </c>
      <c r="CW38" s="25">
        <v>-9999</v>
      </c>
      <c r="CX38" s="20">
        <f t="shared" si="141"/>
        <v>10.34</v>
      </c>
      <c r="CY38" s="20">
        <f t="shared" si="142"/>
        <v>12.6</v>
      </c>
      <c r="CZ38" s="20">
        <f t="shared" si="143"/>
        <v>13</v>
      </c>
      <c r="DA38" s="20">
        <f t="shared" si="144"/>
        <v>19.36</v>
      </c>
      <c r="DB38" s="20">
        <f t="shared" si="145"/>
        <v>21</v>
      </c>
      <c r="DC38" s="15">
        <f t="shared" si="146"/>
        <v>0.4</v>
      </c>
      <c r="DD38" s="15">
        <f t="shared" si="147"/>
        <v>6.36</v>
      </c>
      <c r="DE38" s="15">
        <f t="shared" si="148"/>
        <v>1.6400000000000001</v>
      </c>
      <c r="DF38" s="15">
        <f t="shared" si="149"/>
        <v>8.4</v>
      </c>
      <c r="DG38" s="16">
        <v>2.7085210774006212</v>
      </c>
      <c r="DH38" s="16">
        <v>3.324974924774323</v>
      </c>
      <c r="DI38" s="16">
        <v>2.3662966700302723</v>
      </c>
      <c r="DJ38" s="16">
        <v>2.6004016064257032</v>
      </c>
      <c r="DK38" s="16">
        <v>6.0731161402636165</v>
      </c>
      <c r="DL38" s="16">
        <v>4.0746439029232224</v>
      </c>
      <c r="DM38" s="25">
        <v>-9999</v>
      </c>
      <c r="DN38" s="20">
        <f t="shared" si="41"/>
        <v>24.133984008699777</v>
      </c>
      <c r="DO38" s="20">
        <f t="shared" si="42"/>
        <v>33.599170688820863</v>
      </c>
      <c r="DP38" s="20">
        <f t="shared" ref="DP38:DR38" si="232">(DO38+(DJ38*4))</f>
        <v>44.000777114523672</v>
      </c>
      <c r="DQ38" s="20">
        <f t="shared" si="232"/>
        <v>68.293241675578145</v>
      </c>
      <c r="DR38" s="20">
        <f t="shared" si="232"/>
        <v>84.591817287271027</v>
      </c>
      <c r="DS38" s="15">
        <f t="shared" si="44"/>
        <v>10.401606425702813</v>
      </c>
      <c r="DT38" s="15">
        <f t="shared" si="45"/>
        <v>24.292464561054466</v>
      </c>
      <c r="DU38" s="15">
        <f t="shared" si="46"/>
        <v>16.29857561169289</v>
      </c>
      <c r="DV38" s="15">
        <f t="shared" si="47"/>
        <v>50.992646598450172</v>
      </c>
      <c r="DW38" s="25">
        <v>-9999</v>
      </c>
      <c r="DX38" s="25">
        <v>-9999</v>
      </c>
      <c r="DY38" s="25">
        <v>-9999</v>
      </c>
      <c r="DZ38" s="25">
        <v>-9999</v>
      </c>
      <c r="EA38" s="25">
        <v>-9999</v>
      </c>
      <c r="EB38" s="25">
        <v>-9999</v>
      </c>
      <c r="EC38" s="25">
        <v>-9999</v>
      </c>
      <c r="ED38" s="25">
        <v>-9999</v>
      </c>
      <c r="EE38" s="25">
        <v>-9999</v>
      </c>
      <c r="EF38" s="25">
        <v>-9999</v>
      </c>
      <c r="EG38" s="25">
        <v>-9999</v>
      </c>
      <c r="EH38" s="25">
        <v>-9999</v>
      </c>
      <c r="EI38" s="25">
        <v>-9999</v>
      </c>
      <c r="EJ38" s="25">
        <v>-9999</v>
      </c>
      <c r="EK38" s="25">
        <v>-9999</v>
      </c>
      <c r="EL38" s="25">
        <v>-9999</v>
      </c>
      <c r="EM38" s="25">
        <v>-9999</v>
      </c>
      <c r="EN38" s="25">
        <v>-9999</v>
      </c>
      <c r="EO38" s="25">
        <v>-9999</v>
      </c>
      <c r="EP38" s="25">
        <v>-9999</v>
      </c>
      <c r="EQ38" s="15">
        <v>5</v>
      </c>
      <c r="ER38" s="18">
        <v>3.7</v>
      </c>
      <c r="ES38" s="17">
        <v>6.4</v>
      </c>
      <c r="ET38" s="18">
        <v>3.8</v>
      </c>
      <c r="EU38" s="29">
        <v>2</v>
      </c>
      <c r="EV38" s="22">
        <v>4.2</v>
      </c>
      <c r="EW38" s="22">
        <v>3.1</v>
      </c>
      <c r="EX38" s="18">
        <v>2.7</v>
      </c>
      <c r="EY38" s="18">
        <v>10</v>
      </c>
      <c r="EZ38" s="23">
        <v>5.6</v>
      </c>
      <c r="FA38" s="18">
        <v>3.2</v>
      </c>
      <c r="FB38" s="22">
        <v>4.7</v>
      </c>
      <c r="FC38" s="21">
        <v>-9999</v>
      </c>
      <c r="FD38" s="18">
        <v>4.9000000000000004</v>
      </c>
      <c r="FE38" s="21">
        <v>-9999</v>
      </c>
      <c r="FF38" s="18">
        <v>14.4</v>
      </c>
      <c r="FG38" s="18">
        <v>5</v>
      </c>
      <c r="FH38" s="18">
        <v>11.2</v>
      </c>
      <c r="FI38" s="18">
        <v>11</v>
      </c>
      <c r="FJ38" s="18">
        <v>5.3</v>
      </c>
      <c r="FK38" s="18">
        <v>8</v>
      </c>
      <c r="FL38" s="17">
        <v>31.8</v>
      </c>
      <c r="FM38" s="17">
        <v>32.200000000000003</v>
      </c>
      <c r="FN38" s="17">
        <v>29.5</v>
      </c>
      <c r="FO38" s="17">
        <v>31.9</v>
      </c>
      <c r="FP38" s="17">
        <v>24.9</v>
      </c>
      <c r="FQ38" s="17">
        <v>23.9</v>
      </c>
      <c r="FR38" s="17">
        <v>23.8</v>
      </c>
      <c r="FS38" s="17">
        <v>22.8</v>
      </c>
      <c r="FT38" s="17">
        <v>19</v>
      </c>
      <c r="FU38" s="17">
        <v>18.8</v>
      </c>
      <c r="FV38" s="17">
        <v>17</v>
      </c>
      <c r="FW38" s="17">
        <v>14.5</v>
      </c>
      <c r="FX38" s="22">
        <v>21</v>
      </c>
      <c r="FY38" s="22">
        <v>23.5</v>
      </c>
      <c r="FZ38" s="22">
        <v>27</v>
      </c>
      <c r="GA38" s="22">
        <v>25.5</v>
      </c>
      <c r="GB38" s="22">
        <v>37.5</v>
      </c>
      <c r="GC38" s="22">
        <v>25.5</v>
      </c>
      <c r="GD38" s="22">
        <v>38</v>
      </c>
      <c r="GE38" s="22">
        <v>32</v>
      </c>
      <c r="GF38" s="22">
        <v>44.5</v>
      </c>
      <c r="GG38" s="22">
        <v>38.5</v>
      </c>
      <c r="GH38" s="22">
        <v>45</v>
      </c>
      <c r="GI38" s="22">
        <v>38</v>
      </c>
      <c r="GJ38" s="22">
        <v>46.5</v>
      </c>
      <c r="GK38" s="22">
        <v>31.5</v>
      </c>
      <c r="GL38" s="22">
        <v>48.5</v>
      </c>
      <c r="GM38" s="22">
        <v>40</v>
      </c>
      <c r="GN38" s="16">
        <v>222.35099337748341</v>
      </c>
      <c r="GO38" s="16">
        <v>421.40804597701145</v>
      </c>
      <c r="GP38" s="16">
        <v>32.911392405063289</v>
      </c>
      <c r="GQ38" s="16">
        <v>13.654223968565818</v>
      </c>
      <c r="GR38" s="16">
        <v>296.52087475149108</v>
      </c>
      <c r="GS38" s="16">
        <v>9.7512437810945265</v>
      </c>
      <c r="GT38" s="16">
        <v>7.7</v>
      </c>
      <c r="GU38" s="16">
        <v>0</v>
      </c>
      <c r="GV38" s="16">
        <v>11.30952380952381</v>
      </c>
      <c r="GW38" s="16">
        <v>1.1952191235059761</v>
      </c>
      <c r="GX38" s="18">
        <v>2.8761000000000001</v>
      </c>
      <c r="GY38" s="18">
        <v>4.2355999999999998</v>
      </c>
      <c r="GZ38" s="18">
        <v>3.3595000000000002</v>
      </c>
      <c r="HA38" s="18">
        <v>2.8963000000000001</v>
      </c>
      <c r="HB38" s="18">
        <v>2.2265999999999999</v>
      </c>
      <c r="HC38" s="18">
        <v>2.2639999999999998</v>
      </c>
      <c r="HD38" s="18">
        <v>2.2010999999999998</v>
      </c>
      <c r="HE38" s="18">
        <v>2.0880000000000001</v>
      </c>
      <c r="HF38" s="18">
        <v>2.1678000000000002</v>
      </c>
      <c r="HG38" s="15">
        <v>41.3</v>
      </c>
      <c r="HH38" s="15">
        <f t="shared" si="48"/>
        <v>257.49999999999994</v>
      </c>
      <c r="HI38" s="15">
        <v>1.5611812298673708</v>
      </c>
      <c r="HJ38" s="24">
        <f t="shared" si="49"/>
        <v>1.7145989386110949</v>
      </c>
      <c r="HK38" s="15">
        <f t="shared" si="50"/>
        <v>4.4150922669235682</v>
      </c>
      <c r="HL38" s="27">
        <v>0.36751777766592747</v>
      </c>
      <c r="HM38" s="17">
        <v>144.1</v>
      </c>
      <c r="HN38" s="17">
        <v>70.069999999999993</v>
      </c>
      <c r="HO38" s="16">
        <f t="shared" si="51"/>
        <v>74.03</v>
      </c>
      <c r="HP38" s="18">
        <v>15</v>
      </c>
      <c r="HQ38" s="18">
        <v>114.9</v>
      </c>
      <c r="HR38" s="18">
        <v>31.63</v>
      </c>
      <c r="HS38" s="22">
        <f t="shared" si="52"/>
        <v>83.27000000000001</v>
      </c>
      <c r="HT38" s="21">
        <v>53</v>
      </c>
      <c r="HU38" s="18">
        <v>120.5</v>
      </c>
      <c r="HV38" s="18">
        <v>31</v>
      </c>
      <c r="HW38" s="18">
        <f t="shared" si="53"/>
        <v>89.5</v>
      </c>
      <c r="HX38" s="18">
        <v>80.900000000000006</v>
      </c>
      <c r="HY38" s="18">
        <v>31</v>
      </c>
      <c r="HZ38" s="18">
        <f t="shared" si="54"/>
        <v>49.900000000000006</v>
      </c>
      <c r="IA38" s="18">
        <v>76.599999999999994</v>
      </c>
      <c r="IB38" s="18">
        <v>31.5</v>
      </c>
      <c r="IC38" s="18">
        <f t="shared" si="55"/>
        <v>45.099999999999994</v>
      </c>
      <c r="ID38" s="18">
        <v>29.8</v>
      </c>
      <c r="IE38" s="22">
        <v>6.65</v>
      </c>
      <c r="IF38" s="28">
        <v>90.4</v>
      </c>
      <c r="IG38" s="22">
        <v>70.069999999999993</v>
      </c>
      <c r="IH38" s="22">
        <f t="shared" ref="IH38:IH49" si="233">ID38-IE38</f>
        <v>23.15</v>
      </c>
      <c r="II38" s="22">
        <f t="shared" ref="II38:II49" si="234">IF38-IG38</f>
        <v>20.330000000000013</v>
      </c>
      <c r="IJ38" s="16">
        <f t="shared" si="58"/>
        <v>199.31372549019619</v>
      </c>
      <c r="IK38" s="16">
        <f t="shared" si="59"/>
        <v>177.95868347338944</v>
      </c>
      <c r="IL38" s="25">
        <f t="shared" si="213"/>
        <v>725.78431372549016</v>
      </c>
      <c r="IM38" s="16">
        <f t="shared" si="214"/>
        <v>816.37254901960796</v>
      </c>
      <c r="IN38" s="16">
        <f t="shared" si="215"/>
        <v>489.21568627450984</v>
      </c>
      <c r="IO38" s="16">
        <f t="shared" si="60"/>
        <v>442.15686274509801</v>
      </c>
      <c r="IP38" s="25">
        <f t="shared" si="216"/>
        <v>877.45098039215691</v>
      </c>
      <c r="IQ38" s="16">
        <f t="shared" si="61"/>
        <v>2473.5294117647059</v>
      </c>
      <c r="IR38" s="16">
        <f t="shared" si="62"/>
        <v>226.9607843137255</v>
      </c>
      <c r="IS38" s="27">
        <v>0.36781454646619172</v>
      </c>
      <c r="IT38" s="24">
        <v>1.4658259300652969</v>
      </c>
      <c r="IU38" s="24">
        <v>1.4658259300652969</v>
      </c>
      <c r="IV38" s="15">
        <v>1.61</v>
      </c>
      <c r="IW38" s="24">
        <f t="shared" si="63"/>
        <v>1.6132934681013715</v>
      </c>
      <c r="IX38" s="15">
        <f t="shared" si="217"/>
        <v>11.685127450980392</v>
      </c>
      <c r="IY38" s="27">
        <v>0.36745395315048091</v>
      </c>
      <c r="IZ38" s="26">
        <v>0.4219955508391538</v>
      </c>
      <c r="JA38" s="15">
        <v>0.37</v>
      </c>
      <c r="JB38" s="24">
        <f t="shared" si="64"/>
        <v>0.50432807321151707</v>
      </c>
      <c r="JC38" s="15">
        <f t="shared" si="218"/>
        <v>3.0205784313725497</v>
      </c>
      <c r="JD38" s="27">
        <v>0.36705892757042041</v>
      </c>
      <c r="JE38" s="24">
        <v>1.0036917903731595</v>
      </c>
      <c r="JF38" s="15">
        <v>1.04</v>
      </c>
      <c r="JG38" s="24">
        <f t="shared" si="65"/>
        <v>1.1223221580924447</v>
      </c>
      <c r="JH38" s="15">
        <f t="shared" si="219"/>
        <v>5.087843137254902</v>
      </c>
      <c r="JI38" s="27">
        <v>0.36740619370466876</v>
      </c>
      <c r="JJ38" s="24">
        <v>2.0515919173943655</v>
      </c>
      <c r="JK38" s="15">
        <v>2.33</v>
      </c>
      <c r="JL38" s="24">
        <f t="shared" si="66"/>
        <v>2.235611253039774</v>
      </c>
      <c r="JM38" s="15">
        <f t="shared" si="220"/>
        <v>5.2881862745098047</v>
      </c>
      <c r="JN38" s="27">
        <v>0.36797109361018676</v>
      </c>
      <c r="JO38" s="16">
        <f t="shared" si="67"/>
        <v>25.081735294117649</v>
      </c>
      <c r="JP38" s="16">
        <f t="shared" si="68"/>
        <v>22.394406512605041</v>
      </c>
      <c r="JQ38" s="22">
        <v>6.5</v>
      </c>
      <c r="JR38" s="22">
        <f t="shared" si="69"/>
        <v>21.645</v>
      </c>
      <c r="JS38" s="22">
        <v>252.9</v>
      </c>
      <c r="JT38" s="26">
        <f t="shared" si="70"/>
        <v>0.25290000000000001</v>
      </c>
      <c r="JU38" s="27">
        <v>7.1599999999999997E-2</v>
      </c>
      <c r="JV38" s="26">
        <f t="shared" si="71"/>
        <v>0.18130000000000002</v>
      </c>
      <c r="JW38" s="15">
        <f t="shared" si="72"/>
        <v>803.65977634700118</v>
      </c>
      <c r="JX38" s="25">
        <v>-9999</v>
      </c>
      <c r="JY38" s="25">
        <v>-9999</v>
      </c>
      <c r="JZ38" s="15">
        <f t="shared" si="181"/>
        <v>-9999.0678000000007</v>
      </c>
      <c r="KA38" s="25">
        <v>-9999</v>
      </c>
      <c r="KB38" s="15">
        <f t="shared" si="156"/>
        <v>-55152.056260341975</v>
      </c>
      <c r="KC38" s="15">
        <v>0.46100000000000002</v>
      </c>
      <c r="KD38" s="15">
        <f t="shared" si="186"/>
        <v>-44323489.199263655</v>
      </c>
      <c r="KE38" s="15">
        <f t="shared" si="221"/>
        <v>370.48715689596759</v>
      </c>
      <c r="KF38" s="15">
        <f t="shared" si="73"/>
        <v>414.94561572348374</v>
      </c>
      <c r="KG38" s="28">
        <v>2</v>
      </c>
      <c r="KH38" s="22">
        <f t="shared" si="74"/>
        <v>19</v>
      </c>
      <c r="KI38" s="22">
        <f t="shared" si="75"/>
        <v>126.73</v>
      </c>
      <c r="KJ38" s="20">
        <v>132.60298299999999</v>
      </c>
      <c r="KK38" s="16">
        <v>1.03</v>
      </c>
      <c r="KL38" s="16">
        <f t="shared" si="76"/>
        <v>0.52</v>
      </c>
      <c r="KM38" s="15">
        <f t="shared" si="121"/>
        <v>376.25481632804491</v>
      </c>
      <c r="KN38" s="18">
        <v>0.66</v>
      </c>
      <c r="KO38" s="18">
        <f t="shared" si="77"/>
        <v>0.39</v>
      </c>
      <c r="KP38" s="15">
        <f t="shared" si="78"/>
        <v>0.75</v>
      </c>
      <c r="KQ38" s="15">
        <f t="shared" si="79"/>
        <v>282.1911122460337</v>
      </c>
      <c r="KR38" s="15">
        <f t="shared" si="80"/>
        <v>316.05404571555778</v>
      </c>
      <c r="KS38" s="20">
        <f t="shared" si="222"/>
        <v>405.11111249516307</v>
      </c>
      <c r="KT38" s="20">
        <f t="shared" si="81"/>
        <v>453.72444599458271</v>
      </c>
      <c r="KU38" s="30">
        <v>5.03</v>
      </c>
      <c r="KV38" s="30">
        <v>0.99</v>
      </c>
      <c r="KW38" s="30">
        <v>77.599999999999994</v>
      </c>
      <c r="KX38" s="30">
        <v>24.9</v>
      </c>
      <c r="KY38" s="30">
        <v>6</v>
      </c>
      <c r="KZ38" s="18">
        <v>0.41360000000000002</v>
      </c>
      <c r="LA38" s="18">
        <f t="shared" si="82"/>
        <v>0.34660000000000002</v>
      </c>
      <c r="LB38" s="15">
        <f t="shared" si="223"/>
        <v>0.66653846153846152</v>
      </c>
      <c r="LC38" s="15">
        <f t="shared" si="224"/>
        <v>250.78830642173148</v>
      </c>
      <c r="LD38" s="15">
        <f t="shared" si="83"/>
        <v>280.88290319233926</v>
      </c>
      <c r="LE38" s="15">
        <f t="shared" si="84"/>
        <v>342.54012584431621</v>
      </c>
      <c r="LF38" s="15">
        <v>41.3</v>
      </c>
      <c r="LG38" s="15">
        <f t="shared" si="85"/>
        <v>257.49999999999994</v>
      </c>
      <c r="LH38" s="15">
        <v>0.25077694724390198</v>
      </c>
      <c r="LI38" s="15">
        <v>0.38604937056097599</v>
      </c>
      <c r="LJ38" s="15">
        <v>0.21342075004878</v>
      </c>
      <c r="LK38" s="15">
        <v>0.32017029846341499</v>
      </c>
      <c r="LL38" s="15">
        <v>0.49264255087804898</v>
      </c>
      <c r="LM38" s="15">
        <v>0.46066028704877998</v>
      </c>
      <c r="LN38" s="15">
        <v>0.33221565075609699</v>
      </c>
      <c r="LO38" s="15">
        <v>0.51650203639024395</v>
      </c>
      <c r="LP38" s="15">
        <v>0.461768531487805</v>
      </c>
      <c r="LQ38" s="15">
        <v>0.24829307751219501</v>
      </c>
      <c r="LR38" s="15">
        <v>0.401616909195122</v>
      </c>
      <c r="LS38" s="15">
        <v>0.25715983651219498</v>
      </c>
      <c r="LT38" s="15">
        <v>33.917073170731697</v>
      </c>
      <c r="LU38" s="15">
        <v>31.438780487804902</v>
      </c>
      <c r="LV38" s="15">
        <v>4.6689999999999996</v>
      </c>
      <c r="LW38" s="15">
        <v>39.173170731707302</v>
      </c>
      <c r="LX38" s="15">
        <v>39.3346341463415</v>
      </c>
      <c r="LY38" s="15">
        <v>34.286585365853597</v>
      </c>
      <c r="LZ38" s="15">
        <v>34.365853658536601</v>
      </c>
      <c r="MA38" s="15">
        <v>0.133790995121951</v>
      </c>
      <c r="MB38" s="15">
        <v>0.124260458536585</v>
      </c>
      <c r="MC38" s="15">
        <v>59.427317073170698</v>
      </c>
      <c r="MD38" s="15">
        <v>55.021707317073101</v>
      </c>
      <c r="ME38" s="15">
        <v>60.3</v>
      </c>
      <c r="MF38" s="15">
        <f t="shared" si="86"/>
        <v>0.87268292682929882</v>
      </c>
      <c r="MG38" s="15">
        <f t="shared" si="87"/>
        <v>5.2782926829268959</v>
      </c>
      <c r="MH38" s="15">
        <v>1894.30419512195</v>
      </c>
      <c r="MI38" s="15">
        <v>1794.2880975609801</v>
      </c>
      <c r="MJ38" s="15">
        <v>0.21692874800487799</v>
      </c>
      <c r="MK38" s="15">
        <v>0.211164362419512</v>
      </c>
      <c r="ML38" s="15">
        <v>0.16312328694878001</v>
      </c>
      <c r="MM38" s="15">
        <v>0.17957612749024399</v>
      </c>
      <c r="MN38" s="15">
        <v>0.124963746541463</v>
      </c>
      <c r="MO38" s="15">
        <v>0.120317467631707</v>
      </c>
      <c r="MP38" s="15">
        <v>6.9642610004877994E-2</v>
      </c>
      <c r="MQ38" s="15">
        <v>8.7784030868292701E-2</v>
      </c>
      <c r="MR38" s="15">
        <v>5.5807702431707303E-2</v>
      </c>
      <c r="MS38" s="15">
        <v>3.2931980092682903E-2</v>
      </c>
      <c r="MT38" s="15">
        <v>0.33505852968780497</v>
      </c>
      <c r="MU38" s="15">
        <v>0.394413967897561</v>
      </c>
      <c r="MV38" s="15">
        <v>0.35058631411463398</v>
      </c>
      <c r="MW38" s="15">
        <v>0.32421234326585402</v>
      </c>
      <c r="MX38" s="15">
        <v>0.12740874221951201</v>
      </c>
      <c r="MY38" s="15">
        <v>0.20013688500731699</v>
      </c>
      <c r="MZ38" s="15">
        <v>0.55485683709024403</v>
      </c>
      <c r="NA38" s="15">
        <v>0.53921927182682905</v>
      </c>
      <c r="NB38" s="15">
        <v>0.44149055088292699</v>
      </c>
      <c r="NC38" s="15">
        <v>0.18357886703658499</v>
      </c>
      <c r="ND38" s="15">
        <v>0.46969442384146298</v>
      </c>
      <c r="NE38" s="15">
        <v>0.194077953256098</v>
      </c>
      <c r="NF38" s="15">
        <v>0.29272365857561</v>
      </c>
      <c r="NG38" s="15">
        <v>0.15534054446829301</v>
      </c>
      <c r="NH38" s="15">
        <v>0.254174444</v>
      </c>
      <c r="NI38" s="15">
        <v>0.135270302343902</v>
      </c>
      <c r="NJ38" s="15">
        <v>-0.13006010731707299</v>
      </c>
      <c r="NK38" s="15">
        <v>-0.16067562660975601</v>
      </c>
      <c r="NL38" s="15">
        <v>0.95119015744634094</v>
      </c>
      <c r="NM38" s="15">
        <v>0.52356288313902499</v>
      </c>
      <c r="NN38" s="15">
        <v>0.24976402371794901</v>
      </c>
      <c r="NO38" s="15">
        <v>0.39629324471794902</v>
      </c>
      <c r="NP38" s="15">
        <v>0.224813183871795</v>
      </c>
      <c r="NQ38" s="15">
        <v>0.315686293948718</v>
      </c>
      <c r="NR38" s="15">
        <v>0.47855060628205098</v>
      </c>
      <c r="NS38" s="15">
        <v>0.434217420846154</v>
      </c>
      <c r="NT38" s="15">
        <v>0.32655815082051298</v>
      </c>
      <c r="NU38" s="15">
        <v>0.50577136458974403</v>
      </c>
      <c r="NV38" s="15">
        <v>0.444166558769231</v>
      </c>
      <c r="NW38" s="15">
        <v>0.249915773820513</v>
      </c>
      <c r="NX38" s="15">
        <v>0.395689521769231</v>
      </c>
      <c r="NY38" s="15">
        <v>0.243533613948718</v>
      </c>
      <c r="NZ38" s="15">
        <v>31.548974358974299</v>
      </c>
      <c r="OA38" s="15">
        <v>28.784871794871801</v>
      </c>
      <c r="OB38" s="15">
        <v>13.0276923076923</v>
      </c>
      <c r="OC38" s="15">
        <v>45.828717948717902</v>
      </c>
      <c r="OD38" s="15">
        <v>45.532564102564102</v>
      </c>
      <c r="OE38" s="15">
        <v>32.633589743589802</v>
      </c>
      <c r="OF38" s="15">
        <v>32.35</v>
      </c>
      <c r="OG38" s="15">
        <v>0.37090273846153798</v>
      </c>
      <c r="OH38" s="15">
        <v>0.33805982307692301</v>
      </c>
      <c r="OI38" s="15">
        <v>59.211794871794901</v>
      </c>
      <c r="OJ38" s="15">
        <v>54.605384615384601</v>
      </c>
      <c r="OK38" s="15">
        <v>60</v>
      </c>
      <c r="OL38" s="15">
        <f t="shared" si="88"/>
        <v>0.78820512820509947</v>
      </c>
      <c r="OM38" s="15">
        <f t="shared" si="89"/>
        <v>5.394615384615399</v>
      </c>
      <c r="ON38" s="15">
        <v>1889.4315897435899</v>
      </c>
      <c r="OO38" s="15">
        <v>1784.8333846153901</v>
      </c>
      <c r="OP38" s="15">
        <v>0.21519050340000001</v>
      </c>
      <c r="OQ38" s="15">
        <v>0.201861311946154</v>
      </c>
      <c r="OR38" s="15">
        <v>0.15256348774358999</v>
      </c>
      <c r="OS38" s="15">
        <v>0.15764033195641</v>
      </c>
      <c r="OT38" s="15">
        <v>0.122031147141026</v>
      </c>
      <c r="OU38" s="15">
        <v>9.1078470656410199E-2</v>
      </c>
      <c r="OV38" s="15">
        <v>5.7721420553846201E-2</v>
      </c>
      <c r="OW38" s="15">
        <v>4.5265338156410297E-2</v>
      </c>
      <c r="OX38" s="15">
        <v>6.4773564925641E-2</v>
      </c>
      <c r="OY38" s="15">
        <v>4.6103377492307702E-2</v>
      </c>
      <c r="OZ38" s="15">
        <v>0.349908104510257</v>
      </c>
      <c r="PA38" s="15">
        <v>0.35745558547948703</v>
      </c>
      <c r="PB38" s="15">
        <v>0.33846560099230799</v>
      </c>
      <c r="PC38" s="15">
        <v>0.31087024013076903</v>
      </c>
      <c r="PD38" s="15">
        <v>0.145722725051282</v>
      </c>
      <c r="PE38" s="15">
        <v>0.16813846384102599</v>
      </c>
      <c r="PF38" s="15">
        <v>0.54905601529743597</v>
      </c>
      <c r="PG38" s="15">
        <v>0.51705811523589695</v>
      </c>
      <c r="PH38" s="15">
        <v>0.52844059282820499</v>
      </c>
      <c r="PI38" s="15">
        <v>0.49312910428974399</v>
      </c>
      <c r="PJ38" s="15">
        <v>0.55631819902564095</v>
      </c>
      <c r="PK38" s="15">
        <v>0.51006532258461501</v>
      </c>
      <c r="PL38" s="15">
        <v>0.34084964719487199</v>
      </c>
      <c r="PM38" s="15">
        <v>0.17840450351794901</v>
      </c>
      <c r="PN38" s="15">
        <v>0.298814619253846</v>
      </c>
      <c r="PO38" s="15">
        <v>0.15844458582051299</v>
      </c>
      <c r="PP38" s="15">
        <v>-0.108979412769231</v>
      </c>
      <c r="PQ38" s="15">
        <v>-8.5948178794871793E-2</v>
      </c>
      <c r="PR38" s="15">
        <v>1.3275347830461499</v>
      </c>
      <c r="PS38" s="15">
        <v>1.72698833568718</v>
      </c>
      <c r="PT38" s="15">
        <v>0.24485944427272699</v>
      </c>
      <c r="PU38" s="15">
        <v>0.383867657818182</v>
      </c>
      <c r="PV38" s="15">
        <v>0.21836848372727299</v>
      </c>
      <c r="PW38" s="15">
        <v>0.314604251477273</v>
      </c>
      <c r="PX38" s="15">
        <v>0.46363147268181798</v>
      </c>
      <c r="PY38" s="15">
        <v>0.420164484477273</v>
      </c>
      <c r="PZ38" s="15">
        <v>0.32686032363636403</v>
      </c>
      <c r="QA38" s="15">
        <v>0.51569090574999998</v>
      </c>
      <c r="QB38" s="15">
        <v>0.46078701538636402</v>
      </c>
      <c r="QC38" s="15">
        <v>0.25547885152272698</v>
      </c>
      <c r="QD38" s="15">
        <v>0.39497423850000002</v>
      </c>
      <c r="QE38" s="15">
        <v>0.24440760611363599</v>
      </c>
      <c r="QF38" s="15">
        <v>27.12</v>
      </c>
      <c r="QG38" s="15">
        <v>24.1822727272727</v>
      </c>
      <c r="QH38" s="15">
        <v>20.271136363636298</v>
      </c>
      <c r="QI38" s="15">
        <v>37.702500000000001</v>
      </c>
      <c r="QJ38" s="15">
        <v>37.763181818181799</v>
      </c>
      <c r="QK38" s="15">
        <v>26.766818181818198</v>
      </c>
      <c r="QL38" s="15">
        <v>26.320909090909101</v>
      </c>
      <c r="QM38" s="15">
        <v>0.30152263409090901</v>
      </c>
      <c r="QN38" s="15">
        <v>0.28815927045454498</v>
      </c>
      <c r="QO38" s="15">
        <v>58.2797727272727</v>
      </c>
      <c r="QP38" s="15">
        <v>52.4940909090909</v>
      </c>
      <c r="QQ38" s="15">
        <v>60.1</v>
      </c>
      <c r="QR38" s="15">
        <f t="shared" si="90"/>
        <v>1.8202272727273012</v>
      </c>
      <c r="QS38" s="15">
        <f t="shared" si="91"/>
        <v>7.6059090909091012</v>
      </c>
      <c r="QT38" s="15">
        <v>1868.2396363636401</v>
      </c>
      <c r="QU38" s="15">
        <v>1736.9124545454499</v>
      </c>
      <c r="QV38" s="15">
        <v>0.22388125505454501</v>
      </c>
      <c r="QW38" s="15">
        <v>0.18977050207045501</v>
      </c>
      <c r="QX38" s="15">
        <v>0.16997975993636399</v>
      </c>
      <c r="QY38" s="15">
        <v>0.143282660006818</v>
      </c>
      <c r="QZ38" s="15">
        <v>0.13236240644545499</v>
      </c>
      <c r="RA38" s="15">
        <v>9.2486785011363606E-2</v>
      </c>
      <c r="RB38" s="15">
        <v>7.6895685095454497E-2</v>
      </c>
      <c r="RC38" s="15">
        <v>4.4788158020454501E-2</v>
      </c>
      <c r="RD38" s="15">
        <v>5.6056519554545499E-2</v>
      </c>
      <c r="RE38" s="15">
        <v>4.7936446543181799E-2</v>
      </c>
      <c r="RF38" s="15">
        <v>0.35673512806136398</v>
      </c>
      <c r="RG38" s="15">
        <v>0.35783196700681802</v>
      </c>
      <c r="RH38" s="15">
        <v>0.33723030609090898</v>
      </c>
      <c r="RI38" s="15">
        <v>0.30697594685227297</v>
      </c>
      <c r="RJ38" s="15">
        <v>0.14443911925227301</v>
      </c>
      <c r="RK38" s="15">
        <v>0.18059887971136401</v>
      </c>
      <c r="RL38" s="15">
        <v>0.57760722136818199</v>
      </c>
      <c r="RM38" s="15">
        <v>0.47409890777272701</v>
      </c>
      <c r="RN38" s="15">
        <v>0.42116482927272703</v>
      </c>
      <c r="RO38" s="15">
        <v>1.99798412383864</v>
      </c>
      <c r="RP38" s="15">
        <v>0.45136038633863601</v>
      </c>
      <c r="RQ38" s="15">
        <v>2.1120474162795499</v>
      </c>
      <c r="RR38" s="15">
        <v>0.28817905069772698</v>
      </c>
      <c r="RS38" s="15">
        <v>0.23124847590227299</v>
      </c>
      <c r="RT38" s="15">
        <v>0.24878321173409099</v>
      </c>
      <c r="RU38" s="15">
        <v>0.207421938609091</v>
      </c>
      <c r="RV38" s="15">
        <v>-0.14266186172727299</v>
      </c>
      <c r="RW38" s="15">
        <v>-8.5009972249999996E-2</v>
      </c>
      <c r="RX38" s="15">
        <v>0.84334554549090901</v>
      </c>
      <c r="RY38" s="15">
        <v>1.87511834262727</v>
      </c>
      <c r="RZ38" s="15">
        <v>0.234949345682927</v>
      </c>
      <c r="SA38" s="15">
        <v>0.354688346902439</v>
      </c>
      <c r="SB38" s="15">
        <v>0.20878502797560999</v>
      </c>
      <c r="SC38" s="15">
        <v>0.296197721463415</v>
      </c>
      <c r="SD38" s="15">
        <v>0.43679414890243901</v>
      </c>
      <c r="SE38" s="15">
        <v>0.38396083892682897</v>
      </c>
      <c r="SF38" s="15">
        <v>0.295802667048781</v>
      </c>
      <c r="SG38" s="15">
        <v>0.49163305292682902</v>
      </c>
      <c r="SH38" s="15">
        <v>0.42504790019512201</v>
      </c>
      <c r="SI38" s="15">
        <v>0.232409140292683</v>
      </c>
      <c r="SJ38" s="15">
        <v>0.34919391573170699</v>
      </c>
      <c r="SK38" s="15">
        <v>0.22228290685365901</v>
      </c>
      <c r="SL38" s="15">
        <v>31.0365853658537</v>
      </c>
      <c r="SM38" s="15">
        <v>29.157926829268298</v>
      </c>
      <c r="SN38" s="15">
        <v>15.432439024390201</v>
      </c>
      <c r="SO38" s="15">
        <v>41.662439024390203</v>
      </c>
      <c r="SP38" s="15">
        <v>41.816707317073202</v>
      </c>
      <c r="SQ38" s="15">
        <v>31.9853658536586</v>
      </c>
      <c r="SR38" s="15">
        <v>31.604512195121998</v>
      </c>
      <c r="SS38" s="15">
        <v>0.26822395731707299</v>
      </c>
      <c r="ST38" s="15">
        <v>0.25887734756097602</v>
      </c>
      <c r="SU38" s="15">
        <v>56.559024390243898</v>
      </c>
      <c r="SV38" s="15">
        <v>55.393902439024401</v>
      </c>
      <c r="SW38" s="15">
        <v>63.6</v>
      </c>
      <c r="SX38" s="15">
        <f t="shared" si="92"/>
        <v>7.0409756097561029</v>
      </c>
      <c r="SY38" s="15">
        <f t="shared" si="93"/>
        <v>8.2060975609755999</v>
      </c>
      <c r="SZ38" s="15">
        <v>1829.1978902439</v>
      </c>
      <c r="TA38" s="15">
        <v>1802.741</v>
      </c>
      <c r="TB38" s="15">
        <v>0.24821402532926801</v>
      </c>
      <c r="TC38" s="15">
        <v>0.188465917634146</v>
      </c>
      <c r="TD38" s="15">
        <v>0.17914108798292699</v>
      </c>
      <c r="TE38" s="15">
        <v>0.12806382967561</v>
      </c>
      <c r="TF38" s="15">
        <v>0.168964026460976</v>
      </c>
      <c r="TG38" s="15">
        <v>0.100643008682927</v>
      </c>
      <c r="TH38" s="15">
        <v>9.7848020178048806E-2</v>
      </c>
      <c r="TI38" s="15">
        <v>3.87931013585366E-2</v>
      </c>
      <c r="TJ38" s="15">
        <v>7.23476373146342E-2</v>
      </c>
      <c r="TK38" s="15">
        <v>6.2179381046341402E-2</v>
      </c>
      <c r="TL38" s="15">
        <v>0.37697604063170698</v>
      </c>
      <c r="TM38" s="15">
        <v>0.34989380486097499</v>
      </c>
      <c r="TN38" s="15">
        <v>0.35763347220000002</v>
      </c>
      <c r="TO38" s="15">
        <v>0.29710053511219497</v>
      </c>
      <c r="TP38" s="15">
        <v>0.14207887945609801</v>
      </c>
      <c r="TQ38" s="15">
        <v>0.17320119579024401</v>
      </c>
      <c r="TR38" s="15">
        <v>0.66196281484390296</v>
      </c>
      <c r="TS38" s="15">
        <v>0.47504105572438998</v>
      </c>
      <c r="TT38" s="15">
        <v>0.42649996568536602</v>
      </c>
      <c r="TU38" s="15">
        <v>0.55696731379512199</v>
      </c>
      <c r="TV38" s="15">
        <v>0.46447428136097602</v>
      </c>
      <c r="TW38" s="15">
        <v>0.57026268036341499</v>
      </c>
      <c r="TX38" s="15">
        <v>0.33672996473658601</v>
      </c>
      <c r="TY38" s="15">
        <v>0.30461975240487799</v>
      </c>
      <c r="TZ38" s="15">
        <v>0.28941375555853699</v>
      </c>
      <c r="UA38" s="15">
        <v>0.27507663895365903</v>
      </c>
      <c r="UB38" s="15">
        <v>-0.17799617702439</v>
      </c>
      <c r="UC38" s="15">
        <v>-7.3215407378048797E-2</v>
      </c>
      <c r="UD38" s="15">
        <v>0.892304012487805</v>
      </c>
      <c r="UE38" s="15">
        <v>5.1000603674707303</v>
      </c>
      <c r="UF38" s="15">
        <v>0.21153164042</v>
      </c>
      <c r="UG38" s="15">
        <v>0.29919838863999998</v>
      </c>
      <c r="UH38" s="15">
        <v>0.18728970455999999</v>
      </c>
      <c r="UI38" s="15">
        <v>0.25535062714000001</v>
      </c>
      <c r="UJ38" s="15">
        <v>0.46102833966000001</v>
      </c>
      <c r="UK38" s="15">
        <v>0.39971713145999999</v>
      </c>
      <c r="UL38" s="15">
        <v>0.24713914062</v>
      </c>
      <c r="UM38" s="15">
        <v>0.45843152551999999</v>
      </c>
      <c r="UN38" s="15">
        <v>0.38966911764000001</v>
      </c>
      <c r="UO38" s="15">
        <v>0.19918889566</v>
      </c>
      <c r="UP38" s="15">
        <v>0.28244801166</v>
      </c>
      <c r="UQ38" s="15">
        <v>0.18903719526000001</v>
      </c>
      <c r="UR38" s="15">
        <v>31.826000000000001</v>
      </c>
      <c r="US38" s="15">
        <v>27.827200000000001</v>
      </c>
      <c r="UT38" s="15">
        <v>12.8268</v>
      </c>
      <c r="UU38" s="15">
        <v>41.610199999999999</v>
      </c>
      <c r="UV38" s="15">
        <v>42.220799999999997</v>
      </c>
      <c r="UW38" s="15">
        <v>32.230800000000002</v>
      </c>
      <c r="UX38" s="15">
        <v>31.815999999999999</v>
      </c>
      <c r="UY38" s="15">
        <v>0.25936993400000002</v>
      </c>
      <c r="UZ38" s="15">
        <v>0.26357592600000002</v>
      </c>
      <c r="VA38" s="15">
        <v>61.334200000000003</v>
      </c>
      <c r="VB38" s="15">
        <v>60.505600000000001</v>
      </c>
      <c r="VC38" s="15">
        <v>73.099999999999994</v>
      </c>
      <c r="VD38" s="15">
        <f t="shared" si="94"/>
        <v>11.765799999999992</v>
      </c>
      <c r="VE38" s="15">
        <f t="shared" si="95"/>
        <v>12.594399999999993</v>
      </c>
      <c r="VF38" s="15">
        <f t="shared" si="96"/>
        <v>12.180099999999992</v>
      </c>
      <c r="VG38" s="15">
        <v>1937.5867599999999</v>
      </c>
      <c r="VH38" s="15">
        <v>1918.76962</v>
      </c>
      <c r="VI38" s="15">
        <v>0.29896988861000001</v>
      </c>
      <c r="VJ38" s="15">
        <v>0.28438334014799999</v>
      </c>
      <c r="VK38" s="15">
        <v>0.22366065201599999</v>
      </c>
      <c r="VL38" s="15">
        <v>0.21995669500000001</v>
      </c>
      <c r="VM38" s="15">
        <v>0.237141579736</v>
      </c>
      <c r="VN38" s="15">
        <v>0.21031089723599999</v>
      </c>
      <c r="VO38" s="15">
        <f t="shared" si="97"/>
        <v>0.22372623848599998</v>
      </c>
      <c r="VP38" s="15">
        <v>0.15945581991999999</v>
      </c>
      <c r="VQ38" s="15">
        <v>0.14339773446599999</v>
      </c>
      <c r="VR38" s="15">
        <v>8.0793599972000002E-2</v>
      </c>
      <c r="VS38" s="15">
        <v>6.9215419676000006E-2</v>
      </c>
      <c r="VT38" s="15">
        <v>0.41566996922600002</v>
      </c>
      <c r="VU38" s="15">
        <v>0.41969337439600002</v>
      </c>
      <c r="VV38" s="15">
        <v>0.393780546472</v>
      </c>
      <c r="VW38" s="15">
        <v>0.36825369561600002</v>
      </c>
      <c r="VX38" s="15">
        <v>0.13328937349</v>
      </c>
      <c r="VY38" s="15">
        <v>0.15372266035000001</v>
      </c>
      <c r="VZ38" s="15">
        <v>0.85530562335000004</v>
      </c>
      <c r="WA38" s="15">
        <v>0.80767586211599995</v>
      </c>
      <c r="WB38" s="15">
        <v>0.33920320542600002</v>
      </c>
      <c r="WC38" s="15">
        <v>0.28345698576599998</v>
      </c>
      <c r="WD38" s="15">
        <v>0.38790746223599998</v>
      </c>
      <c r="WE38" s="15">
        <v>0.31648506690400002</v>
      </c>
      <c r="WF38" s="15">
        <v>0.32270759022200002</v>
      </c>
      <c r="WG38" s="15">
        <v>0.25767777746600001</v>
      </c>
      <c r="WH38" s="15">
        <v>0.26864985756799997</v>
      </c>
      <c r="WI38" s="15">
        <v>0.21698870753999999</v>
      </c>
      <c r="WJ38" s="15">
        <v>-0.27477401452</v>
      </c>
      <c r="WK38" s="15">
        <v>-0.25001951208000001</v>
      </c>
      <c r="WL38" s="15">
        <v>0.64587059439600003</v>
      </c>
      <c r="WM38" s="15">
        <v>0.65873361090399996</v>
      </c>
      <c r="WN38" s="15">
        <v>0.171275848553192</v>
      </c>
      <c r="WO38" s="15">
        <v>0.24165222670212799</v>
      </c>
      <c r="WP38" s="15">
        <v>0.15189648538297901</v>
      </c>
      <c r="WQ38" s="15">
        <v>0.20534831102127701</v>
      </c>
      <c r="WR38" s="15">
        <v>0.372032936340426</v>
      </c>
      <c r="WS38" s="15">
        <v>0.332162111829787</v>
      </c>
      <c r="WT38" s="15">
        <v>0.197807917574468</v>
      </c>
      <c r="WU38" s="15">
        <v>0.394846552382979</v>
      </c>
      <c r="WV38" s="15">
        <v>0.33241623872340398</v>
      </c>
      <c r="WW38" s="15">
        <v>0.17031571714893601</v>
      </c>
      <c r="WX38" s="15">
        <v>0.23527693685106399</v>
      </c>
      <c r="WY38" s="15">
        <v>0.15500550991489401</v>
      </c>
      <c r="WZ38" s="15">
        <v>31.7421276595745</v>
      </c>
      <c r="XA38" s="15">
        <v>31.33</v>
      </c>
      <c r="XB38" s="15">
        <v>8.2687234042553204</v>
      </c>
      <c r="XC38" s="15">
        <v>36.270425531914903</v>
      </c>
      <c r="XD38" s="15">
        <v>36.6644680851064</v>
      </c>
      <c r="XE38" s="15">
        <v>32.456170212765997</v>
      </c>
      <c r="XF38" s="15">
        <v>32.301914893617003</v>
      </c>
      <c r="XG38" s="15">
        <v>0.104087172340426</v>
      </c>
      <c r="XH38" s="15">
        <v>0.108929785106383</v>
      </c>
      <c r="XI38" s="15">
        <v>67.175319148936197</v>
      </c>
      <c r="XJ38" s="15">
        <v>61.18</v>
      </c>
      <c r="XK38" s="15">
        <v>84.6</v>
      </c>
      <c r="XL38" s="15">
        <f t="shared" si="98"/>
        <v>17.424680851063798</v>
      </c>
      <c r="XM38" s="15">
        <f t="shared" si="99"/>
        <v>23.419999999999995</v>
      </c>
      <c r="XN38" s="15">
        <v>2070.1781276595698</v>
      </c>
      <c r="XO38" s="15">
        <v>1934.09442553192</v>
      </c>
      <c r="XP38" s="15">
        <v>0.33183340606170197</v>
      </c>
      <c r="XQ38" s="15">
        <v>0.28444189308510598</v>
      </c>
      <c r="XR38" s="15">
        <v>0.25369470512127701</v>
      </c>
      <c r="XS38" s="15">
        <v>0.23503248737021301</v>
      </c>
      <c r="XT38" s="15">
        <v>0.25278874887659603</v>
      </c>
      <c r="XU38" s="15">
        <v>0.208322482206383</v>
      </c>
      <c r="XV38" s="15">
        <v>0.171050130880851</v>
      </c>
      <c r="XW38" s="15">
        <v>0.15691411991276599</v>
      </c>
      <c r="XX38" s="15">
        <v>8.5471033278723393E-2</v>
      </c>
      <c r="XY38" s="15">
        <v>5.36473642319149E-2</v>
      </c>
      <c r="XZ38" s="15">
        <v>0.435705587687234</v>
      </c>
      <c r="YA38" s="15">
        <v>0.41616608880425499</v>
      </c>
      <c r="YB38" s="15">
        <v>0.39682970231702103</v>
      </c>
      <c r="YC38" s="15">
        <v>0.36520399844680801</v>
      </c>
      <c r="YD38" s="15">
        <v>0.121421876246808</v>
      </c>
      <c r="YE38" s="15">
        <v>0.14975743686808499</v>
      </c>
      <c r="YF38" s="15">
        <v>0.997309047576595</v>
      </c>
      <c r="YG38" s="15">
        <v>0.813503310970213</v>
      </c>
      <c r="YH38" s="15">
        <v>0.33696469168510601</v>
      </c>
      <c r="YI38" s="15">
        <v>0.19193941207659601</v>
      </c>
      <c r="YJ38" s="15">
        <v>0.38780979988723402</v>
      </c>
      <c r="YK38" s="15">
        <v>0.21433933592340401</v>
      </c>
      <c r="YL38" s="15">
        <v>0.31271545426383002</v>
      </c>
      <c r="YM38" s="15">
        <v>0.18473404930851101</v>
      </c>
      <c r="YN38" s="15">
        <v>0.255138991451064</v>
      </c>
      <c r="YO38" s="15">
        <v>0.15573121188085101</v>
      </c>
      <c r="YP38" s="15">
        <v>-0.29155465385106399</v>
      </c>
      <c r="YQ38" s="15">
        <v>-0.26987349500000002</v>
      </c>
      <c r="YR38" s="15">
        <v>0.65862756670425504</v>
      </c>
      <c r="YS38" s="15">
        <v>0.48725710041489401</v>
      </c>
      <c r="YT38" s="15">
        <v>0.13380183554761901</v>
      </c>
      <c r="YU38" s="15">
        <v>0.17817864402381001</v>
      </c>
      <c r="YV38" s="15">
        <v>0.1161057345</v>
      </c>
      <c r="YW38" s="15">
        <v>0.15461835761904799</v>
      </c>
      <c r="YX38" s="15">
        <v>0.27759061830952397</v>
      </c>
      <c r="YY38" s="15">
        <v>0.253648111785714</v>
      </c>
      <c r="YZ38" s="15">
        <v>0.14837898697619101</v>
      </c>
      <c r="ZA38" s="15">
        <v>0.32870781321428599</v>
      </c>
      <c r="ZB38" s="15">
        <v>0.27078565404761901</v>
      </c>
      <c r="ZC38" s="15">
        <v>0.13197993980952399</v>
      </c>
      <c r="ZD38" s="15">
        <v>0.17236616092857099</v>
      </c>
      <c r="ZE38" s="15">
        <v>0.11695691159523799</v>
      </c>
      <c r="ZF38" s="15">
        <v>36.32</v>
      </c>
      <c r="ZG38" s="15">
        <v>32.518571428571398</v>
      </c>
      <c r="ZH38" s="15">
        <v>13.983333333333301</v>
      </c>
      <c r="ZI38" s="15">
        <v>43.281190476190503</v>
      </c>
      <c r="ZJ38" s="15">
        <v>45.5421428571428</v>
      </c>
      <c r="ZK38" s="15">
        <v>37.149523809523799</v>
      </c>
      <c r="ZL38" s="15">
        <v>37.082857142857101</v>
      </c>
      <c r="ZM38" s="15">
        <v>0.168709502380952</v>
      </c>
      <c r="ZN38" s="15">
        <v>0.214607588095238</v>
      </c>
      <c r="ZO38" s="15">
        <v>80.858809523809498</v>
      </c>
      <c r="ZP38" s="15">
        <v>73.428333333333299</v>
      </c>
      <c r="ZQ38" s="15">
        <v>103.6</v>
      </c>
      <c r="ZR38" s="15">
        <f t="shared" si="100"/>
        <v>22.741190476190496</v>
      </c>
      <c r="ZS38" s="15">
        <f t="shared" si="101"/>
        <v>30.171666666666695</v>
      </c>
      <c r="ZT38" s="15">
        <v>2380.9204761904798</v>
      </c>
      <c r="ZU38" s="15">
        <v>2212.12183333333</v>
      </c>
      <c r="ZV38" s="15">
        <v>0.37735664335952401</v>
      </c>
      <c r="ZW38" s="15">
        <v>0.27429302576190501</v>
      </c>
      <c r="ZX38" s="15">
        <v>0.29180883913571398</v>
      </c>
      <c r="ZY38" s="15">
        <v>0.241284707145238</v>
      </c>
      <c r="ZZ38" s="15">
        <v>0.31144433757857098</v>
      </c>
      <c r="AAA38" s="15">
        <v>0.208182168557143</v>
      </c>
      <c r="AAB38" s="15">
        <v>0.22192440285238099</v>
      </c>
      <c r="AAC38" s="15">
        <v>0.173473972080952</v>
      </c>
      <c r="AAD38" s="15">
        <v>9.6261786659523799E-2</v>
      </c>
      <c r="AAE38" s="15">
        <v>3.7495216249999998E-2</v>
      </c>
      <c r="AAF38" s="15">
        <v>0.47464615069523802</v>
      </c>
      <c r="AAG38" s="15">
        <v>0.40021836124047599</v>
      </c>
      <c r="AAH38" s="15">
        <v>0.42652274420714298</v>
      </c>
      <c r="AAI38" s="15">
        <v>0.33931962226428602</v>
      </c>
      <c r="AAJ38" s="15">
        <v>0.118535338692857</v>
      </c>
      <c r="AAK38" s="15">
        <v>0.14240086989761899</v>
      </c>
      <c r="AAL38" s="15">
        <v>1.2169464584690499</v>
      </c>
      <c r="AAM38" s="15">
        <v>0.79675710941904798</v>
      </c>
      <c r="AAN38" s="15">
        <v>0.30699530638571398</v>
      </c>
      <c r="AAO38" s="15">
        <v>-0.38310955056190499</v>
      </c>
      <c r="AAP38" s="15">
        <v>0.36674785558809497</v>
      </c>
      <c r="AAQ38" s="15">
        <v>-0.423829987061905</v>
      </c>
      <c r="AAR38" s="15">
        <v>0.31832621254047599</v>
      </c>
      <c r="AAS38" s="15">
        <v>1.7444644972880901</v>
      </c>
      <c r="AAT38" s="15">
        <v>0.25381395254523798</v>
      </c>
      <c r="AAU38" s="15">
        <v>1.32828454289286</v>
      </c>
      <c r="AAV38" s="15">
        <v>-0.36295891416666698</v>
      </c>
      <c r="AAW38" s="15">
        <v>-0.29390817511904799</v>
      </c>
      <c r="AAX38" s="15">
        <v>0.59321634012857105</v>
      </c>
      <c r="AAY38" s="15">
        <v>0.40598754354761901</v>
      </c>
      <c r="AAZ38" s="15">
        <v>0.108439046877551</v>
      </c>
      <c r="ABA38" s="15">
        <v>0.14102741734693899</v>
      </c>
      <c r="ABB38" s="15">
        <v>9.6301358081632704E-2</v>
      </c>
      <c r="ABC38" s="15">
        <v>0.12061432542857101</v>
      </c>
      <c r="ABD38" s="15">
        <v>0.23607664183673499</v>
      </c>
      <c r="ABE38" s="15">
        <v>0.204675001408163</v>
      </c>
      <c r="ABF38" s="15">
        <v>0.12914846934693899</v>
      </c>
      <c r="ABG38" s="15">
        <v>0.27900793161224502</v>
      </c>
      <c r="ABH38" s="15">
        <v>0.22019973379591801</v>
      </c>
      <c r="ABI38" s="15">
        <v>0.104616603836735</v>
      </c>
      <c r="ABJ38" s="15">
        <v>0.134070976714286</v>
      </c>
      <c r="ABK38" s="15">
        <v>9.1577799428571402E-2</v>
      </c>
      <c r="ABL38" s="15">
        <v>35.119999999999997</v>
      </c>
      <c r="ABM38" s="15">
        <v>33.908775510204102</v>
      </c>
      <c r="ABN38" s="15">
        <v>14.0351020408163</v>
      </c>
      <c r="ABO38" s="15">
        <v>39.453265306122397</v>
      </c>
      <c r="ABP38" s="15">
        <v>40.803265306122398</v>
      </c>
      <c r="ABQ38" s="15">
        <v>35.341836734693899</v>
      </c>
      <c r="ABR38" s="15">
        <v>35.31</v>
      </c>
      <c r="ABS38" s="15">
        <v>0.112838330204082</v>
      </c>
      <c r="ABT38" s="15">
        <v>0.13800028448979601</v>
      </c>
      <c r="ABU38" s="15">
        <v>96.842857142857198</v>
      </c>
      <c r="ABV38" s="15">
        <v>86.981632653061197</v>
      </c>
      <c r="ABW38" s="15">
        <v>122.5</v>
      </c>
      <c r="ABX38" s="15">
        <f t="shared" si="102"/>
        <v>25.657142857142802</v>
      </c>
      <c r="ABY38" s="15">
        <f t="shared" si="103"/>
        <v>35.518367346938803</v>
      </c>
      <c r="ABZ38" s="15">
        <f t="shared" si="104"/>
        <v>30.587755102040802</v>
      </c>
      <c r="ACA38" s="15">
        <v>2743.5248367346899</v>
      </c>
      <c r="ACB38" s="15">
        <v>2519.78734693878</v>
      </c>
      <c r="ACC38" s="15">
        <v>0.36627423961836703</v>
      </c>
      <c r="ACD38" s="15">
        <v>0.31630961514489803</v>
      </c>
      <c r="ACE38" s="15">
        <v>0.26035933849183701</v>
      </c>
      <c r="ACF38" s="15">
        <v>0.25640332461836701</v>
      </c>
      <c r="ACG38" s="15">
        <v>0.35005128344285702</v>
      </c>
      <c r="ACH38" s="15">
        <v>0.24476674096734699</v>
      </c>
      <c r="ACI38" s="15">
        <f t="shared" si="105"/>
        <v>0.29740901220510202</v>
      </c>
      <c r="ACJ38" s="15">
        <v>0.24289820574489801</v>
      </c>
      <c r="ACK38" s="15">
        <v>0.18222686157142901</v>
      </c>
      <c r="ACL38" s="15">
        <v>0.117277507263265</v>
      </c>
      <c r="ACM38" s="15">
        <v>6.6209355499971395E-2</v>
      </c>
      <c r="ACN38" s="15">
        <v>0.50514376149795903</v>
      </c>
      <c r="ACO38" s="15">
        <v>0.41331056896530599</v>
      </c>
      <c r="ACP38" s="15">
        <v>0.453833256161225</v>
      </c>
      <c r="ACQ38" s="15">
        <v>0.36329386959999999</v>
      </c>
      <c r="ACR38" s="15">
        <v>0.17061575695714301</v>
      </c>
      <c r="ACS38" s="15">
        <v>0.11236909728979599</v>
      </c>
      <c r="ACT38" s="15">
        <v>1.1619351358040799</v>
      </c>
      <c r="ACU38" s="15">
        <v>0.96021706315714295</v>
      </c>
      <c r="ACV38" s="15">
        <v>0.33310223979999998</v>
      </c>
      <c r="ACW38" s="15">
        <v>0.161278867073469</v>
      </c>
      <c r="ACX38" s="15">
        <v>0.40199520662449001</v>
      </c>
      <c r="ACY38" s="15">
        <v>0.17503592217755101</v>
      </c>
      <c r="ACZ38" s="15">
        <v>0.388771628767347</v>
      </c>
      <c r="ADA38" s="15">
        <v>0.174426391155102</v>
      </c>
      <c r="ADB38" s="15">
        <v>0.318283664718367</v>
      </c>
      <c r="ADC38" s="15">
        <v>0.151434372455102</v>
      </c>
      <c r="ADD38" s="15">
        <v>-0.39046869857142902</v>
      </c>
      <c r="ADE38" s="15">
        <v>-0.305624692204082</v>
      </c>
      <c r="ADF38" s="15">
        <v>0.68715482034693898</v>
      </c>
      <c r="ADG38" s="15">
        <v>0.70252263535306103</v>
      </c>
      <c r="ADH38" s="15">
        <v>8.4403999555555595E-2</v>
      </c>
      <c r="ADI38" s="15">
        <v>0.105016903244444</v>
      </c>
      <c r="ADJ38" s="15">
        <v>7.1382942488888906E-2</v>
      </c>
      <c r="ADK38" s="15">
        <v>0.102986666666667</v>
      </c>
      <c r="ADL38" s="15">
        <v>0.15693675208888899</v>
      </c>
      <c r="ADM38" s="15">
        <v>0.160720303266667</v>
      </c>
      <c r="ADN38" s="15">
        <v>0.10628201717777799</v>
      </c>
      <c r="ADO38" s="15">
        <v>0.21444680720000001</v>
      </c>
      <c r="ADP38" s="15">
        <v>0.18793781431111101</v>
      </c>
      <c r="ADQ38" s="15">
        <v>8.5408082866666707E-2</v>
      </c>
      <c r="ADR38" s="15">
        <v>0.111536824266667</v>
      </c>
      <c r="ADS38" s="15">
        <v>7.5822132644444401E-2</v>
      </c>
      <c r="ADT38" s="25">
        <v>-9999</v>
      </c>
      <c r="ADU38" s="25">
        <v>-9999</v>
      </c>
      <c r="ADV38" s="25">
        <v>-9999</v>
      </c>
      <c r="ADW38" s="25">
        <v>-9999</v>
      </c>
      <c r="ADX38" s="25">
        <v>-9999</v>
      </c>
      <c r="ADY38" s="25">
        <v>-9999</v>
      </c>
      <c r="ADZ38" s="25">
        <v>-9999</v>
      </c>
      <c r="AEA38" s="25">
        <v>-9999</v>
      </c>
      <c r="AEB38" s="25">
        <v>-9999</v>
      </c>
      <c r="AEC38" s="25">
        <v>-9999</v>
      </c>
      <c r="AED38" s="25">
        <v>-9999</v>
      </c>
      <c r="AEE38" s="25">
        <v>-9999</v>
      </c>
      <c r="AEF38" s="25">
        <v>-9999</v>
      </c>
      <c r="AEG38" s="25">
        <v>-9999</v>
      </c>
      <c r="AEH38" s="25">
        <v>-9999</v>
      </c>
      <c r="AEI38" s="25">
        <v>-9999</v>
      </c>
      <c r="AEJ38" s="15">
        <v>0.33567843122222202</v>
      </c>
      <c r="AEK38" s="15">
        <v>0.17610976508888901</v>
      </c>
      <c r="AEL38" s="15">
        <v>0.27725889073333299</v>
      </c>
      <c r="AEM38" s="15">
        <v>0.21582197226666699</v>
      </c>
      <c r="AEN38" s="15">
        <v>0.314135779666667</v>
      </c>
      <c r="AEO38" s="15">
        <v>0.166566171177778</v>
      </c>
      <c r="AEP38" s="15">
        <v>0.25483885768888898</v>
      </c>
      <c r="AEQ38" s="15">
        <v>0.20633413106666701</v>
      </c>
      <c r="AER38" s="15">
        <v>6.4730007266666695E-2</v>
      </c>
      <c r="AES38" s="15">
        <v>-3.5456761711111097E-2</v>
      </c>
      <c r="AET38" s="15">
        <v>0.47640392835555601</v>
      </c>
      <c r="AEU38" s="15">
        <v>0.34191958300000003</v>
      </c>
      <c r="AEV38" s="15">
        <v>0.42883426482222198</v>
      </c>
      <c r="AEW38" s="15">
        <v>0.267768698333333</v>
      </c>
      <c r="AEX38" s="15">
        <v>0.16763575920000001</v>
      </c>
      <c r="AEY38" s="15">
        <v>0.18163601697777801</v>
      </c>
      <c r="AEZ38" s="15">
        <v>1.0189572067333299</v>
      </c>
      <c r="AFA38" s="15">
        <v>0.52162248428888902</v>
      </c>
      <c r="AFB38" s="15">
        <v>0.195004169311111</v>
      </c>
      <c r="AFC38" s="15">
        <v>1.23686308822222</v>
      </c>
      <c r="AFD38" s="15">
        <v>0.23882024542222199</v>
      </c>
      <c r="AFE38" s="15">
        <v>1.6005096510666701</v>
      </c>
      <c r="AFF38" s="15">
        <v>0.228230118511111</v>
      </c>
      <c r="AFG38" s="15">
        <v>1.1535409052666701</v>
      </c>
      <c r="AFH38" s="15">
        <v>0.1834084446</v>
      </c>
      <c r="AFI38" s="15">
        <v>0.85283487802222202</v>
      </c>
      <c r="AFJ38" s="15">
        <v>-0.405804212733333</v>
      </c>
      <c r="AFK38" s="15">
        <v>-0.33817306342222198</v>
      </c>
      <c r="AFL38" s="15">
        <v>0.354146691466667</v>
      </c>
      <c r="AFM38" s="15">
        <v>3.7238740422222201E-2</v>
      </c>
      <c r="AFN38" s="15">
        <v>8.4705795545454501E-2</v>
      </c>
      <c r="AFO38" s="15">
        <v>0.105345804690909</v>
      </c>
      <c r="AFP38" s="15">
        <v>7.0642074945454603E-2</v>
      </c>
      <c r="AFQ38" s="15">
        <v>9.5648905327272701E-2</v>
      </c>
      <c r="AFR38" s="15">
        <v>0.163097441418182</v>
      </c>
      <c r="AFS38" s="15">
        <v>0.158678200490909</v>
      </c>
      <c r="AFT38" s="15">
        <v>9.5700623981818195E-2</v>
      </c>
      <c r="AFU38" s="15">
        <v>0.21867749780000001</v>
      </c>
      <c r="AFV38" s="15">
        <v>0.17870715787272701</v>
      </c>
      <c r="AFW38" s="15">
        <v>7.9687902054545498E-2</v>
      </c>
      <c r="AFX38" s="15">
        <v>9.7463807709090897E-2</v>
      </c>
      <c r="AFY38" s="15">
        <v>7.1326285818181803E-2</v>
      </c>
      <c r="AFZ38" s="15">
        <v>33.36</v>
      </c>
      <c r="AGA38" s="15">
        <v>30.490545454545501</v>
      </c>
      <c r="AGB38" s="15">
        <v>20.298181818181799</v>
      </c>
      <c r="AGC38" s="15">
        <v>38.256363636363602</v>
      </c>
      <c r="AGD38" s="15">
        <v>39.402363636363603</v>
      </c>
      <c r="AGE38" s="15">
        <v>32.9136363636364</v>
      </c>
      <c r="AGF38" s="15">
        <v>32.922363636363698</v>
      </c>
      <c r="AGG38" s="15">
        <v>0.146153832727273</v>
      </c>
      <c r="AGH38" s="15">
        <v>0.16240204181818199</v>
      </c>
      <c r="AGI38" s="15">
        <v>109.709090909091</v>
      </c>
      <c r="AGJ38" s="15">
        <v>100.074545454545</v>
      </c>
      <c r="AGK38" s="15">
        <v>145.1</v>
      </c>
      <c r="AGL38" s="15">
        <f t="shared" si="106"/>
        <v>35.390909090908991</v>
      </c>
      <c r="AGM38" s="15">
        <f t="shared" si="107"/>
        <v>45.025454545454991</v>
      </c>
      <c r="AGN38" s="15">
        <f t="shared" si="108"/>
        <v>40.208181818181991</v>
      </c>
      <c r="AGO38" s="15">
        <v>3035.7986545454501</v>
      </c>
      <c r="AGP38" s="15">
        <v>2817.01992727273</v>
      </c>
      <c r="AGQ38" s="15">
        <v>0.39003892524727302</v>
      </c>
      <c r="AGR38" s="15">
        <v>0.25022380938727301</v>
      </c>
      <c r="AGS38" s="15">
        <v>0.30219875700545501</v>
      </c>
      <c r="AGT38" s="15">
        <v>0.24507325347818201</v>
      </c>
      <c r="AGU38" s="15">
        <v>0.38226710531636399</v>
      </c>
      <c r="AGV38" s="15">
        <v>0.20471688607090899</v>
      </c>
      <c r="AGW38" s="15">
        <f t="shared" si="109"/>
        <v>0.29349199569363649</v>
      </c>
      <c r="AGX38" s="15">
        <v>0.29386848426727302</v>
      </c>
      <c r="AGY38" s="15">
        <v>0.19918070466363599</v>
      </c>
      <c r="AGZ38" s="15">
        <v>9.9792887761818203E-2</v>
      </c>
      <c r="AHA38" s="15">
        <v>7.1117776472727299E-3</v>
      </c>
      <c r="AHB38" s="15">
        <v>0.50725902680545498</v>
      </c>
      <c r="AHC38" s="15">
        <v>0.38496884223090899</v>
      </c>
      <c r="AHD38" s="15">
        <v>0.46474482408000001</v>
      </c>
      <c r="AHE38" s="15">
        <v>0.305708967649091</v>
      </c>
      <c r="AHF38" s="15">
        <v>0.14638577738727299</v>
      </c>
      <c r="AHG38" s="15">
        <v>0.150688294812727</v>
      </c>
      <c r="AHH38" s="15">
        <v>1.2861346317745499</v>
      </c>
      <c r="AHI38" s="15">
        <v>0.706666811803636</v>
      </c>
      <c r="AHJ38" s="15">
        <v>0.25807527913272699</v>
      </c>
      <c r="AHK38" s="15">
        <v>-8.5016057129090897E-2</v>
      </c>
      <c r="AHL38" s="15">
        <v>0.32334195026363599</v>
      </c>
      <c r="AHM38" s="15">
        <v>-0.1261763005</v>
      </c>
      <c r="AHN38" s="15">
        <v>0.318478279736364</v>
      </c>
      <c r="AHO38" s="15">
        <v>9.7611461523636395E-2</v>
      </c>
      <c r="AHP38" s="15">
        <v>0.25272417538363601</v>
      </c>
      <c r="AHQ38" s="15">
        <v>8.9753270961818205E-2</v>
      </c>
      <c r="AHR38" s="15">
        <v>-0.45386806660000001</v>
      </c>
      <c r="AHS38" s="15">
        <v>-0.32903076810909099</v>
      </c>
      <c r="AHT38" s="15">
        <v>0.49643355540545497</v>
      </c>
      <c r="AHU38" s="15">
        <v>0.28121781754000003</v>
      </c>
      <c r="AHV38" s="15">
        <v>8.0379128719298296E-2</v>
      </c>
      <c r="AHW38" s="15">
        <v>0.10521602515789499</v>
      </c>
      <c r="AHX38" s="15">
        <v>7.4784864245613994E-2</v>
      </c>
      <c r="AHY38" s="15">
        <v>9.4145988894736798E-2</v>
      </c>
      <c r="AHZ38" s="15">
        <v>0.18405374854386</v>
      </c>
      <c r="AIA38" s="15">
        <v>0.147489805929824</v>
      </c>
      <c r="AIB38" s="15">
        <v>9.1543248035087704E-2</v>
      </c>
      <c r="AIC38" s="15">
        <v>0.19261499149122799</v>
      </c>
      <c r="AID38" s="15">
        <v>0.16366311010526299</v>
      </c>
      <c r="AIE38" s="15">
        <v>7.4384210526315803E-2</v>
      </c>
      <c r="AIF38" s="15">
        <v>9.4497766771929906E-2</v>
      </c>
      <c r="AIG38" s="15">
        <v>6.5136800298245603E-2</v>
      </c>
      <c r="AIH38" s="15">
        <v>36.692807017543899</v>
      </c>
      <c r="AII38" s="15">
        <v>34.412982456140298</v>
      </c>
      <c r="AIJ38" s="15">
        <v>22.4584210526316</v>
      </c>
      <c r="AIK38" s="15">
        <v>43.2080701754386</v>
      </c>
      <c r="AIL38" s="15">
        <v>44.268771929824602</v>
      </c>
      <c r="AIM38" s="15">
        <v>36.69</v>
      </c>
      <c r="AIN38" s="15">
        <v>36.609649122806999</v>
      </c>
      <c r="AIO38" s="15">
        <v>0.17944753333333299</v>
      </c>
      <c r="AIP38" s="15">
        <v>0.19362726842105299</v>
      </c>
      <c r="AIQ38" s="15">
        <v>116.32456140350899</v>
      </c>
      <c r="AIR38" s="15">
        <v>110.163157894737</v>
      </c>
      <c r="AIS38" s="15">
        <v>157</v>
      </c>
      <c r="AIT38" s="15">
        <f t="shared" si="110"/>
        <v>40.675438596491006</v>
      </c>
      <c r="AIU38" s="15">
        <f t="shared" si="111"/>
        <v>46.836842105263003</v>
      </c>
      <c r="AIV38" s="15">
        <v>3185.8845087719301</v>
      </c>
      <c r="AIW38" s="15">
        <v>3046.1332982456101</v>
      </c>
      <c r="AIX38" s="15">
        <v>0.35443259235614</v>
      </c>
      <c r="AIY38" s="15">
        <v>0.30901241880526298</v>
      </c>
      <c r="AIZ38" s="15">
        <v>0.28218221957017497</v>
      </c>
      <c r="AJA38" s="15">
        <v>0.21573746018421</v>
      </c>
      <c r="AJB38" s="15">
        <v>0.34044689770175401</v>
      </c>
      <c r="AJC38" s="15">
        <v>0.25808040540350902</v>
      </c>
      <c r="AJD38" s="15">
        <v>0.26743698612982503</v>
      </c>
      <c r="AJE38" s="15">
        <v>0.16225364163508799</v>
      </c>
      <c r="AJF38" s="15">
        <v>8.0473320457894806E-2</v>
      </c>
      <c r="AJG38" s="15">
        <v>0.100722946575439</v>
      </c>
      <c r="AJH38" s="15">
        <v>0.49363601177543898</v>
      </c>
      <c r="AJI38" s="15">
        <v>0.407577815782456</v>
      </c>
      <c r="AJJ38" s="15">
        <v>0.44156771125087702</v>
      </c>
      <c r="AJK38" s="15">
        <v>0.37793389398070198</v>
      </c>
      <c r="AJL38" s="15">
        <v>0.16927044171403499</v>
      </c>
      <c r="AJM38" s="15">
        <v>0.11483035247193001</v>
      </c>
      <c r="AJN38" s="15">
        <v>1.1050165319105301</v>
      </c>
      <c r="AJO38" s="15">
        <v>0.95368264990877205</v>
      </c>
      <c r="AJP38" s="15">
        <v>0.23175735871403499</v>
      </c>
      <c r="AJQ38" s="15">
        <v>-0.53077106774385996</v>
      </c>
      <c r="AJR38" s="15">
        <v>0.285711873754386</v>
      </c>
      <c r="AJS38" s="15">
        <v>-0.67641749841754395</v>
      </c>
      <c r="AJT38" s="15">
        <v>0.27697916907894699</v>
      </c>
      <c r="AJU38" s="15">
        <v>0.18477266344912299</v>
      </c>
      <c r="AJV38" s="15">
        <v>0.222191523596491</v>
      </c>
      <c r="AJW38" s="15">
        <v>0.178977173257895</v>
      </c>
      <c r="AJX38" s="15">
        <v>-0.42139216101754401</v>
      </c>
      <c r="AJY38" s="15">
        <v>-0.27307261642105302</v>
      </c>
      <c r="AJZ38" s="15">
        <v>0.43034605987017599</v>
      </c>
      <c r="AKA38" s="15">
        <v>2.76143247930702</v>
      </c>
      <c r="AZI38" s="6"/>
      <c r="AZJ38" s="7"/>
      <c r="AZK38" s="6"/>
      <c r="AZL38" s="6"/>
      <c r="AZM38" s="6"/>
      <c r="AZN38" s="6"/>
    </row>
    <row r="39" spans="1:963 1361:1366" x14ac:dyDescent="0.25">
      <c r="A39" s="15">
        <v>38</v>
      </c>
      <c r="B39" s="15">
        <v>10</v>
      </c>
      <c r="C39" s="15" t="s">
        <v>9</v>
      </c>
      <c r="D39" s="15">
        <v>100</v>
      </c>
      <c r="E39" s="15">
        <v>3</v>
      </c>
      <c r="F39" s="15">
        <v>2</v>
      </c>
      <c r="G39" s="25">
        <v>-9999</v>
      </c>
      <c r="H39" s="25">
        <v>-9999</v>
      </c>
      <c r="I39" s="25">
        <v>-9999</v>
      </c>
      <c r="J39" s="25">
        <v>-9999</v>
      </c>
      <c r="K39" s="25">
        <v>-9999</v>
      </c>
      <c r="L39" s="25">
        <v>-9999</v>
      </c>
      <c r="M39" s="15">
        <v>0</v>
      </c>
      <c r="N39" s="15">
        <v>0</v>
      </c>
      <c r="O39" s="15">
        <f t="shared" si="34"/>
        <v>0</v>
      </c>
      <c r="P39" s="15">
        <v>0</v>
      </c>
      <c r="Q39" s="15">
        <v>51.839999999999996</v>
      </c>
      <c r="R39" s="15">
        <v>20.72</v>
      </c>
      <c r="S39" s="15">
        <v>27.439999999999998</v>
      </c>
      <c r="T39" s="15">
        <v>47.12</v>
      </c>
      <c r="U39" s="15">
        <v>19.439999999999998</v>
      </c>
      <c r="V39" s="15">
        <v>33.44</v>
      </c>
      <c r="W39" s="15">
        <v>41.12</v>
      </c>
      <c r="X39" s="15">
        <v>21.439999999999998</v>
      </c>
      <c r="Y39" s="15">
        <v>37.44</v>
      </c>
      <c r="Z39" s="15">
        <v>49.12</v>
      </c>
      <c r="AA39" s="15">
        <v>17.439999999999998</v>
      </c>
      <c r="AB39" s="15">
        <v>33.44</v>
      </c>
      <c r="AC39" s="15" t="s">
        <v>78</v>
      </c>
      <c r="AD39" s="15">
        <v>8.5</v>
      </c>
      <c r="AE39" s="15">
        <v>7.2</v>
      </c>
      <c r="AF39" s="15">
        <v>2.95</v>
      </c>
      <c r="AG39" s="15" t="s">
        <v>41</v>
      </c>
      <c r="AH39" s="15">
        <v>2</v>
      </c>
      <c r="AI39" s="15">
        <v>1.2</v>
      </c>
      <c r="AJ39" s="15">
        <v>3.4</v>
      </c>
      <c r="AK39" s="15">
        <v>6</v>
      </c>
      <c r="AL39" s="15">
        <v>573</v>
      </c>
      <c r="AM39" s="15">
        <v>193</v>
      </c>
      <c r="AN39" s="15">
        <v>0.72</v>
      </c>
      <c r="AO39" s="15">
        <v>8.6</v>
      </c>
      <c r="AP39" s="15">
        <v>10</v>
      </c>
      <c r="AQ39" s="15">
        <v>1.32</v>
      </c>
      <c r="AR39" s="15">
        <v>5358</v>
      </c>
      <c r="AS39" s="15">
        <v>197</v>
      </c>
      <c r="AT39" s="15">
        <v>756</v>
      </c>
      <c r="AU39" s="25">
        <v>-9999</v>
      </c>
      <c r="AV39" s="15">
        <v>33.200000000000003</v>
      </c>
      <c r="AW39" s="15">
        <v>0</v>
      </c>
      <c r="AX39" s="15">
        <v>4</v>
      </c>
      <c r="AY39" s="15">
        <v>81</v>
      </c>
      <c r="AZ39" s="15">
        <v>5</v>
      </c>
      <c r="BA39" s="15">
        <v>10</v>
      </c>
      <c r="BB39" s="15">
        <v>63</v>
      </c>
      <c r="BC39" s="20">
        <v>0.20472362310880313</v>
      </c>
      <c r="BD39" s="20">
        <v>0</v>
      </c>
      <c r="BE39" s="20">
        <v>0</v>
      </c>
      <c r="BF39" s="20">
        <v>2.0167389331451045E-2</v>
      </c>
      <c r="BG39" s="20">
        <v>0.32227201772496095</v>
      </c>
      <c r="BH39" s="20">
        <v>0.2111507717057966</v>
      </c>
      <c r="BI39" s="25">
        <v>-9999</v>
      </c>
      <c r="BJ39" s="25">
        <v>-9999</v>
      </c>
      <c r="BK39" s="25">
        <v>-9999</v>
      </c>
      <c r="BL39" s="25">
        <v>-9999</v>
      </c>
      <c r="BM39" s="25">
        <v>-9999</v>
      </c>
      <c r="BN39" s="20">
        <f t="shared" si="197"/>
        <v>0.81889449243521251</v>
      </c>
      <c r="BO39" s="20">
        <f t="shared" si="198"/>
        <v>0.81889449243521251</v>
      </c>
      <c r="BP39" s="20">
        <f t="shared" si="199"/>
        <v>0.89956404976101667</v>
      </c>
      <c r="BQ39" s="20">
        <f t="shared" si="200"/>
        <v>2.1886521206608602</v>
      </c>
      <c r="BR39" s="20">
        <f t="shared" si="201"/>
        <v>3.0332552074840464</v>
      </c>
      <c r="BS39" s="20">
        <f t="shared" si="202"/>
        <v>8.0669557325804178E-2</v>
      </c>
      <c r="BT39" s="20">
        <f t="shared" si="203"/>
        <v>1.2890880708998438</v>
      </c>
      <c r="BU39" s="20">
        <f t="shared" si="204"/>
        <v>0.84460308682318641</v>
      </c>
      <c r="BV39" s="20">
        <f t="shared" si="35"/>
        <v>2.2143607150488345</v>
      </c>
      <c r="BW39" s="25">
        <v>-9999</v>
      </c>
      <c r="BX39" s="25">
        <v>-9999</v>
      </c>
      <c r="BY39" s="25">
        <v>-9999</v>
      </c>
      <c r="BZ39" s="25">
        <v>-9999</v>
      </c>
      <c r="CA39" s="25">
        <v>-9999</v>
      </c>
      <c r="CB39" s="25">
        <v>-9999</v>
      </c>
      <c r="CC39" s="25">
        <v>-9999</v>
      </c>
      <c r="CD39" s="20">
        <f t="shared" si="205"/>
        <v>19.884186072544033</v>
      </c>
      <c r="CE39" s="20">
        <f t="shared" si="206"/>
        <v>26.109631826548263</v>
      </c>
      <c r="CF39" s="20">
        <f t="shared" si="207"/>
        <v>34.021056084223147</v>
      </c>
      <c r="CG39" s="20">
        <f t="shared" si="36"/>
        <v>59.096482143713544</v>
      </c>
      <c r="CH39" s="15">
        <f t="shared" si="208"/>
        <v>7.9114242576748861</v>
      </c>
      <c r="CI39" s="15">
        <f t="shared" si="209"/>
        <v>12.333651383518303</v>
      </c>
      <c r="CJ39" s="15">
        <f t="shared" si="210"/>
        <v>12.741774675972085</v>
      </c>
      <c r="CK39" s="15">
        <f t="shared" ref="CK39:CL39" si="235">SUM(CH39:CJ39)</f>
        <v>32.986850317165278</v>
      </c>
      <c r="CL39" s="15">
        <f t="shared" si="235"/>
        <v>58.062276376655667</v>
      </c>
      <c r="CM39" s="15">
        <v>0.8899999999999999</v>
      </c>
      <c r="CN39" s="15">
        <v>0.33500000000000002</v>
      </c>
      <c r="CO39" s="15">
        <v>0.02</v>
      </c>
      <c r="CP39" s="15">
        <v>0.16500000000000001</v>
      </c>
      <c r="CQ39" s="15">
        <v>0.80500000000000005</v>
      </c>
      <c r="CR39" s="15">
        <v>0.43999999999999995</v>
      </c>
      <c r="CS39" s="25">
        <v>-9999</v>
      </c>
      <c r="CT39" s="15">
        <v>1.1000000000000001</v>
      </c>
      <c r="CU39" s="15">
        <v>0.6</v>
      </c>
      <c r="CV39" s="15">
        <v>0.3</v>
      </c>
      <c r="CW39" s="15">
        <v>0.4</v>
      </c>
      <c r="CX39" s="20">
        <f t="shared" si="141"/>
        <v>4.8999999999999995</v>
      </c>
      <c r="CY39" s="20">
        <f t="shared" si="142"/>
        <v>4.9799999999999995</v>
      </c>
      <c r="CZ39" s="20">
        <f t="shared" si="143"/>
        <v>5.64</v>
      </c>
      <c r="DA39" s="20">
        <f t="shared" si="144"/>
        <v>8.86</v>
      </c>
      <c r="DB39" s="20">
        <f t="shared" si="145"/>
        <v>10.62</v>
      </c>
      <c r="DC39" s="15">
        <f t="shared" si="146"/>
        <v>0.66</v>
      </c>
      <c r="DD39" s="15">
        <f t="shared" si="147"/>
        <v>3.22</v>
      </c>
      <c r="DE39" s="15">
        <f t="shared" si="148"/>
        <v>1.7599999999999998</v>
      </c>
      <c r="DF39" s="15">
        <f t="shared" si="149"/>
        <v>5.6400000000000006</v>
      </c>
      <c r="DG39" s="16">
        <v>2.5824314120312106</v>
      </c>
      <c r="DH39" s="16">
        <v>2.3886151061047975</v>
      </c>
      <c r="DI39" s="16">
        <v>1.5563614385010576</v>
      </c>
      <c r="DJ39" s="16">
        <v>1.9778560644187215</v>
      </c>
      <c r="DK39" s="16">
        <v>3.0834128458795758</v>
      </c>
      <c r="DL39" s="16">
        <v>3.1854436689930212</v>
      </c>
      <c r="DM39" s="25">
        <v>-9999</v>
      </c>
      <c r="DN39" s="20">
        <f t="shared" si="41"/>
        <v>19.884186072544033</v>
      </c>
      <c r="DO39" s="20">
        <f t="shared" si="42"/>
        <v>26.109631826548263</v>
      </c>
      <c r="DP39" s="20">
        <f t="shared" ref="DP39:DR39" si="236">(DO39+(DJ39*4))</f>
        <v>34.021056084223147</v>
      </c>
      <c r="DQ39" s="20">
        <f t="shared" si="236"/>
        <v>46.354707467741449</v>
      </c>
      <c r="DR39" s="20">
        <f t="shared" si="236"/>
        <v>59.09648214371353</v>
      </c>
      <c r="DS39" s="15">
        <f t="shared" si="44"/>
        <v>7.9114242576748861</v>
      </c>
      <c r="DT39" s="15">
        <f t="shared" si="45"/>
        <v>12.333651383518303</v>
      </c>
      <c r="DU39" s="15">
        <f t="shared" si="46"/>
        <v>12.741774675972085</v>
      </c>
      <c r="DV39" s="15">
        <f t="shared" si="47"/>
        <v>32.986850317165278</v>
      </c>
      <c r="DW39" s="25">
        <v>-9999</v>
      </c>
      <c r="DX39" s="25">
        <v>-9999</v>
      </c>
      <c r="DY39" s="25">
        <v>-9999</v>
      </c>
      <c r="DZ39" s="25">
        <v>-9999</v>
      </c>
      <c r="EA39" s="25">
        <v>-9999</v>
      </c>
      <c r="EB39" s="25">
        <v>-9999</v>
      </c>
      <c r="EC39" s="25">
        <v>-9999</v>
      </c>
      <c r="ED39" s="25">
        <v>-9999</v>
      </c>
      <c r="EE39" s="25">
        <v>-9999</v>
      </c>
      <c r="EF39" s="25">
        <v>-9999</v>
      </c>
      <c r="EG39" s="25">
        <v>-9999</v>
      </c>
      <c r="EH39" s="25">
        <v>-9999</v>
      </c>
      <c r="EI39" s="25">
        <v>-9999</v>
      </c>
      <c r="EJ39" s="25">
        <v>-9999</v>
      </c>
      <c r="EK39" s="25">
        <v>-9999</v>
      </c>
      <c r="EL39" s="25">
        <v>-9999</v>
      </c>
      <c r="EM39" s="25">
        <v>-9999</v>
      </c>
      <c r="EN39" s="25">
        <v>-9999</v>
      </c>
      <c r="EO39" s="25">
        <v>-9999</v>
      </c>
      <c r="EP39" s="25">
        <v>-9999</v>
      </c>
      <c r="EQ39" s="25">
        <v>-9999</v>
      </c>
      <c r="ER39" s="21">
        <v>-9999</v>
      </c>
      <c r="ES39" s="32">
        <v>-9999</v>
      </c>
      <c r="ET39" s="21">
        <v>-9999</v>
      </c>
      <c r="EU39" s="33">
        <v>-9999</v>
      </c>
      <c r="EV39" s="21">
        <v>-9999</v>
      </c>
      <c r="EW39" s="21">
        <v>-9999</v>
      </c>
      <c r="EX39" s="21">
        <v>-9999</v>
      </c>
      <c r="EY39" s="21">
        <v>-9999</v>
      </c>
      <c r="EZ39" s="21">
        <v>-9999</v>
      </c>
      <c r="FA39" s="21">
        <v>-9999</v>
      </c>
      <c r="FB39" s="21">
        <v>-9999</v>
      </c>
      <c r="FC39" s="21">
        <v>-9999</v>
      </c>
      <c r="FD39" s="21">
        <v>-9999</v>
      </c>
      <c r="FE39" s="21">
        <v>-9999</v>
      </c>
      <c r="FF39" s="21">
        <v>-9999</v>
      </c>
      <c r="FG39" s="21">
        <v>-9999</v>
      </c>
      <c r="FH39" s="21">
        <v>-9999</v>
      </c>
      <c r="FI39" s="21">
        <v>-9999</v>
      </c>
      <c r="FJ39" s="21">
        <v>-9999</v>
      </c>
      <c r="FK39" s="21">
        <v>-9999</v>
      </c>
      <c r="FL39" s="32">
        <v>-9999</v>
      </c>
      <c r="FM39" s="32">
        <v>-9999</v>
      </c>
      <c r="FN39" s="32">
        <v>-9999</v>
      </c>
      <c r="FO39" s="32">
        <v>-9999</v>
      </c>
      <c r="FP39" s="32">
        <v>-9999</v>
      </c>
      <c r="FQ39" s="32">
        <v>-9999</v>
      </c>
      <c r="FR39" s="32">
        <v>-9999</v>
      </c>
      <c r="FS39" s="32">
        <v>-9999</v>
      </c>
      <c r="FT39" s="32">
        <v>-9999</v>
      </c>
      <c r="FU39" s="32">
        <v>-9999</v>
      </c>
      <c r="FV39" s="32">
        <v>-9999</v>
      </c>
      <c r="FW39" s="32">
        <v>-9999</v>
      </c>
      <c r="FX39" s="21">
        <v>-9999</v>
      </c>
      <c r="FY39" s="21">
        <v>-9999</v>
      </c>
      <c r="FZ39" s="21">
        <v>-9999</v>
      </c>
      <c r="GA39" s="21">
        <v>-9999</v>
      </c>
      <c r="GB39" s="21">
        <v>-9999</v>
      </c>
      <c r="GC39" s="21">
        <v>-9999</v>
      </c>
      <c r="GD39" s="21">
        <v>-9999</v>
      </c>
      <c r="GE39" s="21">
        <v>-9999</v>
      </c>
      <c r="GF39" s="21">
        <v>-9999</v>
      </c>
      <c r="GG39" s="21">
        <v>-9999</v>
      </c>
      <c r="GH39" s="21">
        <v>-9999</v>
      </c>
      <c r="GI39" s="21">
        <v>-9999</v>
      </c>
      <c r="GJ39" s="21">
        <v>-9999</v>
      </c>
      <c r="GK39" s="21">
        <v>-9999</v>
      </c>
      <c r="GL39" s="21">
        <v>-9999</v>
      </c>
      <c r="GM39" s="21">
        <v>-9999</v>
      </c>
      <c r="GN39" s="25">
        <v>-9999</v>
      </c>
      <c r="GO39" s="25">
        <v>-9999</v>
      </c>
      <c r="GP39" s="25">
        <v>-9999</v>
      </c>
      <c r="GQ39" s="25">
        <v>-9999</v>
      </c>
      <c r="GR39" s="25">
        <v>-9999</v>
      </c>
      <c r="GS39" s="25">
        <v>-9999</v>
      </c>
      <c r="GT39" s="25">
        <v>-9999</v>
      </c>
      <c r="GU39" s="25">
        <v>-9999</v>
      </c>
      <c r="GV39" s="25">
        <v>-9999</v>
      </c>
      <c r="GW39" s="25">
        <v>-9999</v>
      </c>
      <c r="GX39" s="25">
        <v>-9999</v>
      </c>
      <c r="GY39" s="25">
        <v>-9999</v>
      </c>
      <c r="GZ39" s="25">
        <v>-9999</v>
      </c>
      <c r="HA39" s="25">
        <v>-9999</v>
      </c>
      <c r="HB39" s="21">
        <v>-9999</v>
      </c>
      <c r="HC39" s="21">
        <v>-9999</v>
      </c>
      <c r="HD39" s="21">
        <v>-9999</v>
      </c>
      <c r="HE39" s="21">
        <v>-9999</v>
      </c>
      <c r="HF39" s="21">
        <v>-9999</v>
      </c>
      <c r="HG39" s="15">
        <v>41.5</v>
      </c>
      <c r="HH39" s="15">
        <f t="shared" si="48"/>
        <v>262.5</v>
      </c>
      <c r="HI39" s="15">
        <v>1.6917698499616569</v>
      </c>
      <c r="HJ39" s="24">
        <f t="shared" si="49"/>
        <v>1.8533362885992644</v>
      </c>
      <c r="HK39" s="15">
        <f t="shared" si="50"/>
        <v>4.8650077575730695</v>
      </c>
      <c r="HL39" s="27">
        <v>0.36726902130900835</v>
      </c>
      <c r="HM39" s="17">
        <v>171.4</v>
      </c>
      <c r="HN39" s="17">
        <v>70.069999999999993</v>
      </c>
      <c r="HO39" s="16">
        <f t="shared" si="51"/>
        <v>101.33000000000001</v>
      </c>
      <c r="HP39" s="18">
        <v>12</v>
      </c>
      <c r="HQ39" s="18">
        <v>159.9</v>
      </c>
      <c r="HR39" s="18">
        <v>31.63</v>
      </c>
      <c r="HS39" s="22">
        <f t="shared" si="52"/>
        <v>128.27000000000001</v>
      </c>
      <c r="HT39" s="21">
        <v>58</v>
      </c>
      <c r="HU39" s="18">
        <v>140.4</v>
      </c>
      <c r="HV39" s="18">
        <v>31</v>
      </c>
      <c r="HW39" s="18">
        <f t="shared" si="53"/>
        <v>109.4</v>
      </c>
      <c r="HX39" s="18">
        <v>87.9</v>
      </c>
      <c r="HY39" s="18">
        <v>31</v>
      </c>
      <c r="HZ39" s="18">
        <f t="shared" si="54"/>
        <v>56.900000000000006</v>
      </c>
      <c r="IA39" s="18">
        <v>89</v>
      </c>
      <c r="IB39" s="18">
        <v>31.5</v>
      </c>
      <c r="IC39" s="18">
        <f t="shared" si="55"/>
        <v>57.5</v>
      </c>
      <c r="ID39" s="18">
        <v>43.3</v>
      </c>
      <c r="IE39" s="22">
        <v>6.65</v>
      </c>
      <c r="IF39" s="28">
        <v>90.9</v>
      </c>
      <c r="IG39" s="22">
        <v>70.069999999999993</v>
      </c>
      <c r="IH39" s="22">
        <f t="shared" si="233"/>
        <v>36.65</v>
      </c>
      <c r="II39" s="22">
        <f t="shared" si="234"/>
        <v>20.830000000000013</v>
      </c>
      <c r="IJ39" s="16">
        <f t="shared" si="58"/>
        <v>204.21568627450992</v>
      </c>
      <c r="IK39" s="16">
        <f t="shared" si="59"/>
        <v>182.33543417366954</v>
      </c>
      <c r="IL39" s="25">
        <f t="shared" si="213"/>
        <v>993.43137254901967</v>
      </c>
      <c r="IM39" s="16">
        <f t="shared" si="214"/>
        <v>1257.5490196078431</v>
      </c>
      <c r="IN39" s="16">
        <f t="shared" si="215"/>
        <v>557.84313725490199</v>
      </c>
      <c r="IO39" s="16">
        <f t="shared" si="60"/>
        <v>563.72549019607845</v>
      </c>
      <c r="IP39" s="25">
        <f t="shared" si="216"/>
        <v>1072.5490196078431</v>
      </c>
      <c r="IQ39" s="16">
        <f t="shared" si="61"/>
        <v>3372.5490196078435</v>
      </c>
      <c r="IR39" s="16">
        <f t="shared" si="62"/>
        <v>359.31372549019608</v>
      </c>
      <c r="IS39" s="27">
        <v>0.36773952300324275</v>
      </c>
      <c r="IT39" s="24">
        <v>1.4630393488056881</v>
      </c>
      <c r="IU39" s="24">
        <v>1.4630393488056881</v>
      </c>
      <c r="IV39" s="15">
        <v>1.63</v>
      </c>
      <c r="IW39" s="24">
        <f t="shared" si="63"/>
        <v>1.610333004171163</v>
      </c>
      <c r="IX39" s="15">
        <f t="shared" si="217"/>
        <v>16.192931372549019</v>
      </c>
      <c r="IY39" s="27">
        <v>0.36721660497466446</v>
      </c>
      <c r="IZ39" s="26">
        <v>0.36979762746886047</v>
      </c>
      <c r="JA39" s="15">
        <v>0.41</v>
      </c>
      <c r="JB39" s="24">
        <f t="shared" si="64"/>
        <v>0.44887299942291736</v>
      </c>
      <c r="JC39" s="15">
        <f t="shared" si="218"/>
        <v>5.1559509803921557</v>
      </c>
      <c r="JD39" s="27">
        <v>0.36697269466615023</v>
      </c>
      <c r="JE39" s="24">
        <v>0.79778799693363756</v>
      </c>
      <c r="JF39" s="15">
        <v>0.91</v>
      </c>
      <c r="JG39" s="24">
        <f t="shared" si="65"/>
        <v>0.9035699679422966</v>
      </c>
      <c r="JH39" s="15">
        <f t="shared" si="219"/>
        <v>5.0763725490196085</v>
      </c>
      <c r="JI39" s="27">
        <v>0.36707990116262113</v>
      </c>
      <c r="JJ39" s="24">
        <v>1.8766464879615026</v>
      </c>
      <c r="JK39" s="15">
        <v>2.2400000000000002</v>
      </c>
      <c r="JL39" s="24">
        <f t="shared" si="66"/>
        <v>2.0497492288103003</v>
      </c>
      <c r="JM39" s="15">
        <f t="shared" si="220"/>
        <v>8.0486274509803941</v>
      </c>
      <c r="JN39" s="27">
        <v>0.36773279640614248</v>
      </c>
      <c r="JO39" s="16">
        <f t="shared" si="67"/>
        <v>34.473882352941175</v>
      </c>
      <c r="JP39" s="16">
        <f t="shared" si="68"/>
        <v>30.780252100840332</v>
      </c>
      <c r="JQ39" s="22">
        <v>6.5</v>
      </c>
      <c r="JR39" s="22">
        <f t="shared" si="69"/>
        <v>21.645</v>
      </c>
      <c r="JS39" s="22">
        <v>281.7</v>
      </c>
      <c r="JT39" s="26">
        <f t="shared" si="70"/>
        <v>0.28170000000000001</v>
      </c>
      <c r="JU39" s="27">
        <v>7.1599999999999997E-2</v>
      </c>
      <c r="JV39" s="26">
        <f t="shared" si="71"/>
        <v>0.21010000000000001</v>
      </c>
      <c r="JW39" s="15">
        <f t="shared" si="72"/>
        <v>931.32332603698251</v>
      </c>
      <c r="JX39" s="25">
        <v>-9999</v>
      </c>
      <c r="JY39" s="25">
        <v>-9999</v>
      </c>
      <c r="JZ39" s="15">
        <f t="shared" si="181"/>
        <v>-9999.0678000000007</v>
      </c>
      <c r="KA39" s="25">
        <v>-9999</v>
      </c>
      <c r="KB39" s="15">
        <f t="shared" si="156"/>
        <v>-47591.945740123752</v>
      </c>
      <c r="KC39" s="15">
        <v>0.46100000000000002</v>
      </c>
      <c r="KD39" s="15">
        <f t="shared" si="186"/>
        <v>-44323489.199263655</v>
      </c>
      <c r="KE39" s="15">
        <f t="shared" si="221"/>
        <v>429.34005330304893</v>
      </c>
      <c r="KF39" s="15">
        <f t="shared" si="73"/>
        <v>480.86085969941485</v>
      </c>
      <c r="KG39" s="28">
        <v>2</v>
      </c>
      <c r="KH39" s="22">
        <f t="shared" si="74"/>
        <v>19</v>
      </c>
      <c r="KI39" s="22">
        <f t="shared" si="75"/>
        <v>126.73</v>
      </c>
      <c r="KJ39" s="20">
        <v>132.60298299999999</v>
      </c>
      <c r="KK39" s="16">
        <v>1.52</v>
      </c>
      <c r="KL39" s="16">
        <f t="shared" si="76"/>
        <v>1.01</v>
      </c>
      <c r="KM39" s="15">
        <f t="shared" si="121"/>
        <v>730.80262402177948</v>
      </c>
      <c r="KN39" s="18">
        <v>0.82</v>
      </c>
      <c r="KO39" s="18">
        <f t="shared" si="77"/>
        <v>0.54999999999999993</v>
      </c>
      <c r="KP39" s="15">
        <f t="shared" si="78"/>
        <v>0.54455445544554448</v>
      </c>
      <c r="KQ39" s="15">
        <f t="shared" si="79"/>
        <v>397.96182496235514</v>
      </c>
      <c r="KR39" s="15">
        <f t="shared" si="80"/>
        <v>445.71724395783781</v>
      </c>
      <c r="KS39" s="20">
        <f t="shared" si="222"/>
        <v>546.29490849067702</v>
      </c>
      <c r="KT39" s="20">
        <f t="shared" si="81"/>
        <v>611.85029750955835</v>
      </c>
      <c r="KU39" s="30">
        <v>5.26</v>
      </c>
      <c r="KV39" s="30">
        <v>0.98</v>
      </c>
      <c r="KW39" s="30">
        <v>76.8</v>
      </c>
      <c r="KX39" s="30">
        <v>24.1</v>
      </c>
      <c r="KY39" s="30">
        <v>6.2</v>
      </c>
      <c r="KZ39" s="18">
        <v>0.61680000000000001</v>
      </c>
      <c r="LA39" s="18">
        <f t="shared" si="82"/>
        <v>0.54980000000000007</v>
      </c>
      <c r="LB39" s="15">
        <f t="shared" si="223"/>
        <v>0.5443564356435644</v>
      </c>
      <c r="LC39" s="15">
        <f t="shared" si="224"/>
        <v>397.8171115714598</v>
      </c>
      <c r="LD39" s="15">
        <f t="shared" si="83"/>
        <v>445.55516496003503</v>
      </c>
      <c r="LE39" s="15">
        <f t="shared" si="84"/>
        <v>543.35995726833539</v>
      </c>
      <c r="LF39" s="15">
        <v>41.5</v>
      </c>
      <c r="LG39" s="15">
        <f t="shared" si="85"/>
        <v>262.5</v>
      </c>
      <c r="LH39" s="15">
        <v>0.25354742702381</v>
      </c>
      <c r="LI39" s="15">
        <v>0.384919834904762</v>
      </c>
      <c r="LJ39" s="15">
        <v>0.216358599642857</v>
      </c>
      <c r="LK39" s="15">
        <v>0.31987204173809503</v>
      </c>
      <c r="LL39" s="15">
        <v>0.48410745840476199</v>
      </c>
      <c r="LM39" s="15">
        <v>0.45923093964285699</v>
      </c>
      <c r="LN39" s="15">
        <v>0.33417310807142903</v>
      </c>
      <c r="LO39" s="15">
        <v>0.51465816652380902</v>
      </c>
      <c r="LP39" s="15">
        <v>0.455393908095238</v>
      </c>
      <c r="LQ39" s="15">
        <v>0.25084999611904801</v>
      </c>
      <c r="LR39" s="15">
        <v>0.40368053528571402</v>
      </c>
      <c r="LS39" s="15">
        <v>0.25726130038095202</v>
      </c>
      <c r="LT39" s="15">
        <v>33.918571428571397</v>
      </c>
      <c r="LU39" s="15">
        <v>31.3878571428572</v>
      </c>
      <c r="LV39" s="15">
        <v>5.4971666666666703</v>
      </c>
      <c r="LW39" s="15">
        <v>39.051904761904801</v>
      </c>
      <c r="LX39" s="15">
        <v>39.809047619047597</v>
      </c>
      <c r="LY39" s="15">
        <v>34.249523809523801</v>
      </c>
      <c r="LZ39" s="15">
        <v>34.315238095238101</v>
      </c>
      <c r="MA39" s="15">
        <v>0.13146814761904799</v>
      </c>
      <c r="MB39" s="15">
        <v>0.13748244285714301</v>
      </c>
      <c r="MC39" s="15">
        <v>56.737380952381002</v>
      </c>
      <c r="MD39" s="15">
        <v>55.557619047618999</v>
      </c>
      <c r="ME39" s="15">
        <v>60.3</v>
      </c>
      <c r="MF39" s="15">
        <f t="shared" si="86"/>
        <v>3.5626190476189947</v>
      </c>
      <c r="MG39" s="15">
        <f t="shared" si="87"/>
        <v>4.7423809523809979</v>
      </c>
      <c r="MH39" s="15">
        <v>1833.2493809523801</v>
      </c>
      <c r="MI39" s="15">
        <v>1806.45604761905</v>
      </c>
      <c r="MJ39" s="15">
        <v>0.21252892916666699</v>
      </c>
      <c r="MK39" s="15">
        <v>0.202172835071429</v>
      </c>
      <c r="ML39" s="15">
        <v>0.153537194892857</v>
      </c>
      <c r="MM39" s="15">
        <v>0.178470212083333</v>
      </c>
      <c r="MN39" s="15">
        <v>0.120743232785714</v>
      </c>
      <c r="MO39" s="15">
        <v>0.11207795959047601</v>
      </c>
      <c r="MP39" s="15">
        <v>6.0196129185714299E-2</v>
      </c>
      <c r="MQ39" s="15">
        <v>8.7658517471428596E-2</v>
      </c>
      <c r="MR39" s="15">
        <v>6.0998455785714299E-2</v>
      </c>
      <c r="MS39" s="15">
        <v>2.4787311461904799E-2</v>
      </c>
      <c r="MT39" s="15">
        <v>0.33335410087619</v>
      </c>
      <c r="MU39" s="15">
        <v>0.38005385389523799</v>
      </c>
      <c r="MV39" s="15">
        <v>0.34451006552142899</v>
      </c>
      <c r="MW39" s="15">
        <v>0.31030634846666699</v>
      </c>
      <c r="MX39" s="15">
        <v>0.13009035892619</v>
      </c>
      <c r="MY39" s="15">
        <v>0.19311506101666701</v>
      </c>
      <c r="MZ39" s="15">
        <v>0.54032638838571401</v>
      </c>
      <c r="NA39" s="15">
        <v>0.51250025904047602</v>
      </c>
      <c r="NB39" s="15">
        <v>0.50350385854523805</v>
      </c>
      <c r="NC39" s="15">
        <v>-0.14216451569999999</v>
      </c>
      <c r="ND39" s="15">
        <v>0.53131058569285705</v>
      </c>
      <c r="NE39" s="15">
        <v>-0.15812742286190501</v>
      </c>
      <c r="NF39" s="15">
        <v>0.32564635619047599</v>
      </c>
      <c r="NG39" s="15">
        <v>9.9893139311904799E-2</v>
      </c>
      <c r="NH39" s="15">
        <v>0.28510909807619</v>
      </c>
      <c r="NI39" s="15">
        <v>8.8279141654761903E-2</v>
      </c>
      <c r="NJ39" s="15">
        <v>-0.11338993102381</v>
      </c>
      <c r="NK39" s="15">
        <v>-0.160316243928571</v>
      </c>
      <c r="NL39" s="15">
        <v>1.20232796839762</v>
      </c>
      <c r="NM39" s="15">
        <v>0.39913329358571398</v>
      </c>
      <c r="NN39" s="15">
        <v>0.25986309836842097</v>
      </c>
      <c r="NO39" s="15">
        <v>0.40555461013157901</v>
      </c>
      <c r="NP39" s="15">
        <v>0.233955585578947</v>
      </c>
      <c r="NQ39" s="15">
        <v>0.32519642921052599</v>
      </c>
      <c r="NR39" s="15">
        <v>0.48733044955263199</v>
      </c>
      <c r="NS39" s="15">
        <v>0.44491124110526298</v>
      </c>
      <c r="NT39" s="15">
        <v>0.33279271221052598</v>
      </c>
      <c r="NU39" s="15">
        <v>0.50065441647368403</v>
      </c>
      <c r="NV39" s="15">
        <v>0.44587874352631601</v>
      </c>
      <c r="NW39" s="15">
        <v>0.25663347276315801</v>
      </c>
      <c r="NX39" s="15">
        <v>0.40401090765789499</v>
      </c>
      <c r="NY39" s="15">
        <v>0.24977742865789501</v>
      </c>
      <c r="NZ39" s="15">
        <v>31.55</v>
      </c>
      <c r="OA39" s="15">
        <v>28.8473684210526</v>
      </c>
      <c r="OB39" s="15">
        <v>13.727631578947401</v>
      </c>
      <c r="OC39" s="15">
        <v>46.0144736842105</v>
      </c>
      <c r="OD39" s="15">
        <v>46.0828947368421</v>
      </c>
      <c r="OE39" s="15">
        <v>32.67</v>
      </c>
      <c r="OF39" s="15">
        <v>32.407894736842103</v>
      </c>
      <c r="OG39" s="15">
        <v>0.37546733421052603</v>
      </c>
      <c r="OH39" s="15">
        <v>0.35159957368421002</v>
      </c>
      <c r="OI39" s="15">
        <v>56.543157894736801</v>
      </c>
      <c r="OJ39" s="15">
        <v>54.9728947368421</v>
      </c>
      <c r="OK39" s="15">
        <v>60</v>
      </c>
      <c r="OL39" s="15">
        <f t="shared" si="88"/>
        <v>3.456842105263199</v>
      </c>
      <c r="OM39" s="15">
        <f t="shared" si="89"/>
        <v>5.0271052631578996</v>
      </c>
      <c r="ON39" s="15">
        <v>1828.81560526316</v>
      </c>
      <c r="OO39" s="15">
        <v>1793.1879210526299</v>
      </c>
      <c r="OP39" s="15">
        <v>0.201205497102632</v>
      </c>
      <c r="OQ39" s="15">
        <v>0.19759080425</v>
      </c>
      <c r="OR39" s="15">
        <v>0.145194243757895</v>
      </c>
      <c r="OS39" s="15">
        <v>0.155055334752632</v>
      </c>
      <c r="OT39" s="15">
        <v>0.106675721271053</v>
      </c>
      <c r="OU39" s="15">
        <v>8.9777391081578894E-2</v>
      </c>
      <c r="OV39" s="15">
        <v>4.9274892631578901E-2</v>
      </c>
      <c r="OW39" s="15">
        <v>4.5921946057894701E-2</v>
      </c>
      <c r="OX39" s="15">
        <v>5.7717413428947401E-2</v>
      </c>
      <c r="OY39" s="15">
        <v>4.4091195776315803E-2</v>
      </c>
      <c r="OZ39" s="15">
        <v>0.334197360192105</v>
      </c>
      <c r="PA39" s="15">
        <v>0.34931858515000003</v>
      </c>
      <c r="PB39" s="15">
        <v>0.32203489660000001</v>
      </c>
      <c r="PC39" s="15">
        <v>0.30243589045789498</v>
      </c>
      <c r="PD39" s="15">
        <v>0.142643987892105</v>
      </c>
      <c r="PE39" s="15">
        <v>0.16321145841578899</v>
      </c>
      <c r="PF39" s="15">
        <v>0.50451973454473698</v>
      </c>
      <c r="PG39" s="15">
        <v>0.49881653715263202</v>
      </c>
      <c r="PH39" s="15">
        <v>0.52949728296579002</v>
      </c>
      <c r="PI39" s="15">
        <v>0.227935645871053</v>
      </c>
      <c r="PJ39" s="15">
        <v>0.55351998441578998</v>
      </c>
      <c r="PK39" s="15">
        <v>0.23066668836578999</v>
      </c>
      <c r="PL39" s="15">
        <v>0.32060686813421002</v>
      </c>
      <c r="PM39" s="15">
        <v>0.21035597992631599</v>
      </c>
      <c r="PN39" s="15">
        <v>0.28267328084473697</v>
      </c>
      <c r="PO39" s="15">
        <v>0.18578432424999999</v>
      </c>
      <c r="PP39" s="15">
        <v>-9.3781259342105294E-2</v>
      </c>
      <c r="PQ39" s="15">
        <v>-8.7033295271052594E-2</v>
      </c>
      <c r="PR39" s="15">
        <v>1.3884261538315801</v>
      </c>
      <c r="PS39" s="15">
        <v>-0.119881382423684</v>
      </c>
      <c r="PT39" s="15">
        <v>0.25516632437209302</v>
      </c>
      <c r="PU39" s="15">
        <v>0.39519888660465102</v>
      </c>
      <c r="PV39" s="15">
        <v>0.228710303465116</v>
      </c>
      <c r="PW39" s="15">
        <v>0.32570172390697699</v>
      </c>
      <c r="PX39" s="15">
        <v>0.48700263199999999</v>
      </c>
      <c r="PY39" s="15">
        <v>0.439784010604651</v>
      </c>
      <c r="PZ39" s="15">
        <v>0.33588912855814002</v>
      </c>
      <c r="QA39" s="15">
        <v>0.51829871502325597</v>
      </c>
      <c r="QB39" s="15">
        <v>0.46499644006976698</v>
      </c>
      <c r="QC39" s="15">
        <v>0.26017991618604702</v>
      </c>
      <c r="QD39" s="15">
        <v>0.40410863553488402</v>
      </c>
      <c r="QE39" s="15">
        <v>0.250220870813953</v>
      </c>
      <c r="QF39" s="15">
        <v>27.12</v>
      </c>
      <c r="QG39" s="15">
        <v>24.244651162790699</v>
      </c>
      <c r="QH39" s="15">
        <v>20.378372093023199</v>
      </c>
      <c r="QI39" s="15">
        <v>37.450000000000003</v>
      </c>
      <c r="QJ39" s="15">
        <v>37.520697674418599</v>
      </c>
      <c r="QK39" s="15">
        <v>26.8</v>
      </c>
      <c r="QL39" s="15">
        <v>26.36</v>
      </c>
      <c r="QM39" s="15">
        <v>0.29322226976744198</v>
      </c>
      <c r="QN39" s="15">
        <v>0.28060360232558101</v>
      </c>
      <c r="QO39" s="15">
        <v>55.5044186046512</v>
      </c>
      <c r="QP39" s="15">
        <v>52.018139534883701</v>
      </c>
      <c r="QQ39" s="15">
        <v>60.1</v>
      </c>
      <c r="QR39" s="15">
        <f t="shared" si="90"/>
        <v>4.5955813953488018</v>
      </c>
      <c r="QS39" s="15">
        <f t="shared" si="91"/>
        <v>8.0818604651163</v>
      </c>
      <c r="QT39" s="15">
        <v>1805.23830232558</v>
      </c>
      <c r="QU39" s="15">
        <v>1726.1175116279101</v>
      </c>
      <c r="QV39" s="15">
        <v>0.213461068993023</v>
      </c>
      <c r="QW39" s="15">
        <v>0.19502568419302299</v>
      </c>
      <c r="QX39" s="15">
        <v>0.161183196625581</v>
      </c>
      <c r="QY39" s="15">
        <v>0.14866837061162799</v>
      </c>
      <c r="QZ39" s="15">
        <v>0.12373656226046501</v>
      </c>
      <c r="RA39" s="15">
        <v>0.100830103953488</v>
      </c>
      <c r="RB39" s="15">
        <v>7.0054036697674404E-2</v>
      </c>
      <c r="RC39" s="15">
        <v>5.30507966325581E-2</v>
      </c>
      <c r="RD39" s="15">
        <v>5.4155314851162803E-2</v>
      </c>
      <c r="RE39" s="15">
        <v>4.8156257606976699E-2</v>
      </c>
      <c r="RF39" s="15">
        <v>0.34878696976976697</v>
      </c>
      <c r="RG39" s="15">
        <v>0.35731488341395301</v>
      </c>
      <c r="RH39" s="15">
        <v>0.33153156471860501</v>
      </c>
      <c r="RI39" s="15">
        <v>0.30879821513255801</v>
      </c>
      <c r="RJ39" s="15">
        <v>0.14623406753720899</v>
      </c>
      <c r="RK39" s="15">
        <v>0.17497979102558101</v>
      </c>
      <c r="RL39" s="15">
        <v>0.54330546635813903</v>
      </c>
      <c r="RM39" s="15">
        <v>0.49616235684883703</v>
      </c>
      <c r="RN39" s="15">
        <v>0.43560755325116302</v>
      </c>
      <c r="RO39" s="15">
        <v>0.20768655177907</v>
      </c>
      <c r="RP39" s="15">
        <v>0.46387322226279099</v>
      </c>
      <c r="RQ39" s="15">
        <v>0.21614906236046499</v>
      </c>
      <c r="RR39" s="15">
        <v>0.29000706787441899</v>
      </c>
      <c r="RS39" s="15">
        <v>6.0165299513953503E-2</v>
      </c>
      <c r="RT39" s="15">
        <v>0.25210217358604697</v>
      </c>
      <c r="RU39" s="15">
        <v>5.2586218788372101E-2</v>
      </c>
      <c r="RV39" s="15">
        <v>-0.13079454113953501</v>
      </c>
      <c r="RW39" s="15">
        <v>-9.99978442325581E-2</v>
      </c>
      <c r="RX39" s="15">
        <v>0.903628224137209</v>
      </c>
      <c r="RY39" s="15">
        <v>1.29975993652093</v>
      </c>
      <c r="RZ39" s="15">
        <v>0.23904801295238101</v>
      </c>
      <c r="SA39" s="15">
        <v>0.35387473842857098</v>
      </c>
      <c r="SB39" s="15">
        <v>0.212798542309524</v>
      </c>
      <c r="SC39" s="15">
        <v>0.29651368326190503</v>
      </c>
      <c r="SD39" s="15">
        <v>0.46396671483333302</v>
      </c>
      <c r="SE39" s="15">
        <v>0.38927451042857097</v>
      </c>
      <c r="SF39" s="15">
        <v>0.30116519857142898</v>
      </c>
      <c r="SG39" s="15">
        <v>0.47816047485714303</v>
      </c>
      <c r="SH39" s="15">
        <v>0.41660600542857101</v>
      </c>
      <c r="SI39" s="15">
        <v>0.23374636573809501</v>
      </c>
      <c r="SJ39" s="15">
        <v>0.35428209864285698</v>
      </c>
      <c r="SK39" s="15">
        <v>0.22365614961904801</v>
      </c>
      <c r="SL39" s="15">
        <v>31.079523809523799</v>
      </c>
      <c r="SM39" s="15">
        <v>29.1926190476191</v>
      </c>
      <c r="SN39" s="15">
        <v>14.7896428571428</v>
      </c>
      <c r="SO39" s="15">
        <v>42.001666666666701</v>
      </c>
      <c r="SP39" s="15">
        <v>40.798809523809503</v>
      </c>
      <c r="SQ39" s="15">
        <v>32.023809523809497</v>
      </c>
      <c r="SR39" s="15">
        <v>31.645</v>
      </c>
      <c r="SS39" s="15">
        <v>0.27636566666666701</v>
      </c>
      <c r="ST39" s="15">
        <v>0.23051897619047601</v>
      </c>
      <c r="SU39" s="15">
        <v>54.194047619047602</v>
      </c>
      <c r="SV39" s="15">
        <v>55.1490476190476</v>
      </c>
      <c r="SW39" s="15">
        <v>63.6</v>
      </c>
      <c r="SX39" s="15">
        <f t="shared" si="92"/>
        <v>9.4059523809523995</v>
      </c>
      <c r="SY39" s="15">
        <f t="shared" si="93"/>
        <v>8.4509523809524012</v>
      </c>
      <c r="SZ39" s="15">
        <v>1775.50775</v>
      </c>
      <c r="TA39" s="15">
        <v>1797.17497619048</v>
      </c>
      <c r="TB39" s="15">
        <v>0.226844209416667</v>
      </c>
      <c r="TC39" s="15">
        <v>0.21750043405714301</v>
      </c>
      <c r="TD39" s="15">
        <v>0.16078612340714299</v>
      </c>
      <c r="TE39" s="15">
        <v>0.13464584279761899</v>
      </c>
      <c r="TF39" s="15">
        <v>0.14863300701666701</v>
      </c>
      <c r="TG39" s="15">
        <v>0.131930125423809</v>
      </c>
      <c r="TH39" s="15">
        <v>8.0892860016666707E-2</v>
      </c>
      <c r="TI39" s="15">
        <v>4.7012635142857098E-2</v>
      </c>
      <c r="TJ39" s="15">
        <v>6.8581505095238096E-2</v>
      </c>
      <c r="TK39" s="15">
        <v>8.5512546083333293E-2</v>
      </c>
      <c r="TL39" s="15">
        <v>0.36250959353809498</v>
      </c>
      <c r="TM39" s="15">
        <v>0.36831306561666699</v>
      </c>
      <c r="TN39" s="15">
        <v>0.34311107507857103</v>
      </c>
      <c r="TO39" s="15">
        <v>0.31720299188095202</v>
      </c>
      <c r="TP39" s="15">
        <v>0.147845192947619</v>
      </c>
      <c r="TQ39" s="15">
        <v>0.164362391404762</v>
      </c>
      <c r="TR39" s="15">
        <v>0.58765256308095204</v>
      </c>
      <c r="TS39" s="15">
        <v>0.56407562411428602</v>
      </c>
      <c r="TT39" s="15">
        <v>0.46032428766904698</v>
      </c>
      <c r="TU39" s="15">
        <v>0.59444254481190495</v>
      </c>
      <c r="TV39" s="15">
        <v>0.494209483278571</v>
      </c>
      <c r="TW39" s="15">
        <v>0.61331777311190505</v>
      </c>
      <c r="TX39" s="15">
        <v>0.34497944464761898</v>
      </c>
      <c r="TY39" s="15">
        <v>0.40173566091666701</v>
      </c>
      <c r="TZ39" s="15">
        <v>0.30070810580714302</v>
      </c>
      <c r="UA39" s="15">
        <v>0.36181167327380898</v>
      </c>
      <c r="UB39" s="15">
        <v>-0.14940193014285699</v>
      </c>
      <c r="UC39" s="15">
        <v>-8.8654891030952407E-2</v>
      </c>
      <c r="UD39" s="15">
        <v>1.0159611562547599</v>
      </c>
      <c r="UE39" s="15">
        <v>3.6793843687738099</v>
      </c>
      <c r="UF39" s="15">
        <v>0.215420172085106</v>
      </c>
      <c r="UG39" s="15">
        <v>0.29717811910638298</v>
      </c>
      <c r="UH39" s="15">
        <v>0.19023139987234</v>
      </c>
      <c r="UI39" s="15">
        <v>0.25561780948936202</v>
      </c>
      <c r="UJ39" s="15">
        <v>0.47291093785106397</v>
      </c>
      <c r="UK39" s="15">
        <v>0.41024624908510599</v>
      </c>
      <c r="UL39" s="15">
        <v>0.255895038382979</v>
      </c>
      <c r="UM39" s="15">
        <v>0.45327325857446799</v>
      </c>
      <c r="UN39" s="15">
        <v>0.38875851755319102</v>
      </c>
      <c r="UO39" s="15">
        <v>0.20474989397872301</v>
      </c>
      <c r="UP39" s="15">
        <v>0.29376029414893601</v>
      </c>
      <c r="UQ39" s="15">
        <v>0.19296443134042601</v>
      </c>
      <c r="UR39" s="15">
        <v>31.83</v>
      </c>
      <c r="US39" s="15">
        <v>27.751063829787199</v>
      </c>
      <c r="UT39" s="15">
        <v>14.2482978723404</v>
      </c>
      <c r="UU39" s="15">
        <v>43.095744680851098</v>
      </c>
      <c r="UV39" s="15">
        <v>41.697234042553198</v>
      </c>
      <c r="UW39" s="15">
        <v>32.28</v>
      </c>
      <c r="UX39" s="15">
        <v>31.884255319148998</v>
      </c>
      <c r="UY39" s="15">
        <v>0.30109342978723402</v>
      </c>
      <c r="UZ39" s="15">
        <v>0.24836533404255301</v>
      </c>
      <c r="VA39" s="15">
        <v>60.059574468085103</v>
      </c>
      <c r="VB39" s="15">
        <v>64.69</v>
      </c>
      <c r="VC39" s="15">
        <v>73.099999999999994</v>
      </c>
      <c r="VD39" s="15">
        <f t="shared" si="94"/>
        <v>13.040425531914892</v>
      </c>
      <c r="VE39" s="15">
        <f t="shared" si="95"/>
        <v>8.4099999999999966</v>
      </c>
      <c r="VF39" s="15">
        <f t="shared" si="96"/>
        <v>10.725212765957444</v>
      </c>
      <c r="VG39" s="15">
        <v>1908.6529148936199</v>
      </c>
      <c r="VH39" s="15">
        <v>2013.7483404255299</v>
      </c>
      <c r="VI39" s="15">
        <v>0.27802439471914903</v>
      </c>
      <c r="VJ39" s="15">
        <v>0.296111893744681</v>
      </c>
      <c r="VK39" s="15">
        <v>0.20596673810212801</v>
      </c>
      <c r="VL39" s="15">
        <v>0.231689108914894</v>
      </c>
      <c r="VM39" s="15">
        <v>0.21328411650000001</v>
      </c>
      <c r="VN39" s="15">
        <v>0.22605111517234</v>
      </c>
      <c r="VO39" s="15">
        <f t="shared" si="97"/>
        <v>0.21966761583617</v>
      </c>
      <c r="VP39" s="15">
        <v>0.139108207978723</v>
      </c>
      <c r="VQ39" s="15">
        <v>0.159305664531915</v>
      </c>
      <c r="VR39" s="15">
        <v>7.6482736465957504E-2</v>
      </c>
      <c r="VS39" s="15">
        <v>6.9420076085106405E-2</v>
      </c>
      <c r="VT39" s="15">
        <v>0.40254803820000001</v>
      </c>
      <c r="VU39" s="15">
        <v>0.42414287700212799</v>
      </c>
      <c r="VV39" s="15">
        <v>0.37746781365957499</v>
      </c>
      <c r="VW39" s="15">
        <v>0.371944167904255</v>
      </c>
      <c r="VX39" s="15">
        <v>0.140273517406383</v>
      </c>
      <c r="VY39" s="15">
        <v>0.14664129149361699</v>
      </c>
      <c r="VZ39" s="15">
        <v>0.77183392389787198</v>
      </c>
      <c r="WA39" s="15">
        <v>0.85049178798510605</v>
      </c>
      <c r="WB39" s="15">
        <v>0.35696873209148899</v>
      </c>
      <c r="WC39" s="15">
        <v>0.28701453897446799</v>
      </c>
      <c r="WD39" s="15">
        <v>0.401773074687234</v>
      </c>
      <c r="WE39" s="15">
        <v>0.32560589128936201</v>
      </c>
      <c r="WF39" s="15">
        <v>0.32428719737872302</v>
      </c>
      <c r="WG39" s="15">
        <v>0.26592735761702102</v>
      </c>
      <c r="WH39" s="15">
        <v>0.273442008074468</v>
      </c>
      <c r="WI39" s="15">
        <v>0.221943184444681</v>
      </c>
      <c r="WJ39" s="15">
        <v>-0.243898489148936</v>
      </c>
      <c r="WK39" s="15">
        <v>-0.27383793402127599</v>
      </c>
      <c r="WL39" s="15">
        <v>0.69114574855531896</v>
      </c>
      <c r="WM39" s="15">
        <v>0.59710886168723398</v>
      </c>
      <c r="WN39" s="15">
        <v>0.176274889022727</v>
      </c>
      <c r="WO39" s="15">
        <v>0.23705033993181801</v>
      </c>
      <c r="WP39" s="15">
        <v>0.15548747018181799</v>
      </c>
      <c r="WQ39" s="15">
        <v>0.20531679893181801</v>
      </c>
      <c r="WR39" s="15">
        <v>0.40945463356818201</v>
      </c>
      <c r="WS39" s="15">
        <v>0.35144692475</v>
      </c>
      <c r="WT39" s="15">
        <v>0.20300736463636401</v>
      </c>
      <c r="WU39" s="15">
        <v>0.398832270840909</v>
      </c>
      <c r="WV39" s="15">
        <v>0.339675231318182</v>
      </c>
      <c r="WW39" s="15">
        <v>0.17406295818181799</v>
      </c>
      <c r="WX39" s="15">
        <v>0.238347148772727</v>
      </c>
      <c r="WY39" s="15">
        <v>0.15823297715909099</v>
      </c>
      <c r="WZ39" s="15">
        <v>31.76</v>
      </c>
      <c r="XA39" s="15">
        <v>30.995909090909102</v>
      </c>
      <c r="XB39" s="15">
        <v>8.7086363636363693</v>
      </c>
      <c r="XC39" s="15">
        <v>36.158181818181802</v>
      </c>
      <c r="XD39" s="15">
        <v>35.921818181818203</v>
      </c>
      <c r="XE39" s="15">
        <v>32.4627272727273</v>
      </c>
      <c r="XF39" s="15">
        <v>32.33</v>
      </c>
      <c r="XG39" s="15">
        <v>0.100930834772727</v>
      </c>
      <c r="XH39" s="15">
        <v>8.9738537045454495E-2</v>
      </c>
      <c r="XI39" s="15">
        <v>63.830909090909103</v>
      </c>
      <c r="XJ39" s="15">
        <v>61.140454545454503</v>
      </c>
      <c r="XK39" s="15">
        <v>84.6</v>
      </c>
      <c r="XL39" s="15">
        <f t="shared" si="98"/>
        <v>20.769090909090892</v>
      </c>
      <c r="XM39" s="15">
        <f t="shared" si="99"/>
        <v>23.459545454545491</v>
      </c>
      <c r="XN39" s="15">
        <v>1994.26238636364</v>
      </c>
      <c r="XO39" s="15">
        <v>1933.1897272727299</v>
      </c>
      <c r="XP39" s="15">
        <v>0.32485766784999998</v>
      </c>
      <c r="XQ39" s="15">
        <v>0.32912070874090898</v>
      </c>
      <c r="XR39" s="15">
        <v>0.25168442624999998</v>
      </c>
      <c r="XS39" s="15">
        <v>0.26146957873181798</v>
      </c>
      <c r="XT39" s="15">
        <v>0.25148558366818202</v>
      </c>
      <c r="XU39" s="15">
        <v>0.263737549186364</v>
      </c>
      <c r="XV39" s="15">
        <v>0.175272742484091</v>
      </c>
      <c r="XW39" s="15">
        <v>0.193372383240909</v>
      </c>
      <c r="XX39" s="15">
        <v>7.9788592486363594E-2</v>
      </c>
      <c r="XY39" s="15">
        <v>7.4441147590909099E-2</v>
      </c>
      <c r="XZ39" s="15">
        <v>0.43151150030681801</v>
      </c>
      <c r="YA39" s="15">
        <v>0.44676719991136399</v>
      </c>
      <c r="YB39" s="15">
        <v>0.39189184173636399</v>
      </c>
      <c r="YC39" s="15">
        <v>0.39517531284318203</v>
      </c>
      <c r="YD39" s="15">
        <v>0.124072831284091</v>
      </c>
      <c r="YE39" s="15">
        <v>0.13812211498636401</v>
      </c>
      <c r="YF39" s="15">
        <v>0.96549195806590904</v>
      </c>
      <c r="YG39" s="15">
        <v>0.99655295708409097</v>
      </c>
      <c r="YH39" s="15">
        <v>0.3152526517</v>
      </c>
      <c r="YI39" s="15">
        <v>0.24958406974318201</v>
      </c>
      <c r="YJ39" s="15">
        <v>0.36466930394545499</v>
      </c>
      <c r="YK39" s="15">
        <v>0.28887669615909101</v>
      </c>
      <c r="YL39" s="15">
        <v>0.29853117142500002</v>
      </c>
      <c r="YM39" s="15">
        <v>0.25155791601136401</v>
      </c>
      <c r="YN39" s="15">
        <v>0.243663562604545</v>
      </c>
      <c r="YO39" s="15">
        <v>0.20705360596363601</v>
      </c>
      <c r="YP39" s="15">
        <v>-0.29783963572727301</v>
      </c>
      <c r="YQ39" s="15">
        <v>-0.32289227650000002</v>
      </c>
      <c r="YR39" s="15">
        <v>0.59327219354545502</v>
      </c>
      <c r="YS39" s="15">
        <v>0.55490770946590895</v>
      </c>
      <c r="YT39" s="15">
        <v>0.138390973295454</v>
      </c>
      <c r="YU39" s="15">
        <v>0.17031105361363599</v>
      </c>
      <c r="YV39" s="15">
        <v>0.11658700238636401</v>
      </c>
      <c r="YW39" s="15">
        <v>0.15467395606818199</v>
      </c>
      <c r="YX39" s="15">
        <v>0.31635459072727301</v>
      </c>
      <c r="YY39" s="15">
        <v>0.27387203611363597</v>
      </c>
      <c r="YZ39" s="15">
        <v>0.14919354843181801</v>
      </c>
      <c r="ZA39" s="15">
        <v>0.32753530450000001</v>
      </c>
      <c r="ZB39" s="15">
        <v>0.27278236625000002</v>
      </c>
      <c r="ZC39" s="15">
        <v>0.13267223468181799</v>
      </c>
      <c r="ZD39" s="15">
        <v>0.16995354356818199</v>
      </c>
      <c r="ZE39" s="15">
        <v>0.117208757477273</v>
      </c>
      <c r="ZF39" s="15">
        <v>36.326363636363602</v>
      </c>
      <c r="ZG39" s="15">
        <v>32.466136363636402</v>
      </c>
      <c r="ZH39" s="15">
        <v>15.937954545454501</v>
      </c>
      <c r="ZI39" s="15">
        <v>41.615909090909099</v>
      </c>
      <c r="ZJ39" s="15">
        <v>40.347272727272703</v>
      </c>
      <c r="ZK39" s="15">
        <v>37.149545454545503</v>
      </c>
      <c r="ZL39" s="15">
        <v>37.07</v>
      </c>
      <c r="ZM39" s="15">
        <v>0.122631490227273</v>
      </c>
      <c r="ZN39" s="15">
        <v>8.2675250909090905E-2</v>
      </c>
      <c r="ZO39" s="15">
        <v>74.690909090909102</v>
      </c>
      <c r="ZP39" s="15">
        <v>73.319545454545406</v>
      </c>
      <c r="ZQ39" s="15">
        <v>103.6</v>
      </c>
      <c r="ZR39" s="15">
        <f t="shared" si="100"/>
        <v>28.909090909090892</v>
      </c>
      <c r="ZS39" s="15">
        <f t="shared" si="101"/>
        <v>30.280454545454589</v>
      </c>
      <c r="ZT39" s="15">
        <v>2240.7884772727298</v>
      </c>
      <c r="ZU39" s="15">
        <v>2209.6569545454499</v>
      </c>
      <c r="ZV39" s="15">
        <v>0.37350282975909099</v>
      </c>
      <c r="ZW39" s="15">
        <v>0.33513885702954499</v>
      </c>
      <c r="ZX39" s="15">
        <v>0.292676347559091</v>
      </c>
      <c r="ZY39" s="15">
        <v>0.27604637066590898</v>
      </c>
      <c r="ZZ39" s="15">
        <v>0.31625501351818203</v>
      </c>
      <c r="AAA39" s="15">
        <v>0.29175396523409097</v>
      </c>
      <c r="AAB39" s="15">
        <v>0.23212136352045501</v>
      </c>
      <c r="AAC39" s="15">
        <v>0.23098891527500001</v>
      </c>
      <c r="AAD39" s="15">
        <v>9.08891761886364E-2</v>
      </c>
      <c r="AAE39" s="15">
        <v>6.6307352709090897E-2</v>
      </c>
      <c r="AAF39" s="15">
        <v>0.47256249057045402</v>
      </c>
      <c r="AAG39" s="15">
        <v>0.45335577879318201</v>
      </c>
      <c r="AAH39" s="15">
        <v>0.42286567055227298</v>
      </c>
      <c r="AAI39" s="15">
        <v>0.38308650901818198</v>
      </c>
      <c r="AAJ39" s="15">
        <v>0.12040476699545501</v>
      </c>
      <c r="AAK39" s="15">
        <v>0.14053458953863601</v>
      </c>
      <c r="AAL39" s="15">
        <v>1.1971616600477299</v>
      </c>
      <c r="AAM39" s="15">
        <v>1.04556641090227</v>
      </c>
      <c r="AAN39" s="15">
        <v>0.28536564505454498</v>
      </c>
      <c r="AAO39" s="15">
        <v>0.159237993009091</v>
      </c>
      <c r="AAP39" s="15">
        <v>0.34375599516590899</v>
      </c>
      <c r="AAQ39" s="15">
        <v>0.182610159745455</v>
      </c>
      <c r="AAR39" s="15">
        <v>0.30383054356590899</v>
      </c>
      <c r="AAS39" s="15">
        <v>0.178256531065909</v>
      </c>
      <c r="AAT39" s="15">
        <v>0.24169702119772701</v>
      </c>
      <c r="AAU39" s="15">
        <v>0.150842620006818</v>
      </c>
      <c r="AAV39" s="15">
        <v>-0.37648867868181801</v>
      </c>
      <c r="AAW39" s="15">
        <v>-0.372968650204546</v>
      </c>
      <c r="AAX39" s="15">
        <v>0.53724325674772699</v>
      </c>
      <c r="AAY39" s="15">
        <v>0.46878212514318202</v>
      </c>
      <c r="AAZ39" s="15">
        <v>0.11132714682608701</v>
      </c>
      <c r="ABA39" s="15">
        <v>0.130981733478261</v>
      </c>
      <c r="ABB39" s="15">
        <v>9.4118832826086907E-2</v>
      </c>
      <c r="ABC39" s="15">
        <v>0.117330861869565</v>
      </c>
      <c r="ABD39" s="15">
        <v>0.25699415795652197</v>
      </c>
      <c r="ABE39" s="15">
        <v>0.22054062626087001</v>
      </c>
      <c r="ABF39" s="15">
        <v>0.127943899956522</v>
      </c>
      <c r="ABG39" s="15">
        <v>0.28581184973912999</v>
      </c>
      <c r="ABH39" s="15">
        <v>0.221813018956522</v>
      </c>
      <c r="ABI39" s="15">
        <v>0.104972736304348</v>
      </c>
      <c r="ABJ39" s="15">
        <v>0.12848660873913001</v>
      </c>
      <c r="ABK39" s="15">
        <v>8.8708805130434804E-2</v>
      </c>
      <c r="ABL39" s="15">
        <v>35.159999999999997</v>
      </c>
      <c r="ABM39" s="15">
        <v>33.923478260869601</v>
      </c>
      <c r="ABN39" s="15">
        <v>17.02</v>
      </c>
      <c r="ABO39" s="15">
        <v>38.873478260869597</v>
      </c>
      <c r="ABP39" s="15">
        <v>39.476521739130398</v>
      </c>
      <c r="ABQ39" s="15">
        <v>35.39</v>
      </c>
      <c r="ABR39" s="15">
        <v>35.368260869565198</v>
      </c>
      <c r="ABS39" s="15">
        <v>9.5462964347826099E-2</v>
      </c>
      <c r="ABT39" s="15">
        <v>0.10295689304347801</v>
      </c>
      <c r="ABU39" s="15">
        <v>89.330434782608705</v>
      </c>
      <c r="ABV39" s="15">
        <v>84.886956521739094</v>
      </c>
      <c r="ABW39" s="15">
        <v>122.5</v>
      </c>
      <c r="ABX39" s="15">
        <f t="shared" si="102"/>
        <v>33.169565217391295</v>
      </c>
      <c r="ABY39" s="15">
        <f t="shared" si="103"/>
        <v>37.613043478260906</v>
      </c>
      <c r="ABZ39" s="15">
        <f t="shared" si="104"/>
        <v>35.3913043478261</v>
      </c>
      <c r="ACA39" s="15">
        <v>2573.0853478260901</v>
      </c>
      <c r="ACB39" s="15">
        <v>2472.3922608695698</v>
      </c>
      <c r="ACC39" s="15">
        <v>0.380764535926087</v>
      </c>
      <c r="ACD39" s="15">
        <v>0.36505417840869597</v>
      </c>
      <c r="ACE39" s="15">
        <v>0.26812252915217399</v>
      </c>
      <c r="ACF39" s="15">
        <v>0.30387672370000002</v>
      </c>
      <c r="ACG39" s="15">
        <v>0.37908467714347799</v>
      </c>
      <c r="ACH39" s="15">
        <v>0.31676559076521699</v>
      </c>
      <c r="ACI39" s="15">
        <f t="shared" si="105"/>
        <v>0.34792513395434749</v>
      </c>
      <c r="ACJ39" s="15">
        <v>0.266355020808696</v>
      </c>
      <c r="ACK39" s="15">
        <v>0.252993625808696</v>
      </c>
      <c r="ACL39" s="15">
        <v>0.12556619555217399</v>
      </c>
      <c r="ACM39" s="15">
        <v>7.0574569217391303E-2</v>
      </c>
      <c r="ACN39" s="15">
        <v>0.52567440655217401</v>
      </c>
      <c r="ACO39" s="15">
        <v>0.45676178351304297</v>
      </c>
      <c r="ACP39" s="15">
        <v>0.46206249203913102</v>
      </c>
      <c r="ACQ39" s="15">
        <v>0.387684988752174</v>
      </c>
      <c r="ACR39" s="15">
        <v>0.18125407412608699</v>
      </c>
      <c r="ACS39" s="15">
        <v>0.11071084515652201</v>
      </c>
      <c r="ACT39" s="15">
        <v>1.2356364195652201</v>
      </c>
      <c r="ACU39" s="15">
        <v>1.1933817730695699</v>
      </c>
      <c r="ACV39" s="15">
        <v>0.32879950959999998</v>
      </c>
      <c r="ACW39" s="15">
        <v>0.15696383613478301</v>
      </c>
      <c r="ACX39" s="15">
        <v>0.40211376269999999</v>
      </c>
      <c r="ACY39" s="15">
        <v>0.18235856796521699</v>
      </c>
      <c r="ACZ39" s="15">
        <v>0.40125537655217403</v>
      </c>
      <c r="ADA39" s="15">
        <v>0.179347358969565</v>
      </c>
      <c r="ADB39" s="15">
        <v>0.32790703778695601</v>
      </c>
      <c r="ADC39" s="15">
        <v>0.148661833804348</v>
      </c>
      <c r="ADD39" s="15">
        <v>-0.420364375434783</v>
      </c>
      <c r="ADE39" s="15">
        <v>-0.40225505143478302</v>
      </c>
      <c r="ADF39" s="15">
        <v>0.69120022336956499</v>
      </c>
      <c r="ADG39" s="15">
        <v>0.45767112210869598</v>
      </c>
      <c r="ADH39" s="15">
        <v>8.5764688127659597E-2</v>
      </c>
      <c r="ADI39" s="15">
        <v>9.4881532936170201E-2</v>
      </c>
      <c r="ADJ39" s="15">
        <v>7.1086819744680896E-2</v>
      </c>
      <c r="ADK39" s="15">
        <v>9.9138297872340395E-2</v>
      </c>
      <c r="ADL39" s="15">
        <v>0.19891107482978701</v>
      </c>
      <c r="ADM39" s="15">
        <v>0.16758231908510601</v>
      </c>
      <c r="ADN39" s="15">
        <v>0.105981294170213</v>
      </c>
      <c r="ADO39" s="15">
        <v>0.23056911697872301</v>
      </c>
      <c r="ADP39" s="15">
        <v>0.196639961489362</v>
      </c>
      <c r="ADQ39" s="15">
        <v>8.7669490659574495E-2</v>
      </c>
      <c r="ADR39" s="15">
        <v>0.107419134851064</v>
      </c>
      <c r="ADS39" s="15">
        <v>7.6357669851063806E-2</v>
      </c>
      <c r="ADT39" s="25">
        <v>-9999</v>
      </c>
      <c r="ADU39" s="25">
        <v>-9999</v>
      </c>
      <c r="ADV39" s="25">
        <v>-9999</v>
      </c>
      <c r="ADW39" s="25">
        <v>-9999</v>
      </c>
      <c r="ADX39" s="25">
        <v>-9999</v>
      </c>
      <c r="ADY39" s="25">
        <v>-9999</v>
      </c>
      <c r="ADZ39" s="25">
        <v>-9999</v>
      </c>
      <c r="AEA39" s="25">
        <v>-9999</v>
      </c>
      <c r="AEB39" s="25">
        <v>-9999</v>
      </c>
      <c r="AEC39" s="25">
        <v>-9999</v>
      </c>
      <c r="AED39" s="25">
        <v>-9999</v>
      </c>
      <c r="AEE39" s="25">
        <v>-9999</v>
      </c>
      <c r="AEF39" s="25">
        <v>-9999</v>
      </c>
      <c r="AEG39" s="25">
        <v>-9999</v>
      </c>
      <c r="AEH39" s="25">
        <v>-9999</v>
      </c>
      <c r="AEI39" s="25">
        <v>-9999</v>
      </c>
      <c r="AEJ39" s="15">
        <v>0.36922869148936199</v>
      </c>
      <c r="AEK39" s="15">
        <v>0.32145463204255298</v>
      </c>
      <c r="AEL39" s="15">
        <v>0.299341718702128</v>
      </c>
      <c r="AEM39" s="15">
        <v>0.25495648538297899</v>
      </c>
      <c r="AEN39" s="15">
        <v>0.36338859538297902</v>
      </c>
      <c r="AEO39" s="15">
        <v>0.34045128095744698</v>
      </c>
      <c r="AEP39" s="15">
        <v>0.29323815668085101</v>
      </c>
      <c r="AEQ39" s="15">
        <v>0.275286696361702</v>
      </c>
      <c r="AER39" s="15">
        <v>7.8711372914893593E-2</v>
      </c>
      <c r="AES39" s="15">
        <v>7.4890488723404203E-2</v>
      </c>
      <c r="AET39" s="15">
        <v>0.50180038621276601</v>
      </c>
      <c r="AEU39" s="15">
        <v>0.46066462893617</v>
      </c>
      <c r="AEV39" s="15">
        <v>0.44809599063829803</v>
      </c>
      <c r="AEW39" s="15">
        <v>0.384209271446808</v>
      </c>
      <c r="AEX39" s="15">
        <v>0.16318152478723399</v>
      </c>
      <c r="AEY39" s="15">
        <v>0.165160898638298</v>
      </c>
      <c r="AEZ39" s="15">
        <v>1.17580083568085</v>
      </c>
      <c r="AFA39" s="15">
        <v>1.0110296521489399</v>
      </c>
      <c r="AFB39" s="15">
        <v>0.21256874640425499</v>
      </c>
      <c r="AFC39" s="15">
        <v>0.11597405017021301</v>
      </c>
      <c r="AFD39" s="15">
        <v>0.26747444976595702</v>
      </c>
      <c r="AFE39" s="15">
        <v>0.12554803531914899</v>
      </c>
      <c r="AFF39" s="15">
        <v>0.264498780468085</v>
      </c>
      <c r="AFG39" s="15">
        <v>8.8193669808510594E-2</v>
      </c>
      <c r="AFH39" s="15">
        <v>0.20935390006383001</v>
      </c>
      <c r="AFI39" s="15">
        <v>8.9561410404255304E-2</v>
      </c>
      <c r="AFJ39" s="15">
        <v>-0.45311360108510601</v>
      </c>
      <c r="AFK39" s="15">
        <v>-0.43028039844680799</v>
      </c>
      <c r="AFL39" s="15">
        <v>0.38565124268085099</v>
      </c>
      <c r="AFM39" s="15">
        <v>0.46879954002127699</v>
      </c>
      <c r="AFN39" s="15">
        <v>8.7557976111111102E-2</v>
      </c>
      <c r="AFO39" s="15">
        <v>9.3600645777777797E-2</v>
      </c>
      <c r="AFP39" s="15">
        <v>7.0888355166666694E-2</v>
      </c>
      <c r="AFQ39" s="15">
        <v>9.2286316148148195E-2</v>
      </c>
      <c r="AFR39" s="15">
        <v>0.205878982759259</v>
      </c>
      <c r="AFS39" s="15">
        <v>0.17373241257407401</v>
      </c>
      <c r="AFT39" s="15">
        <v>9.3915212574074106E-2</v>
      </c>
      <c r="AFU39" s="15">
        <v>0.23173778472222201</v>
      </c>
      <c r="AFV39" s="15">
        <v>0.18953315307407401</v>
      </c>
      <c r="AFW39" s="15">
        <v>8.1899327555555596E-2</v>
      </c>
      <c r="AFX39" s="15">
        <v>9.1088380777777797E-2</v>
      </c>
      <c r="AFY39" s="15">
        <v>7.1519347148148102E-2</v>
      </c>
      <c r="AFZ39" s="15">
        <v>33.397777777777797</v>
      </c>
      <c r="AGA39" s="15">
        <v>30.609444444444499</v>
      </c>
      <c r="AGB39" s="15">
        <v>24.738333333333301</v>
      </c>
      <c r="AGC39" s="15">
        <v>35.3744444444444</v>
      </c>
      <c r="AGD39" s="15">
        <v>35.094999999999999</v>
      </c>
      <c r="AGE39" s="15">
        <v>32.960185185185203</v>
      </c>
      <c r="AGF39" s="15">
        <v>32.9770370370371</v>
      </c>
      <c r="AGG39" s="15">
        <v>6.6327958703703699E-2</v>
      </c>
      <c r="AGH39" s="15">
        <v>5.35602809259259E-2</v>
      </c>
      <c r="AGI39" s="15">
        <v>96.433333333333294</v>
      </c>
      <c r="AGJ39" s="15">
        <v>92.922222222222203</v>
      </c>
      <c r="AGK39" s="15">
        <v>145.1</v>
      </c>
      <c r="AGL39" s="15">
        <f t="shared" si="106"/>
        <v>48.6666666666667</v>
      </c>
      <c r="AGM39" s="15">
        <f t="shared" si="107"/>
        <v>52.177777777777791</v>
      </c>
      <c r="AGN39" s="15">
        <f t="shared" si="108"/>
        <v>50.422222222222246</v>
      </c>
      <c r="AGO39" s="15">
        <v>2734.2835555555598</v>
      </c>
      <c r="AGP39" s="15">
        <v>2654.6381296296299</v>
      </c>
      <c r="AGQ39" s="15">
        <v>0.42224168974259302</v>
      </c>
      <c r="AGR39" s="15">
        <v>0.361805058725926</v>
      </c>
      <c r="AGS39" s="15">
        <v>0.33722654658888901</v>
      </c>
      <c r="AGT39" s="15">
        <v>0.30281127683888898</v>
      </c>
      <c r="AGU39" s="15">
        <v>0.43471864345925898</v>
      </c>
      <c r="AGV39" s="15">
        <v>0.35591474634999998</v>
      </c>
      <c r="AGW39" s="15">
        <f t="shared" si="109"/>
        <v>0.39531669490462951</v>
      </c>
      <c r="AGX39" s="15">
        <v>0.35068110585740703</v>
      </c>
      <c r="AGY39" s="15">
        <v>0.29631579964444399</v>
      </c>
      <c r="AGZ39" s="15">
        <v>9.9333237281481496E-2</v>
      </c>
      <c r="AHA39" s="15">
        <v>7.0679245579629596E-2</v>
      </c>
      <c r="AHB39" s="15">
        <v>0.52745473644999996</v>
      </c>
      <c r="AHC39" s="15">
        <v>0.46960303772407402</v>
      </c>
      <c r="AHD39" s="15">
        <v>0.47683985864074102</v>
      </c>
      <c r="AHE39" s="15">
        <v>0.38374654037592598</v>
      </c>
      <c r="AHF39" s="15">
        <v>0.13575347082592601</v>
      </c>
      <c r="AHG39" s="15">
        <v>0.13164896262037001</v>
      </c>
      <c r="AHH39" s="15">
        <v>1.46889877904815</v>
      </c>
      <c r="AHI39" s="15">
        <v>1.2347458278851899</v>
      </c>
      <c r="AHJ39" s="15">
        <v>0.22544877330555599</v>
      </c>
      <c r="AHK39" s="15">
        <v>-2.13875686092037</v>
      </c>
      <c r="AHL39" s="15">
        <v>0.29286449726666702</v>
      </c>
      <c r="AHM39" s="15">
        <v>-3.14429816395926</v>
      </c>
      <c r="AHN39" s="15">
        <v>0.29867255139444399</v>
      </c>
      <c r="AHO39" s="15">
        <v>-0.14840807484629601</v>
      </c>
      <c r="AHP39" s="15">
        <v>0.23186187976296299</v>
      </c>
      <c r="AHQ39" s="15">
        <v>-4.2026867905555501E-2</v>
      </c>
      <c r="AHR39" s="15">
        <v>-0.519024577833333</v>
      </c>
      <c r="AHS39" s="15">
        <v>-0.45474397416666701</v>
      </c>
      <c r="AHT39" s="15">
        <v>0.433648872190741</v>
      </c>
      <c r="AHU39" s="15">
        <v>0.51513359402592596</v>
      </c>
      <c r="AHV39" s="15">
        <v>8.1894090036363706E-2</v>
      </c>
      <c r="AHW39" s="15">
        <v>9.3107191327272798E-2</v>
      </c>
      <c r="AHX39" s="15">
        <v>7.3470166254545402E-2</v>
      </c>
      <c r="AHY39" s="15">
        <v>9.0761721290909106E-2</v>
      </c>
      <c r="AHZ39" s="15">
        <v>0.216852126727273</v>
      </c>
      <c r="AIA39" s="15">
        <v>0.16235808421818201</v>
      </c>
      <c r="AIB39" s="15">
        <v>8.8563165345454595E-2</v>
      </c>
      <c r="AIC39" s="15">
        <v>0.20673743405454501</v>
      </c>
      <c r="AID39" s="15">
        <v>0.17193043094545499</v>
      </c>
      <c r="AIE39" s="15">
        <v>7.4696363636363602E-2</v>
      </c>
      <c r="AIF39" s="15">
        <v>8.7061960363636406E-2</v>
      </c>
      <c r="AIG39" s="15">
        <v>6.3320707036363597E-2</v>
      </c>
      <c r="AIH39" s="15">
        <v>36.711090909090899</v>
      </c>
      <c r="AII39" s="15">
        <v>34.394181818181799</v>
      </c>
      <c r="AIJ39" s="15">
        <v>22.376181818181799</v>
      </c>
      <c r="AIK39" s="15">
        <v>41.0430909090909</v>
      </c>
      <c r="AIL39" s="15">
        <v>39.951818181818197</v>
      </c>
      <c r="AIM39" s="15">
        <v>36.744181818181801</v>
      </c>
      <c r="AIN39" s="15">
        <v>36.670363636363703</v>
      </c>
      <c r="AIO39" s="15">
        <v>0.11775880909090899</v>
      </c>
      <c r="AIP39" s="15">
        <v>8.2593694363636394E-2</v>
      </c>
      <c r="AIQ39" s="15">
        <v>102.998181818182</v>
      </c>
      <c r="AIR39" s="15">
        <v>104.112727272727</v>
      </c>
      <c r="AIS39" s="15">
        <v>157</v>
      </c>
      <c r="AIT39" s="15">
        <f t="shared" si="110"/>
        <v>54.001818181817995</v>
      </c>
      <c r="AIU39" s="15">
        <f t="shared" si="111"/>
        <v>52.887272727273</v>
      </c>
      <c r="AIV39" s="15">
        <v>2883.4161636363601</v>
      </c>
      <c r="AIW39" s="15">
        <v>2908.6694181818202</v>
      </c>
      <c r="AIX39" s="15">
        <v>0.39929071300909103</v>
      </c>
      <c r="AIY39" s="15">
        <v>0.39597271250363603</v>
      </c>
      <c r="AIZ39" s="15">
        <v>0.31987513408909102</v>
      </c>
      <c r="AJA39" s="15">
        <v>0.278519469023636</v>
      </c>
      <c r="AJB39" s="15">
        <v>0.40646247666181801</v>
      </c>
      <c r="AJC39" s="15">
        <v>0.384840131736364</v>
      </c>
      <c r="AJD39" s="15">
        <v>0.32750565990000002</v>
      </c>
      <c r="AJE39" s="15">
        <v>0.26673250882363603</v>
      </c>
      <c r="AJF39" s="15">
        <v>9.1218916647272705E-2</v>
      </c>
      <c r="AJG39" s="15">
        <v>0.13324551808363599</v>
      </c>
      <c r="AJH39" s="15">
        <v>0.53078254867999997</v>
      </c>
      <c r="AJI39" s="15">
        <v>0.47977969709454499</v>
      </c>
      <c r="AJJ39" s="15">
        <v>0.468246209125455</v>
      </c>
      <c r="AJK39" s="15">
        <v>0.43758976014909101</v>
      </c>
      <c r="AJL39" s="15">
        <v>0.16734095623272699</v>
      </c>
      <c r="AJM39" s="15">
        <v>0.10569262552363599</v>
      </c>
      <c r="AJN39" s="15">
        <v>1.33623223233636</v>
      </c>
      <c r="AJO39" s="15">
        <v>1.38760133472364</v>
      </c>
      <c r="AJP39" s="15">
        <v>0.22108332398727301</v>
      </c>
      <c r="AJQ39" s="15">
        <v>0.27568736868363602</v>
      </c>
      <c r="AJR39" s="15">
        <v>0.28340604419999998</v>
      </c>
      <c r="AJS39" s="15">
        <v>0.318973061132727</v>
      </c>
      <c r="AJT39" s="15">
        <v>0.28674928547454598</v>
      </c>
      <c r="AJU39" s="15">
        <v>0.32087900470363601</v>
      </c>
      <c r="AJV39" s="15">
        <v>0.224737294705454</v>
      </c>
      <c r="AJW39" s="15">
        <v>0.27601943134000001</v>
      </c>
      <c r="AJX39" s="15">
        <v>-0.49307402545454498</v>
      </c>
      <c r="AJY39" s="15">
        <v>-0.41721583623636399</v>
      </c>
      <c r="AJZ39" s="15">
        <v>0.41806171695636402</v>
      </c>
      <c r="AKA39" s="15">
        <v>1.18064296259455</v>
      </c>
      <c r="AZI39" s="6"/>
      <c r="AZJ39" s="7"/>
      <c r="AZK39" s="6"/>
      <c r="AZL39" s="6"/>
      <c r="AZM39" s="6"/>
      <c r="AZN39" s="6"/>
    </row>
    <row r="40" spans="1:963 1361:1366" x14ac:dyDescent="0.25">
      <c r="A40" s="15">
        <v>39</v>
      </c>
      <c r="B40" s="15">
        <v>10</v>
      </c>
      <c r="C40" s="15" t="s">
        <v>9</v>
      </c>
      <c r="D40" s="15">
        <v>100</v>
      </c>
      <c r="E40" s="15">
        <v>3</v>
      </c>
      <c r="F40" s="15">
        <v>2</v>
      </c>
      <c r="G40" s="15" t="s">
        <v>14</v>
      </c>
      <c r="H40" s="15" t="s">
        <v>561</v>
      </c>
      <c r="I40" s="25">
        <v>-9999</v>
      </c>
      <c r="J40" s="25">
        <v>-9999</v>
      </c>
      <c r="K40" s="25">
        <v>-9999</v>
      </c>
      <c r="L40" s="25">
        <v>-9999</v>
      </c>
      <c r="M40" s="15">
        <v>0</v>
      </c>
      <c r="N40" s="15">
        <v>0</v>
      </c>
      <c r="O40" s="15">
        <f t="shared" si="34"/>
        <v>0</v>
      </c>
      <c r="P40" s="15">
        <v>0</v>
      </c>
      <c r="Q40" s="15">
        <v>53.839999999999996</v>
      </c>
      <c r="R40" s="15">
        <v>22.72</v>
      </c>
      <c r="S40" s="15">
        <v>23.439999999999998</v>
      </c>
      <c r="T40" s="15">
        <v>57.839999999999989</v>
      </c>
      <c r="U40" s="15">
        <v>20.720000000000013</v>
      </c>
      <c r="V40" s="15">
        <v>21.439999999999998</v>
      </c>
      <c r="W40" s="15">
        <v>51.839999999999996</v>
      </c>
      <c r="X40" s="15">
        <v>22.72</v>
      </c>
      <c r="Y40" s="15">
        <v>25.439999999999998</v>
      </c>
      <c r="Z40" s="15">
        <v>61.839999999999996</v>
      </c>
      <c r="AA40" s="15">
        <v>18.72</v>
      </c>
      <c r="AB40" s="15">
        <v>19.439999999999998</v>
      </c>
      <c r="AC40" s="15" t="s">
        <v>79</v>
      </c>
      <c r="AD40" s="15">
        <v>8.6999999999999993</v>
      </c>
      <c r="AE40" s="15">
        <v>7.2</v>
      </c>
      <c r="AF40" s="15">
        <v>2.2999999999999998</v>
      </c>
      <c r="AG40" s="15" t="s">
        <v>41</v>
      </c>
      <c r="AH40" s="15">
        <v>2</v>
      </c>
      <c r="AI40" s="15">
        <v>1.1000000000000001</v>
      </c>
      <c r="AJ40" s="15">
        <v>1.6</v>
      </c>
      <c r="AK40" s="15">
        <v>3</v>
      </c>
      <c r="AL40" s="15">
        <v>429</v>
      </c>
      <c r="AM40" s="15">
        <v>183</v>
      </c>
      <c r="AN40" s="15">
        <v>0.95</v>
      </c>
      <c r="AO40" s="15">
        <v>8.6</v>
      </c>
      <c r="AP40" s="15">
        <v>7.9</v>
      </c>
      <c r="AQ40" s="15">
        <v>1.22</v>
      </c>
      <c r="AR40" s="15">
        <v>4708</v>
      </c>
      <c r="AS40" s="15">
        <v>181</v>
      </c>
      <c r="AT40" s="15">
        <v>832</v>
      </c>
      <c r="AU40" s="25">
        <v>-9999</v>
      </c>
      <c r="AV40" s="15">
        <v>29.8</v>
      </c>
      <c r="AW40" s="15">
        <v>0</v>
      </c>
      <c r="AX40" s="15">
        <v>4</v>
      </c>
      <c r="AY40" s="15">
        <v>79</v>
      </c>
      <c r="AZ40" s="15">
        <v>5</v>
      </c>
      <c r="BA40" s="15">
        <v>12</v>
      </c>
      <c r="BB40" s="15">
        <v>79</v>
      </c>
      <c r="BC40" s="20">
        <v>0.34621174109382841</v>
      </c>
      <c r="BD40" s="20">
        <v>7.4671445639187581E-2</v>
      </c>
      <c r="BE40" s="20">
        <v>3.0140151705430253E-2</v>
      </c>
      <c r="BF40" s="20">
        <v>5.0344862306801585E-3</v>
      </c>
      <c r="BG40" s="20">
        <v>1.5074619365861013E-2</v>
      </c>
      <c r="BH40" s="20">
        <v>4.5447659445538552E-2</v>
      </c>
      <c r="BI40" s="25">
        <v>-9999</v>
      </c>
      <c r="BJ40" s="25">
        <v>-9999</v>
      </c>
      <c r="BK40" s="25">
        <v>-9999</v>
      </c>
      <c r="BL40" s="25">
        <v>-9999</v>
      </c>
      <c r="BM40" s="25">
        <v>-9999</v>
      </c>
      <c r="BN40" s="20">
        <f t="shared" si="197"/>
        <v>1.683532746932064</v>
      </c>
      <c r="BO40" s="20">
        <f t="shared" si="198"/>
        <v>1.8040933537537851</v>
      </c>
      <c r="BP40" s="20">
        <f t="shared" si="199"/>
        <v>1.8242312986765057</v>
      </c>
      <c r="BQ40" s="20">
        <f t="shared" si="200"/>
        <v>1.8845297761399498</v>
      </c>
      <c r="BR40" s="20">
        <f t="shared" si="201"/>
        <v>2.0663204139221039</v>
      </c>
      <c r="BS40" s="20">
        <f t="shared" si="202"/>
        <v>2.0137944922720634E-2</v>
      </c>
      <c r="BT40" s="20">
        <f t="shared" si="203"/>
        <v>6.029847746344405E-2</v>
      </c>
      <c r="BU40" s="20">
        <f t="shared" si="204"/>
        <v>0.18179063778215421</v>
      </c>
      <c r="BV40" s="20">
        <f t="shared" si="35"/>
        <v>0.26222706016831887</v>
      </c>
      <c r="BW40" s="25">
        <v>-9999</v>
      </c>
      <c r="BX40" s="25">
        <v>-9999</v>
      </c>
      <c r="BY40" s="25">
        <v>-9999</v>
      </c>
      <c r="BZ40" s="25">
        <v>-9999</v>
      </c>
      <c r="CA40" s="25">
        <v>-9999</v>
      </c>
      <c r="CB40" s="25">
        <v>-9999</v>
      </c>
      <c r="CC40" s="25">
        <v>-9999</v>
      </c>
      <c r="CD40" s="20">
        <f t="shared" si="205"/>
        <v>23.953665437752839</v>
      </c>
      <c r="CE40" s="20">
        <f t="shared" si="206"/>
        <v>31.894161970067646</v>
      </c>
      <c r="CF40" s="20">
        <f t="shared" si="207"/>
        <v>40.169190912535058</v>
      </c>
      <c r="CG40" s="20">
        <f t="shared" si="36"/>
        <v>65.792427943386372</v>
      </c>
      <c r="CH40" s="15">
        <f t="shared" si="208"/>
        <v>8.2750289424674079</v>
      </c>
      <c r="CI40" s="15">
        <f t="shared" si="209"/>
        <v>17.500502310628892</v>
      </c>
      <c r="CJ40" s="15">
        <f t="shared" si="210"/>
        <v>8.1227347202224323</v>
      </c>
      <c r="CK40" s="15">
        <f t="shared" ref="CK40:CL40" si="237">SUM(CH40:CJ40)</f>
        <v>33.898265973318729</v>
      </c>
      <c r="CL40" s="15">
        <f t="shared" si="237"/>
        <v>59.521503004170057</v>
      </c>
      <c r="CM40" s="15">
        <v>1.2</v>
      </c>
      <c r="CN40" s="15">
        <v>0.21999999999999997</v>
      </c>
      <c r="CO40" s="15">
        <v>0.185</v>
      </c>
      <c r="CP40" s="15">
        <v>0.28000000000000003</v>
      </c>
      <c r="CQ40" s="15">
        <v>3.18</v>
      </c>
      <c r="CR40" s="15">
        <v>0.22499999999999998</v>
      </c>
      <c r="CS40" s="25">
        <v>-9999</v>
      </c>
      <c r="CT40" s="25">
        <v>-9999</v>
      </c>
      <c r="CU40" s="25">
        <v>-9999</v>
      </c>
      <c r="CV40" s="25">
        <v>-9999</v>
      </c>
      <c r="CW40" s="25">
        <v>-9999</v>
      </c>
      <c r="CX40" s="20">
        <f t="shared" si="141"/>
        <v>5.68</v>
      </c>
      <c r="CY40" s="20">
        <f t="shared" si="142"/>
        <v>6.42</v>
      </c>
      <c r="CZ40" s="20">
        <f t="shared" si="143"/>
        <v>7.54</v>
      </c>
      <c r="DA40" s="20">
        <f t="shared" si="144"/>
        <v>20.260000000000002</v>
      </c>
      <c r="DB40" s="20">
        <f t="shared" si="145"/>
        <v>21.16</v>
      </c>
      <c r="DC40" s="15">
        <f t="shared" si="146"/>
        <v>1.1200000000000001</v>
      </c>
      <c r="DD40" s="15">
        <f t="shared" si="147"/>
        <v>12.72</v>
      </c>
      <c r="DE40" s="15">
        <f t="shared" si="148"/>
        <v>0.89999999999999991</v>
      </c>
      <c r="DF40" s="15">
        <f t="shared" si="149"/>
        <v>14.74</v>
      </c>
      <c r="DG40" s="16">
        <v>3.1942765014107217</v>
      </c>
      <c r="DH40" s="16">
        <v>2.7941398580274885</v>
      </c>
      <c r="DI40" s="16">
        <v>1.9851241330787015</v>
      </c>
      <c r="DJ40" s="16">
        <v>2.068757235616852</v>
      </c>
      <c r="DK40" s="16">
        <v>4.3751255776572231</v>
      </c>
      <c r="DL40" s="16">
        <v>2.0306836800556081</v>
      </c>
      <c r="DM40" s="25">
        <v>-9999</v>
      </c>
      <c r="DN40" s="20">
        <f t="shared" si="41"/>
        <v>23.953665437752839</v>
      </c>
      <c r="DO40" s="20">
        <f t="shared" si="42"/>
        <v>31.894161970067646</v>
      </c>
      <c r="DP40" s="20">
        <f t="shared" ref="DP40:DR40" si="238">(DO40+(DJ40*4))</f>
        <v>40.169190912535058</v>
      </c>
      <c r="DQ40" s="20">
        <f t="shared" si="238"/>
        <v>57.669693223163947</v>
      </c>
      <c r="DR40" s="20">
        <f t="shared" si="238"/>
        <v>65.792427943386372</v>
      </c>
      <c r="DS40" s="15">
        <f t="shared" si="44"/>
        <v>8.2750289424674079</v>
      </c>
      <c r="DT40" s="15">
        <f t="shared" si="45"/>
        <v>17.500502310628892</v>
      </c>
      <c r="DU40" s="15">
        <f t="shared" si="46"/>
        <v>8.1227347202224323</v>
      </c>
      <c r="DV40" s="15">
        <f t="shared" si="47"/>
        <v>33.898265973318729</v>
      </c>
      <c r="DW40" s="25">
        <v>-9999</v>
      </c>
      <c r="DX40" s="25">
        <v>-9999</v>
      </c>
      <c r="DY40" s="25">
        <v>-9999</v>
      </c>
      <c r="DZ40" s="25">
        <v>-9999</v>
      </c>
      <c r="EA40" s="25">
        <v>-9999</v>
      </c>
      <c r="EB40" s="25">
        <v>-9999</v>
      </c>
      <c r="EC40" s="25">
        <v>-9999</v>
      </c>
      <c r="ED40" s="25">
        <v>-9999</v>
      </c>
      <c r="EE40" s="25">
        <v>-9999</v>
      </c>
      <c r="EF40" s="25">
        <v>-9999</v>
      </c>
      <c r="EG40" s="25">
        <v>-9999</v>
      </c>
      <c r="EH40" s="25">
        <v>-9999</v>
      </c>
      <c r="EI40" s="25">
        <v>-9999</v>
      </c>
      <c r="EJ40" s="25">
        <v>-9999</v>
      </c>
      <c r="EK40" s="25">
        <v>-9999</v>
      </c>
      <c r="EL40" s="25">
        <v>-9999</v>
      </c>
      <c r="EM40" s="25">
        <v>-9999</v>
      </c>
      <c r="EN40" s="25">
        <v>-9999</v>
      </c>
      <c r="EO40" s="25">
        <v>-9999</v>
      </c>
      <c r="EP40" s="25">
        <v>-9999</v>
      </c>
      <c r="EQ40" s="15">
        <v>6</v>
      </c>
      <c r="ER40" s="18">
        <v>19.5</v>
      </c>
      <c r="ES40" s="17">
        <v>4.8</v>
      </c>
      <c r="ET40" s="18">
        <v>20.9</v>
      </c>
      <c r="EU40" s="29">
        <v>18.399999999999999</v>
      </c>
      <c r="EV40" s="22">
        <v>4</v>
      </c>
      <c r="EW40" s="22">
        <v>19.100000000000001</v>
      </c>
      <c r="EX40" s="18">
        <v>21.8</v>
      </c>
      <c r="EY40" s="18">
        <v>5.8</v>
      </c>
      <c r="EZ40" s="23">
        <v>21.4</v>
      </c>
      <c r="FA40" s="18">
        <v>3.9</v>
      </c>
      <c r="FB40" s="22">
        <v>20.9</v>
      </c>
      <c r="FC40" s="21">
        <v>-9999</v>
      </c>
      <c r="FD40" s="18">
        <v>5.0999999999999996</v>
      </c>
      <c r="FE40" s="21">
        <v>-9999</v>
      </c>
      <c r="FF40" s="18">
        <v>25</v>
      </c>
      <c r="FG40" s="18">
        <v>5.2</v>
      </c>
      <c r="FH40" s="18">
        <v>26.7</v>
      </c>
      <c r="FI40" s="18">
        <v>11.6</v>
      </c>
      <c r="FJ40" s="18">
        <v>14.1</v>
      </c>
      <c r="FK40" s="18">
        <v>32.5</v>
      </c>
      <c r="FL40" s="17">
        <v>32</v>
      </c>
      <c r="FM40" s="17">
        <v>32.6</v>
      </c>
      <c r="FN40" s="17">
        <v>29.5</v>
      </c>
      <c r="FO40" s="17">
        <v>29.6</v>
      </c>
      <c r="FP40" s="17">
        <v>24.7</v>
      </c>
      <c r="FQ40" s="17">
        <v>25.9</v>
      </c>
      <c r="FR40" s="17">
        <v>23.9</v>
      </c>
      <c r="FS40" s="17">
        <v>21.4</v>
      </c>
      <c r="FT40" s="17">
        <v>20.7</v>
      </c>
      <c r="FU40" s="17">
        <v>18.2</v>
      </c>
      <c r="FV40" s="17">
        <v>19</v>
      </c>
      <c r="FW40" s="17">
        <v>19</v>
      </c>
      <c r="FX40" s="22">
        <v>27</v>
      </c>
      <c r="FY40" s="22">
        <v>28</v>
      </c>
      <c r="FZ40" s="22">
        <v>33.5</v>
      </c>
      <c r="GA40" s="22">
        <v>31.5</v>
      </c>
      <c r="GB40" s="22">
        <v>36</v>
      </c>
      <c r="GC40" s="22">
        <v>28.5</v>
      </c>
      <c r="GD40" s="22">
        <v>43.5</v>
      </c>
      <c r="GE40" s="22">
        <v>40</v>
      </c>
      <c r="GF40" s="22">
        <v>49</v>
      </c>
      <c r="GG40" s="22">
        <v>41.5</v>
      </c>
      <c r="GH40" s="22">
        <v>52.5</v>
      </c>
      <c r="GI40" s="22">
        <v>46</v>
      </c>
      <c r="GJ40" s="22">
        <v>53.5</v>
      </c>
      <c r="GK40" s="22">
        <v>45.5</v>
      </c>
      <c r="GL40" s="22">
        <v>54</v>
      </c>
      <c r="GM40" s="22">
        <v>39.5</v>
      </c>
      <c r="GN40" s="16">
        <v>363.35403726708074</v>
      </c>
      <c r="GO40" s="16">
        <v>41.228939544103071</v>
      </c>
      <c r="GP40" s="16">
        <v>15.320910973084883</v>
      </c>
      <c r="GQ40" s="16">
        <v>10.299999999999999</v>
      </c>
      <c r="GR40" s="16">
        <v>22.577422577422578</v>
      </c>
      <c r="GS40" s="16">
        <v>9.661354581673308</v>
      </c>
      <c r="GT40" s="16">
        <v>3.5035035035035036</v>
      </c>
      <c r="GU40" s="16">
        <v>0</v>
      </c>
      <c r="GV40" s="16">
        <v>11.988011988011987</v>
      </c>
      <c r="GW40" s="16">
        <v>2.2749752720079131</v>
      </c>
      <c r="GX40" s="18">
        <v>2.875</v>
      </c>
      <c r="GY40" s="18">
        <v>4.1775000000000002</v>
      </c>
      <c r="GZ40" s="18">
        <v>3.3220000000000001</v>
      </c>
      <c r="HA40" s="18">
        <v>2.8666</v>
      </c>
      <c r="HB40" s="18">
        <v>2.5044</v>
      </c>
      <c r="HC40" s="18">
        <v>2.1566999999999998</v>
      </c>
      <c r="HD40" s="18">
        <v>2.0535000000000001</v>
      </c>
      <c r="HE40" s="18">
        <v>2.02</v>
      </c>
      <c r="HF40" s="18">
        <v>2.0945999999999998</v>
      </c>
      <c r="HG40" s="15">
        <v>42.4</v>
      </c>
      <c r="HH40" s="15">
        <f t="shared" si="48"/>
        <v>284.99999999999994</v>
      </c>
      <c r="HI40" s="15">
        <v>1.6588589048137166</v>
      </c>
      <c r="HJ40" s="24">
        <f t="shared" si="49"/>
        <v>1.8183717004740925</v>
      </c>
      <c r="HK40" s="15">
        <f t="shared" si="50"/>
        <v>5.1823593463511628</v>
      </c>
      <c r="HL40" s="27">
        <v>0.36772766121638129</v>
      </c>
      <c r="HM40" s="17">
        <v>146.4</v>
      </c>
      <c r="HN40" s="17">
        <v>70.069999999999993</v>
      </c>
      <c r="HO40" s="16">
        <f t="shared" si="51"/>
        <v>76.330000000000013</v>
      </c>
      <c r="HP40" s="18">
        <v>14</v>
      </c>
      <c r="HQ40" s="18">
        <v>125</v>
      </c>
      <c r="HR40" s="18">
        <v>31.63</v>
      </c>
      <c r="HS40" s="22">
        <f t="shared" si="52"/>
        <v>93.37</v>
      </c>
      <c r="HT40" s="21">
        <v>53</v>
      </c>
      <c r="HU40" s="18">
        <v>143.6</v>
      </c>
      <c r="HV40" s="18">
        <v>31</v>
      </c>
      <c r="HW40" s="18">
        <f t="shared" si="53"/>
        <v>112.6</v>
      </c>
      <c r="HX40" s="18">
        <v>85.3</v>
      </c>
      <c r="HY40" s="18">
        <v>31</v>
      </c>
      <c r="HZ40" s="18">
        <f t="shared" si="54"/>
        <v>54.3</v>
      </c>
      <c r="IA40" s="18">
        <v>94.7</v>
      </c>
      <c r="IB40" s="18">
        <v>31.5</v>
      </c>
      <c r="IC40" s="18">
        <f t="shared" si="55"/>
        <v>63.2</v>
      </c>
      <c r="ID40" s="18">
        <v>39.799999999999997</v>
      </c>
      <c r="IE40" s="22">
        <v>6.65</v>
      </c>
      <c r="IF40" s="28">
        <v>102.2</v>
      </c>
      <c r="IG40" s="22">
        <v>70.069999999999993</v>
      </c>
      <c r="IH40" s="22">
        <f t="shared" si="233"/>
        <v>33.15</v>
      </c>
      <c r="II40" s="22">
        <f t="shared" si="234"/>
        <v>32.13000000000001</v>
      </c>
      <c r="IJ40" s="16">
        <f t="shared" si="58"/>
        <v>315.00000000000011</v>
      </c>
      <c r="IK40" s="16">
        <f t="shared" si="59"/>
        <v>281.25000000000006</v>
      </c>
      <c r="IL40" s="25">
        <f t="shared" si="213"/>
        <v>748.33333333333348</v>
      </c>
      <c r="IM40" s="16">
        <f t="shared" si="214"/>
        <v>915.39215686274508</v>
      </c>
      <c r="IN40" s="16">
        <f t="shared" si="215"/>
        <v>532.35294117647061</v>
      </c>
      <c r="IO40" s="16">
        <f t="shared" si="60"/>
        <v>619.60784313725492</v>
      </c>
      <c r="IP40" s="25">
        <f t="shared" si="216"/>
        <v>1103.9215686274511</v>
      </c>
      <c r="IQ40" s="16">
        <f t="shared" si="61"/>
        <v>2815.6862745098042</v>
      </c>
      <c r="IR40" s="16">
        <f t="shared" si="62"/>
        <v>325</v>
      </c>
      <c r="IS40" s="27">
        <v>0.36810867703635919</v>
      </c>
      <c r="IT40" s="24">
        <v>1.3996137967438149</v>
      </c>
      <c r="IU40" s="24">
        <v>1.3996137967438149</v>
      </c>
      <c r="IV40" s="15">
        <v>1.54</v>
      </c>
      <c r="IW40" s="24">
        <f t="shared" si="63"/>
        <v>1.5429496976606289</v>
      </c>
      <c r="IX40" s="15">
        <f t="shared" si="217"/>
        <v>11.524333333333336</v>
      </c>
      <c r="IY40" s="27">
        <v>0.36736915141116949</v>
      </c>
      <c r="IZ40" s="26">
        <v>0.40697854244549114</v>
      </c>
      <c r="JA40" s="15">
        <v>0.37</v>
      </c>
      <c r="JB40" s="24">
        <f t="shared" si="64"/>
        <v>0.48837400349408977</v>
      </c>
      <c r="JC40" s="15">
        <f t="shared" si="218"/>
        <v>3.3869509803921569</v>
      </c>
      <c r="JD40" s="27">
        <v>0.36724777581946216</v>
      </c>
      <c r="JE40" s="24">
        <v>0.68041436199000649</v>
      </c>
      <c r="JF40" s="15">
        <v>0.79</v>
      </c>
      <c r="JG40" s="24">
        <f t="shared" si="65"/>
        <v>0.77887221817818297</v>
      </c>
      <c r="JH40" s="15">
        <f t="shared" si="219"/>
        <v>4.2055882352941181</v>
      </c>
      <c r="JI40" s="27">
        <v>0.36725576075749355</v>
      </c>
      <c r="JJ40" s="24">
        <v>2.476480905726747</v>
      </c>
      <c r="JK40" s="15">
        <v>2.4300000000000002</v>
      </c>
      <c r="JL40" s="24">
        <f t="shared" si="66"/>
        <v>2.687013314244096</v>
      </c>
      <c r="JM40" s="15">
        <f t="shared" si="220"/>
        <v>7.8975000000000009</v>
      </c>
      <c r="JN40" s="27">
        <v>0.36793151251129308</v>
      </c>
      <c r="JO40" s="16">
        <f t="shared" si="67"/>
        <v>27.014372549019612</v>
      </c>
      <c r="JP40" s="16">
        <f t="shared" si="68"/>
        <v>24.119975490196079</v>
      </c>
      <c r="JQ40" s="22">
        <v>6.5</v>
      </c>
      <c r="JR40" s="22">
        <f t="shared" si="69"/>
        <v>21.645</v>
      </c>
      <c r="JS40" s="22">
        <v>282.3</v>
      </c>
      <c r="JT40" s="26">
        <f t="shared" si="70"/>
        <v>0.2823</v>
      </c>
      <c r="JU40" s="27">
        <v>7.1599999999999997E-2</v>
      </c>
      <c r="JV40" s="26">
        <f t="shared" si="71"/>
        <v>0.2107</v>
      </c>
      <c r="JW40" s="15">
        <f t="shared" si="72"/>
        <v>933.98298332219042</v>
      </c>
      <c r="JX40" s="25">
        <v>-9999</v>
      </c>
      <c r="JY40" s="25">
        <v>-9999</v>
      </c>
      <c r="JZ40" s="15">
        <f t="shared" si="181"/>
        <v>-9999.0678000000007</v>
      </c>
      <c r="KA40" s="25">
        <v>-9999</v>
      </c>
      <c r="KB40" s="15">
        <f t="shared" si="156"/>
        <v>-47456.420503084955</v>
      </c>
      <c r="KC40" s="15">
        <v>0.46100000000000002</v>
      </c>
      <c r="KD40" s="15">
        <f t="shared" si="186"/>
        <v>-44323489.199263655</v>
      </c>
      <c r="KE40" s="15">
        <f t="shared" si="221"/>
        <v>430.56615531152983</v>
      </c>
      <c r="KF40" s="15">
        <f t="shared" si="73"/>
        <v>482.23409394891343</v>
      </c>
      <c r="KG40" s="28">
        <v>2.5</v>
      </c>
      <c r="KH40" s="22">
        <f t="shared" si="74"/>
        <v>18.75</v>
      </c>
      <c r="KI40" s="22">
        <f t="shared" si="75"/>
        <v>125.0625</v>
      </c>
      <c r="KJ40" s="20">
        <v>132.60298299999999</v>
      </c>
      <c r="KK40" s="16">
        <v>1.28</v>
      </c>
      <c r="KL40" s="16">
        <f t="shared" si="76"/>
        <v>0.77</v>
      </c>
      <c r="KM40" s="15">
        <f t="shared" si="121"/>
        <v>557.1465549472972</v>
      </c>
      <c r="KN40" s="18">
        <v>0.76</v>
      </c>
      <c r="KO40" s="18">
        <f t="shared" si="77"/>
        <v>0.49</v>
      </c>
      <c r="KP40" s="15">
        <f t="shared" si="78"/>
        <v>0.63636363636363635</v>
      </c>
      <c r="KQ40" s="15">
        <f t="shared" si="79"/>
        <v>354.54780769373463</v>
      </c>
      <c r="KR40" s="15">
        <f t="shared" si="80"/>
        <v>397.0935446169828</v>
      </c>
      <c r="KS40" s="20">
        <f t="shared" si="222"/>
        <v>493.35098499235932</v>
      </c>
      <c r="KT40" s="20">
        <f t="shared" si="81"/>
        <v>552.55310319144246</v>
      </c>
      <c r="KU40" s="30">
        <v>5.05</v>
      </c>
      <c r="KV40" s="30">
        <v>0.97</v>
      </c>
      <c r="KW40" s="30">
        <v>78.599999999999994</v>
      </c>
      <c r="KX40" s="30">
        <v>25.1</v>
      </c>
      <c r="KY40" s="30">
        <v>6</v>
      </c>
      <c r="KZ40" s="18">
        <v>0.51900000000000002</v>
      </c>
      <c r="LA40" s="18">
        <f t="shared" si="82"/>
        <v>0.45200000000000001</v>
      </c>
      <c r="LB40" s="15">
        <f t="shared" si="223"/>
        <v>0.58701298701298699</v>
      </c>
      <c r="LC40" s="15">
        <f t="shared" si="224"/>
        <v>327.05226342360828</v>
      </c>
      <c r="LD40" s="15">
        <f t="shared" si="83"/>
        <v>366.29853503444133</v>
      </c>
      <c r="LE40" s="15">
        <f t="shared" si="84"/>
        <v>446.70553052980654</v>
      </c>
      <c r="LF40" s="15">
        <v>42.4</v>
      </c>
      <c r="LG40" s="15">
        <f t="shared" si="85"/>
        <v>284.99999999999994</v>
      </c>
      <c r="LH40" s="15">
        <v>0.25181697480487802</v>
      </c>
      <c r="LI40" s="15">
        <v>0.386037077146342</v>
      </c>
      <c r="LJ40" s="15">
        <v>0.21632702990243899</v>
      </c>
      <c r="LK40" s="15">
        <v>0.31877306170731701</v>
      </c>
      <c r="LL40" s="15">
        <v>0.499419944414634</v>
      </c>
      <c r="LM40" s="15">
        <v>0.46109836334146298</v>
      </c>
      <c r="LN40" s="15">
        <v>0.326435798268293</v>
      </c>
      <c r="LO40" s="15">
        <v>0.51636393424390203</v>
      </c>
      <c r="LP40" s="15">
        <v>0.45592878639024398</v>
      </c>
      <c r="LQ40" s="15">
        <v>0.24660342168292701</v>
      </c>
      <c r="LR40" s="15">
        <v>0.39673637668292699</v>
      </c>
      <c r="LS40" s="15">
        <v>0.25487433451219499</v>
      </c>
      <c r="LT40" s="15">
        <v>33.915609756097602</v>
      </c>
      <c r="LU40" s="15">
        <v>31.571463414634099</v>
      </c>
      <c r="LV40" s="15">
        <v>4.5590243902439003</v>
      </c>
      <c r="LW40" s="15">
        <v>39.467317073170697</v>
      </c>
      <c r="LX40" s="15">
        <v>39.343902439024397</v>
      </c>
      <c r="LY40" s="15">
        <v>34.212926829268298</v>
      </c>
      <c r="LZ40" s="15">
        <v>34.270243902438999</v>
      </c>
      <c r="MA40" s="15">
        <v>0.143907548780488</v>
      </c>
      <c r="MB40" s="15">
        <v>0.12684509999999999</v>
      </c>
      <c r="MC40" s="15">
        <v>57.137317073170699</v>
      </c>
      <c r="MD40" s="15">
        <v>55.069756097560997</v>
      </c>
      <c r="ME40" s="15">
        <v>60.3</v>
      </c>
      <c r="MF40" s="15">
        <f t="shared" si="86"/>
        <v>3.162682926829298</v>
      </c>
      <c r="MG40" s="15">
        <f t="shared" si="87"/>
        <v>5.2302439024389997</v>
      </c>
      <c r="MH40" s="15">
        <v>1842.3264146341501</v>
      </c>
      <c r="MI40" s="15">
        <v>1795.3686341463399</v>
      </c>
      <c r="MJ40" s="15">
        <v>0.22525054813658499</v>
      </c>
      <c r="MK40" s="15">
        <v>0.21953990310975599</v>
      </c>
      <c r="ML40" s="15">
        <v>0.16539729103902401</v>
      </c>
      <c r="MM40" s="15">
        <v>0.18227107149999999</v>
      </c>
      <c r="MN40" s="15">
        <v>0.13096952688536601</v>
      </c>
      <c r="MO40" s="15">
        <v>0.12696366395365899</v>
      </c>
      <c r="MP40" s="15">
        <v>6.9365621221951196E-2</v>
      </c>
      <c r="MQ40" s="15">
        <v>8.8480619997561002E-2</v>
      </c>
      <c r="MR40" s="15">
        <v>6.2173740778048797E-2</v>
      </c>
      <c r="MS40" s="15">
        <v>3.9025081339024402E-2</v>
      </c>
      <c r="MT40" s="15">
        <v>0.33910007738292702</v>
      </c>
      <c r="MU40" s="15">
        <v>0.39437591627560997</v>
      </c>
      <c r="MV40" s="15">
        <v>0.35355714140487798</v>
      </c>
      <c r="MW40" s="15">
        <v>0.32837943058536601</v>
      </c>
      <c r="MX40" s="15">
        <v>0.12329664771219501</v>
      </c>
      <c r="MY40" s="15">
        <v>0.191772917519512</v>
      </c>
      <c r="MZ40" s="15">
        <v>0.58184142922195103</v>
      </c>
      <c r="NA40" s="15">
        <v>0.568108997660976</v>
      </c>
      <c r="NB40" s="15">
        <v>0.474090410892683</v>
      </c>
      <c r="NC40" s="15">
        <v>0.19649165283414599</v>
      </c>
      <c r="ND40" s="15">
        <v>0.50431533774146298</v>
      </c>
      <c r="NE40" s="15">
        <v>0.20816406169756099</v>
      </c>
      <c r="NF40" s="15">
        <v>0.31698837263170698</v>
      </c>
      <c r="NG40" s="15">
        <v>0.170584308365854</v>
      </c>
      <c r="NH40" s="15">
        <v>0.27500414576097598</v>
      </c>
      <c r="NI40" s="15">
        <v>0.148217258029268</v>
      </c>
      <c r="NJ40" s="15">
        <v>-0.12956339909756101</v>
      </c>
      <c r="NK40" s="15">
        <v>-0.161935001390244</v>
      </c>
      <c r="NL40" s="15">
        <v>1.0536916642902401</v>
      </c>
      <c r="NM40" s="15">
        <v>0.59682927744146297</v>
      </c>
      <c r="NN40" s="15">
        <v>0.255772763054054</v>
      </c>
      <c r="NO40" s="15">
        <v>0.40142618372972999</v>
      </c>
      <c r="NP40" s="15">
        <v>0.231555514594595</v>
      </c>
      <c r="NQ40" s="15">
        <v>0.31989191229729702</v>
      </c>
      <c r="NR40" s="15">
        <v>0.489334829648648</v>
      </c>
      <c r="NS40" s="15">
        <v>0.44468020383783802</v>
      </c>
      <c r="NT40" s="15">
        <v>0.31865662554054103</v>
      </c>
      <c r="NU40" s="15">
        <v>0.49489571805405402</v>
      </c>
      <c r="NV40" s="15">
        <v>0.43575677943243202</v>
      </c>
      <c r="NW40" s="15">
        <v>0.24754287329729699</v>
      </c>
      <c r="NX40" s="15">
        <v>0.38991244762162203</v>
      </c>
      <c r="NY40" s="15">
        <v>0.24356057556756699</v>
      </c>
      <c r="NZ40" s="15">
        <v>31.58</v>
      </c>
      <c r="OA40" s="15">
        <v>29.137567567567601</v>
      </c>
      <c r="OB40" s="15">
        <v>13.590810810810799</v>
      </c>
      <c r="OC40" s="15">
        <v>46.318378378378398</v>
      </c>
      <c r="OD40" s="15">
        <v>45.9532432432433</v>
      </c>
      <c r="OE40" s="15">
        <v>32.715675675675698</v>
      </c>
      <c r="OF40" s="15">
        <v>32.439459459459499</v>
      </c>
      <c r="OG40" s="15">
        <v>0.38303384054054102</v>
      </c>
      <c r="OH40" s="15">
        <v>0.347106678378378</v>
      </c>
      <c r="OI40" s="15">
        <v>57.8948648648649</v>
      </c>
      <c r="OJ40" s="15">
        <v>53.9764864864865</v>
      </c>
      <c r="OK40" s="15">
        <v>60</v>
      </c>
      <c r="OL40" s="15">
        <f t="shared" si="88"/>
        <v>2.1051351351351002</v>
      </c>
      <c r="OM40" s="15">
        <f t="shared" si="89"/>
        <v>6.0235135135134996</v>
      </c>
      <c r="ON40" s="15">
        <v>1859.5042432432399</v>
      </c>
      <c r="OO40" s="15">
        <v>1770.57813513514</v>
      </c>
      <c r="OP40" s="15">
        <v>0.21626799578918901</v>
      </c>
      <c r="OQ40" s="15">
        <v>0.207441021551351</v>
      </c>
      <c r="OR40" s="15">
        <v>0.15508296993513501</v>
      </c>
      <c r="OS40" s="15">
        <v>0.162817349589189</v>
      </c>
      <c r="OT40" s="15">
        <v>0.118324947851351</v>
      </c>
      <c r="OU40" s="15">
        <v>9.6875008478378405E-2</v>
      </c>
      <c r="OV40" s="15">
        <v>5.5418684967567598E-2</v>
      </c>
      <c r="OW40" s="15">
        <v>5.0792355767567597E-2</v>
      </c>
      <c r="OX40" s="15">
        <v>6.3339315321621598E-2</v>
      </c>
      <c r="OY40" s="15">
        <v>4.6367352778378397E-2</v>
      </c>
      <c r="OZ40" s="15">
        <v>0.34015006258918901</v>
      </c>
      <c r="PA40" s="15">
        <v>0.35567711652162198</v>
      </c>
      <c r="PB40" s="15">
        <v>0.33281226358108101</v>
      </c>
      <c r="PC40" s="15">
        <v>0.31152253154864901</v>
      </c>
      <c r="PD40" s="15">
        <v>0.133814330756757</v>
      </c>
      <c r="PE40" s="15">
        <v>0.16035506090540499</v>
      </c>
      <c r="PF40" s="15">
        <v>0.552944657789189</v>
      </c>
      <c r="PG40" s="15">
        <v>0.53004419049459495</v>
      </c>
      <c r="PH40" s="15">
        <v>0.52918143776756799</v>
      </c>
      <c r="PI40" s="15">
        <v>0.157143267124324</v>
      </c>
      <c r="PJ40" s="15">
        <v>0.55594961429189205</v>
      </c>
      <c r="PK40" s="15">
        <v>0.160085695</v>
      </c>
      <c r="PL40" s="15">
        <v>0.33057016726756799</v>
      </c>
      <c r="PM40" s="15">
        <v>0.214677582840541</v>
      </c>
      <c r="PN40" s="15">
        <v>0.28932196635135099</v>
      </c>
      <c r="PO40" s="15">
        <v>0.18907522750540501</v>
      </c>
      <c r="PP40" s="15">
        <v>-0.10483874478378399</v>
      </c>
      <c r="PQ40" s="15">
        <v>-9.5904677159459495E-2</v>
      </c>
      <c r="PR40" s="15">
        <v>1.3392868327540499</v>
      </c>
      <c r="PS40" s="15">
        <v>1.1210382358756801</v>
      </c>
      <c r="PT40" s="15">
        <v>0.253476866613636</v>
      </c>
      <c r="PU40" s="15">
        <v>0.39071027554545501</v>
      </c>
      <c r="PV40" s="15">
        <v>0.22966569972727299</v>
      </c>
      <c r="PW40" s="15">
        <v>0.32284486665909101</v>
      </c>
      <c r="PX40" s="15">
        <v>0.493555085204545</v>
      </c>
      <c r="PY40" s="15">
        <v>0.43564605563636399</v>
      </c>
      <c r="PZ40" s="15">
        <v>0.32429575881818201</v>
      </c>
      <c r="QA40" s="15">
        <v>0.51610951299999996</v>
      </c>
      <c r="QB40" s="15">
        <v>0.46147822565909102</v>
      </c>
      <c r="QC40" s="15">
        <v>0.25382327952272699</v>
      </c>
      <c r="QD40" s="15">
        <v>0.39106919322727302</v>
      </c>
      <c r="QE40" s="15">
        <v>0.24439857561363601</v>
      </c>
      <c r="QF40" s="15">
        <v>27.128863636363601</v>
      </c>
      <c r="QG40" s="15">
        <v>24.247499999999999</v>
      </c>
      <c r="QH40" s="15">
        <v>20.7015909090909</v>
      </c>
      <c r="QI40" s="15">
        <v>38.594318181818203</v>
      </c>
      <c r="QJ40" s="15">
        <v>38.521590909090897</v>
      </c>
      <c r="QK40" s="15">
        <v>26.847727272727301</v>
      </c>
      <c r="QL40" s="15">
        <v>26.403409090909101</v>
      </c>
      <c r="QM40" s="15">
        <v>0.32499594545454502</v>
      </c>
      <c r="QN40" s="15">
        <v>0.30610583636363597</v>
      </c>
      <c r="QO40" s="15">
        <v>57.613409090909101</v>
      </c>
      <c r="QP40" s="15">
        <v>51.784545454545501</v>
      </c>
      <c r="QQ40" s="15">
        <v>60.1</v>
      </c>
      <c r="QR40" s="15">
        <f t="shared" si="90"/>
        <v>2.4865909090909</v>
      </c>
      <c r="QS40" s="15">
        <f t="shared" si="91"/>
        <v>8.3154545454545001</v>
      </c>
      <c r="QT40" s="15">
        <v>1853.12920454545</v>
      </c>
      <c r="QU40" s="15">
        <v>1720.8072500000001</v>
      </c>
      <c r="QV40" s="15">
        <v>0.22783678077045499</v>
      </c>
      <c r="QW40" s="15">
        <v>0.20858324015454499</v>
      </c>
      <c r="QX40" s="15">
        <v>0.17444471690681801</v>
      </c>
      <c r="QY40" s="15">
        <v>0.14970626160681799</v>
      </c>
      <c r="QZ40" s="15">
        <v>0.137562400472727</v>
      </c>
      <c r="RA40" s="15">
        <v>0.11478355188181801</v>
      </c>
      <c r="RB40" s="15">
        <v>8.2567094190909102E-2</v>
      </c>
      <c r="RC40" s="15">
        <v>5.4272205090909097E-2</v>
      </c>
      <c r="RD40" s="15">
        <v>5.5650648720454499E-2</v>
      </c>
      <c r="RE40" s="15">
        <v>6.0973034727431798E-2</v>
      </c>
      <c r="RF40" s="15">
        <v>0.35701314143409102</v>
      </c>
      <c r="RG40" s="15">
        <v>0.36518921884090899</v>
      </c>
      <c r="RH40" s="15">
        <v>0.340392434334091</v>
      </c>
      <c r="RI40" s="15">
        <v>0.32049440946590901</v>
      </c>
      <c r="RJ40" s="15">
        <v>0.140654645959091</v>
      </c>
      <c r="RK40" s="15">
        <v>0.16975137405454499</v>
      </c>
      <c r="RL40" s="15">
        <v>0.59137298760227297</v>
      </c>
      <c r="RM40" s="15">
        <v>0.53396497089999995</v>
      </c>
      <c r="RN40" s="15">
        <v>0.40342907095227298</v>
      </c>
      <c r="RO40" s="15">
        <v>0.42865783425909099</v>
      </c>
      <c r="RP40" s="15">
        <v>0.43414596287045498</v>
      </c>
      <c r="RQ40" s="15">
        <v>0.441321894897727</v>
      </c>
      <c r="RR40" s="15">
        <v>0.28145010472045401</v>
      </c>
      <c r="RS40" s="15">
        <v>0.30750260025454501</v>
      </c>
      <c r="RT40" s="15">
        <v>0.242053335727273</v>
      </c>
      <c r="RU40" s="15">
        <v>0.27269249721818201</v>
      </c>
      <c r="RV40" s="15">
        <v>-0.15222156559090899</v>
      </c>
      <c r="RW40" s="15">
        <v>-0.100874607772727</v>
      </c>
      <c r="RX40" s="15">
        <v>0.79668213560227297</v>
      </c>
      <c r="RY40" s="15">
        <v>1.64728085588864</v>
      </c>
      <c r="RZ40" s="15">
        <v>0.24820856162499999</v>
      </c>
      <c r="SA40" s="15">
        <v>0.36303100767500002</v>
      </c>
      <c r="SB40" s="15">
        <v>0.22219234744999999</v>
      </c>
      <c r="SC40" s="15">
        <v>0.30604088277500002</v>
      </c>
      <c r="SD40" s="15">
        <v>0.47286779272500001</v>
      </c>
      <c r="SE40" s="15">
        <v>0.40360855767499998</v>
      </c>
      <c r="SF40" s="15">
        <v>0.29403072675000003</v>
      </c>
      <c r="SG40" s="15">
        <v>0.49232022865000002</v>
      </c>
      <c r="SH40" s="15">
        <v>0.42450902337500002</v>
      </c>
      <c r="SI40" s="15">
        <v>0.23204929865000001</v>
      </c>
      <c r="SJ40" s="15">
        <v>0.34816334902500001</v>
      </c>
      <c r="SK40" s="15">
        <v>0.22486451942499999</v>
      </c>
      <c r="SL40" s="15">
        <v>31.11</v>
      </c>
      <c r="SM40" s="15">
        <v>29.269375</v>
      </c>
      <c r="SN40" s="15">
        <v>15.291499999999999</v>
      </c>
      <c r="SO40" s="15">
        <v>41.051499999999997</v>
      </c>
      <c r="SP40" s="15">
        <v>40.145499999999998</v>
      </c>
      <c r="SQ40" s="15">
        <v>32.0685</v>
      </c>
      <c r="SR40" s="15">
        <v>31.696000000000002</v>
      </c>
      <c r="SS40" s="15">
        <v>0.24804180000000001</v>
      </c>
      <c r="ST40" s="15">
        <v>0.212581867625</v>
      </c>
      <c r="SU40" s="15">
        <v>52.975749999999998</v>
      </c>
      <c r="SV40" s="15">
        <v>52.4345</v>
      </c>
      <c r="SW40" s="15">
        <v>63.6</v>
      </c>
      <c r="SX40" s="15">
        <f t="shared" si="92"/>
        <v>10.624250000000004</v>
      </c>
      <c r="SY40" s="15">
        <f t="shared" si="93"/>
        <v>11.165500000000002</v>
      </c>
      <c r="SZ40" s="15">
        <v>1747.8421499999999</v>
      </c>
      <c r="TA40" s="15">
        <v>1735.5686000000001</v>
      </c>
      <c r="TB40" s="15">
        <v>0.25198324036250003</v>
      </c>
      <c r="TC40" s="15">
        <v>0.2132114775175</v>
      </c>
      <c r="TD40" s="15">
        <v>0.1814281924925</v>
      </c>
      <c r="TE40" s="15">
        <v>0.13850777713250001</v>
      </c>
      <c r="TF40" s="15">
        <v>0.17149663925</v>
      </c>
      <c r="TG40" s="15">
        <v>0.1286090670775</v>
      </c>
      <c r="TH40" s="15">
        <v>9.8815873892500003E-2</v>
      </c>
      <c r="TI40" s="15">
        <v>5.2184700422500001E-2</v>
      </c>
      <c r="TJ40" s="15">
        <v>7.3946681185000002E-2</v>
      </c>
      <c r="TK40" s="15">
        <v>7.7182890650000002E-2</v>
      </c>
      <c r="TL40" s="15">
        <v>0.37294568230500003</v>
      </c>
      <c r="TM40" s="15">
        <v>0.35982774080500002</v>
      </c>
      <c r="TN40" s="15">
        <v>0.35923883852249999</v>
      </c>
      <c r="TO40" s="15">
        <v>0.30939743653750001</v>
      </c>
      <c r="TP40" s="15">
        <v>0.13353374816999999</v>
      </c>
      <c r="TQ40" s="15">
        <v>0.16027025011750001</v>
      </c>
      <c r="TR40" s="15">
        <v>0.67475355837749995</v>
      </c>
      <c r="TS40" s="15">
        <v>0.55105133212750002</v>
      </c>
      <c r="TT40" s="15">
        <v>0.4317373175025</v>
      </c>
      <c r="TU40" s="15">
        <v>0.82462207755250005</v>
      </c>
      <c r="TV40" s="15">
        <v>0.47010102940249998</v>
      </c>
      <c r="TW40" s="15">
        <v>0.83120408262250001</v>
      </c>
      <c r="TX40" s="15">
        <v>0.3408801849925</v>
      </c>
      <c r="TY40" s="15">
        <v>0.37702472324500003</v>
      </c>
      <c r="TZ40" s="15">
        <v>0.292797244565</v>
      </c>
      <c r="UA40" s="15">
        <v>0.33783367076999998</v>
      </c>
      <c r="UB40" s="15">
        <v>-0.17945750032499999</v>
      </c>
      <c r="UC40" s="15">
        <v>-9.0816067627499997E-2</v>
      </c>
      <c r="UD40" s="15">
        <v>0.92150454204999999</v>
      </c>
      <c r="UE40" s="15">
        <v>0.87004059763249997</v>
      </c>
      <c r="UF40" s="15">
        <v>0.22288304167391301</v>
      </c>
      <c r="UG40" s="15">
        <v>0.30346775245652202</v>
      </c>
      <c r="UH40" s="15">
        <v>0.20099464876087</v>
      </c>
      <c r="UI40" s="15">
        <v>0.26016043080434798</v>
      </c>
      <c r="UJ40" s="15">
        <v>0.48954552806521801</v>
      </c>
      <c r="UK40" s="15">
        <v>0.410631387478261</v>
      </c>
      <c r="UL40" s="15">
        <v>0.24443311306521701</v>
      </c>
      <c r="UM40" s="15">
        <v>0.45744626713043501</v>
      </c>
      <c r="UN40" s="15">
        <v>0.38632468380434798</v>
      </c>
      <c r="UO40" s="15">
        <v>0.19898094230434801</v>
      </c>
      <c r="UP40" s="15">
        <v>0.281632417934783</v>
      </c>
      <c r="UQ40" s="15">
        <v>0.18828457273912999</v>
      </c>
      <c r="UR40" s="15">
        <v>31.86</v>
      </c>
      <c r="US40" s="15">
        <v>27.863478260869599</v>
      </c>
      <c r="UT40" s="15">
        <v>13.6517391304348</v>
      </c>
      <c r="UU40" s="15">
        <v>42.524130434782599</v>
      </c>
      <c r="UV40" s="15">
        <v>41.6602173913043</v>
      </c>
      <c r="UW40" s="15">
        <v>32.311304347826102</v>
      </c>
      <c r="UX40" s="15">
        <v>31.9452173913044</v>
      </c>
      <c r="UY40" s="15">
        <v>0.28345150217391302</v>
      </c>
      <c r="UZ40" s="15">
        <v>0.246127159565217</v>
      </c>
      <c r="VA40" s="15">
        <v>60.241521739130398</v>
      </c>
      <c r="VB40" s="15">
        <v>63.432826086956503</v>
      </c>
      <c r="VC40" s="15">
        <v>73.099999999999994</v>
      </c>
      <c r="VD40" s="15">
        <f t="shared" si="94"/>
        <v>12.858478260869596</v>
      </c>
      <c r="VE40" s="15">
        <f t="shared" si="95"/>
        <v>9.6671739130434915</v>
      </c>
      <c r="VF40" s="15">
        <f t="shared" si="96"/>
        <v>11.262826086956544</v>
      </c>
      <c r="VG40" s="15">
        <v>1912.7763478260899</v>
      </c>
      <c r="VH40" s="15">
        <v>1985.2253043478299</v>
      </c>
      <c r="VI40" s="15">
        <v>0.30292548596521701</v>
      </c>
      <c r="VJ40" s="15">
        <v>0.305773248973913</v>
      </c>
      <c r="VK40" s="15">
        <v>0.224842094771739</v>
      </c>
      <c r="VL40" s="15">
        <v>0.22562381562391301</v>
      </c>
      <c r="VM40" s="15">
        <v>0.237596657663043</v>
      </c>
      <c r="VN40" s="15">
        <v>0.23329102828478299</v>
      </c>
      <c r="VO40" s="15">
        <f t="shared" si="97"/>
        <v>0.23544384297391299</v>
      </c>
      <c r="VP40" s="15">
        <v>0.156863790430435</v>
      </c>
      <c r="VQ40" s="15">
        <v>0.15010430010217399</v>
      </c>
      <c r="VR40" s="15">
        <v>8.3952314313043494E-2</v>
      </c>
      <c r="VS40" s="15">
        <v>8.6529790510869606E-2</v>
      </c>
      <c r="VT40" s="15">
        <v>0.41655174080434798</v>
      </c>
      <c r="VU40" s="15">
        <v>0.41806600246521702</v>
      </c>
      <c r="VV40" s="15">
        <v>0.393297844976087</v>
      </c>
      <c r="VW40" s="15">
        <v>0.37380641765217398</v>
      </c>
      <c r="VX40" s="15">
        <v>0.130020556769565</v>
      </c>
      <c r="VY40" s="15">
        <v>0.129836439863043</v>
      </c>
      <c r="VZ40" s="15">
        <v>0.87344758531956501</v>
      </c>
      <c r="WA40" s="15">
        <v>0.89677307338043499</v>
      </c>
      <c r="WB40" s="15">
        <v>0.35210247833695701</v>
      </c>
      <c r="WC40" s="15">
        <v>0.28541842491086999</v>
      </c>
      <c r="WD40" s="15">
        <v>0.40138011368695697</v>
      </c>
      <c r="WE40" s="15">
        <v>0.32937669429782601</v>
      </c>
      <c r="WF40" s="15">
        <v>0.33037624767608698</v>
      </c>
      <c r="WG40" s="15">
        <v>0.31670768926739101</v>
      </c>
      <c r="WH40" s="15">
        <v>0.27497540433043499</v>
      </c>
      <c r="WI40" s="15">
        <v>0.267030163958696</v>
      </c>
      <c r="WJ40" s="15">
        <v>-0.27063055804347802</v>
      </c>
      <c r="WK40" s="15">
        <v>-0.256171992515217</v>
      </c>
      <c r="WL40" s="15">
        <v>0.68889806309130397</v>
      </c>
      <c r="WM40" s="15">
        <v>1.09604725301957</v>
      </c>
      <c r="WN40" s="15">
        <v>0.179758420217391</v>
      </c>
      <c r="WO40" s="15">
        <v>0.239755689804348</v>
      </c>
      <c r="WP40" s="15">
        <v>0.16045402856521701</v>
      </c>
      <c r="WQ40" s="15">
        <v>0.20683934563043499</v>
      </c>
      <c r="WR40" s="15">
        <v>0.41727111710869602</v>
      </c>
      <c r="WS40" s="15">
        <v>0.34942117849999998</v>
      </c>
      <c r="WT40" s="15">
        <v>0.195789487434783</v>
      </c>
      <c r="WU40" s="15">
        <v>0.40269655960869599</v>
      </c>
      <c r="WV40" s="15">
        <v>0.33749866147826102</v>
      </c>
      <c r="WW40" s="15">
        <v>0.17088008415217401</v>
      </c>
      <c r="WX40" s="15">
        <v>0.231247277173913</v>
      </c>
      <c r="WY40" s="15">
        <v>0.15537848610869601</v>
      </c>
      <c r="WZ40" s="15">
        <v>31.79</v>
      </c>
      <c r="XA40" s="15">
        <v>31.100869565217401</v>
      </c>
      <c r="XB40" s="15">
        <v>8.7847826086956502</v>
      </c>
      <c r="XC40" s="15">
        <v>35.950217391304299</v>
      </c>
      <c r="XD40" s="15">
        <v>35.174782608695601</v>
      </c>
      <c r="XE40" s="15">
        <v>32.5</v>
      </c>
      <c r="XF40" s="15">
        <v>32.367826086956498</v>
      </c>
      <c r="XG40" s="15">
        <v>9.4450728478260901E-2</v>
      </c>
      <c r="XH40" s="15">
        <v>7.0455184347826105E-2</v>
      </c>
      <c r="XI40" s="15">
        <v>63.128043478260899</v>
      </c>
      <c r="XJ40" s="15">
        <v>60.588695652173897</v>
      </c>
      <c r="XK40" s="15">
        <v>84.6</v>
      </c>
      <c r="XL40" s="15">
        <f t="shared" si="98"/>
        <v>21.471956521739095</v>
      </c>
      <c r="XM40" s="15">
        <f t="shared" si="99"/>
        <v>24.011304347826098</v>
      </c>
      <c r="XN40" s="15">
        <v>1978.3077608695701</v>
      </c>
      <c r="XO40" s="15">
        <v>1920.66345652174</v>
      </c>
      <c r="XP40" s="15">
        <v>0.34501201594782599</v>
      </c>
      <c r="XQ40" s="15">
        <v>0.33540157558260902</v>
      </c>
      <c r="XR40" s="15">
        <v>0.26558320156521698</v>
      </c>
      <c r="XS40" s="15">
        <v>0.25716417102608702</v>
      </c>
      <c r="XT40" s="15">
        <v>0.27023050210869598</v>
      </c>
      <c r="XU40" s="15">
        <v>0.26743757701087001</v>
      </c>
      <c r="XV40" s="15">
        <v>0.187115665521739</v>
      </c>
      <c r="XW40" s="15">
        <v>0.186179172032609</v>
      </c>
      <c r="XX40" s="15">
        <v>8.7650784780434796E-2</v>
      </c>
      <c r="XY40" s="15">
        <v>8.5986683054347798E-2</v>
      </c>
      <c r="XZ40" s="15">
        <v>0.44269732254347799</v>
      </c>
      <c r="YA40" s="15">
        <v>0.44224418514347802</v>
      </c>
      <c r="YB40" s="15">
        <v>0.40359466033043501</v>
      </c>
      <c r="YC40" s="15">
        <v>0.39512570309565198</v>
      </c>
      <c r="YD40" s="15">
        <v>0.115343708630435</v>
      </c>
      <c r="YE40" s="15">
        <v>0.12683332883478299</v>
      </c>
      <c r="YF40" s="15">
        <v>1.0595352942652201</v>
      </c>
      <c r="YG40" s="15">
        <v>1.02575333916087</v>
      </c>
      <c r="YH40" s="15">
        <v>0.32360036947826099</v>
      </c>
      <c r="YI40" s="15">
        <v>0.31744856062608701</v>
      </c>
      <c r="YJ40" s="15">
        <v>0.37704208570652198</v>
      </c>
      <c r="YK40" s="15">
        <v>0.36210370992826102</v>
      </c>
      <c r="YL40" s="15">
        <v>0.31161138894782597</v>
      </c>
      <c r="YM40" s="15">
        <v>0.29484749611086902</v>
      </c>
      <c r="YN40" s="15">
        <v>0.25223896059782602</v>
      </c>
      <c r="YO40" s="15">
        <v>0.24353656599130399</v>
      </c>
      <c r="YP40" s="15">
        <v>-0.314480737282609</v>
      </c>
      <c r="YQ40" s="15">
        <v>-0.31091494330217401</v>
      </c>
      <c r="YR40" s="15">
        <v>0.62343331284347803</v>
      </c>
      <c r="YS40" s="15">
        <v>0.53419269069782604</v>
      </c>
      <c r="YT40" s="15">
        <v>0.13757682779545499</v>
      </c>
      <c r="YU40" s="15">
        <v>0.17219727822727299</v>
      </c>
      <c r="YV40" s="15">
        <v>0.11712933165909099</v>
      </c>
      <c r="YW40" s="15">
        <v>0.15537173334090901</v>
      </c>
      <c r="YX40" s="15">
        <v>0.31381049300000002</v>
      </c>
      <c r="YY40" s="15">
        <v>0.266559470136364</v>
      </c>
      <c r="YZ40" s="15">
        <v>0.14851050065909099</v>
      </c>
      <c r="ZA40" s="15">
        <v>0.33422992052272699</v>
      </c>
      <c r="ZB40" s="15">
        <v>0.27632751420454499</v>
      </c>
      <c r="ZC40" s="15">
        <v>0.133703622045455</v>
      </c>
      <c r="ZD40" s="15">
        <v>0.17098742940909101</v>
      </c>
      <c r="ZE40" s="15">
        <v>0.11860302731818199</v>
      </c>
      <c r="ZF40" s="15">
        <v>36.36</v>
      </c>
      <c r="ZG40" s="15">
        <v>32.516818181818202</v>
      </c>
      <c r="ZH40" s="15">
        <v>16.0343181818182</v>
      </c>
      <c r="ZI40" s="15">
        <v>41.677954545454597</v>
      </c>
      <c r="ZJ40" s="15">
        <v>41.304772727272699</v>
      </c>
      <c r="ZK40" s="15">
        <v>37.148181818181797</v>
      </c>
      <c r="ZL40" s="15">
        <v>37.07</v>
      </c>
      <c r="ZM40" s="15">
        <v>0.124363030681818</v>
      </c>
      <c r="ZN40" s="15">
        <v>0.106393498409091</v>
      </c>
      <c r="ZO40" s="15">
        <v>75.388409090909093</v>
      </c>
      <c r="ZP40" s="15">
        <v>72.077727272727302</v>
      </c>
      <c r="ZQ40" s="15">
        <v>103.6</v>
      </c>
      <c r="ZR40" s="15">
        <f t="shared" si="100"/>
        <v>28.211590909090901</v>
      </c>
      <c r="ZS40" s="15">
        <f t="shared" si="101"/>
        <v>31.522272727272693</v>
      </c>
      <c r="ZT40" s="15">
        <v>2256.6338409090899</v>
      </c>
      <c r="ZU40" s="15">
        <v>2181.4769999999999</v>
      </c>
      <c r="ZV40" s="15">
        <v>0.38393316406590899</v>
      </c>
      <c r="ZW40" s="15">
        <v>0.33190956644772701</v>
      </c>
      <c r="ZX40" s="15">
        <v>0.300771257886364</v>
      </c>
      <c r="ZY40" s="15">
        <v>0.262578985306818</v>
      </c>
      <c r="ZZ40" s="15">
        <v>0.32258138042954498</v>
      </c>
      <c r="AAA40" s="15">
        <v>0.285221220313636</v>
      </c>
      <c r="AAB40" s="15">
        <v>0.235585811554545</v>
      </c>
      <c r="AAC40" s="15">
        <v>0.21392163294318201</v>
      </c>
      <c r="AAD40" s="15">
        <v>9.4285268284090895E-2</v>
      </c>
      <c r="AAE40" s="15">
        <v>7.6903598665909095E-2</v>
      </c>
      <c r="AAF40" s="15">
        <v>0.47554761521590899</v>
      </c>
      <c r="AAG40" s="15">
        <v>0.450726353095455</v>
      </c>
      <c r="AAH40" s="15">
        <v>0.42789311600000002</v>
      </c>
      <c r="AAI40" s="15">
        <v>0.38448614567727302</v>
      </c>
      <c r="AAJ40" s="15">
        <v>0.11221212695227301</v>
      </c>
      <c r="AAK40" s="15">
        <v>0.141114357684091</v>
      </c>
      <c r="AAL40" s="15">
        <v>1.2537937829340899</v>
      </c>
      <c r="AAM40" s="15">
        <v>1.02531328430455</v>
      </c>
      <c r="AAN40" s="15">
        <v>0.29088450005227301</v>
      </c>
      <c r="AAO40" s="15">
        <v>0.201538869377273</v>
      </c>
      <c r="AAP40" s="15">
        <v>0.350766999013636</v>
      </c>
      <c r="AAQ40" s="15">
        <v>0.23070410880909101</v>
      </c>
      <c r="AAR40" s="15">
        <v>0.30755671258863598</v>
      </c>
      <c r="AAS40" s="15">
        <v>0.219920822125</v>
      </c>
      <c r="AAT40" s="15">
        <v>0.24343555813863599</v>
      </c>
      <c r="AAU40" s="15">
        <v>0.18564265304772701</v>
      </c>
      <c r="AAV40" s="15">
        <v>-0.380688753931818</v>
      </c>
      <c r="AAW40" s="15">
        <v>-0.35054401215909098</v>
      </c>
      <c r="AAX40" s="15">
        <v>0.55467912399999997</v>
      </c>
      <c r="AAY40" s="15">
        <v>0.585340604865909</v>
      </c>
      <c r="AAZ40" s="15">
        <v>0.1109613611875</v>
      </c>
      <c r="ABA40" s="15">
        <v>0.13371730233333301</v>
      </c>
      <c r="ABB40" s="15">
        <v>9.6109329187499898E-2</v>
      </c>
      <c r="ABC40" s="15">
        <v>0.117790392291667</v>
      </c>
      <c r="ABD40" s="15">
        <v>0.23894351322916699</v>
      </c>
      <c r="ABE40" s="15">
        <v>0.20471583429166701</v>
      </c>
      <c r="ABF40" s="15">
        <v>0.13029140887499999</v>
      </c>
      <c r="ABG40" s="15">
        <v>0.280662763895833</v>
      </c>
      <c r="ABH40" s="15">
        <v>0.2218539195</v>
      </c>
      <c r="ABI40" s="15">
        <v>0.107363293666667</v>
      </c>
      <c r="ABJ40" s="15">
        <v>0.13554154235416699</v>
      </c>
      <c r="ABK40" s="15">
        <v>9.2289448354166706E-2</v>
      </c>
      <c r="ABL40" s="15">
        <v>35.200000000000003</v>
      </c>
      <c r="ABM40" s="15">
        <v>33.692916666666697</v>
      </c>
      <c r="ABN40" s="15">
        <v>14.3725</v>
      </c>
      <c r="ABO40" s="15">
        <v>40.010208333333303</v>
      </c>
      <c r="ABP40" s="15">
        <v>40.244999999999997</v>
      </c>
      <c r="ABQ40" s="15">
        <v>35.450416666666698</v>
      </c>
      <c r="ABR40" s="15">
        <v>35.4316666666667</v>
      </c>
      <c r="ABS40" s="15">
        <v>0.12503339562499999</v>
      </c>
      <c r="ABT40" s="15">
        <v>0.120885131041667</v>
      </c>
      <c r="ABU40" s="15">
        <v>94.0104166666666</v>
      </c>
      <c r="ABV40" s="15">
        <v>86.441666666666706</v>
      </c>
      <c r="ABW40" s="15">
        <v>122.5</v>
      </c>
      <c r="ABX40" s="15">
        <f t="shared" si="102"/>
        <v>28.4895833333334</v>
      </c>
      <c r="ABY40" s="15">
        <f t="shared" si="103"/>
        <v>36.058333333333294</v>
      </c>
      <c r="ABZ40" s="15">
        <f t="shared" si="104"/>
        <v>32.273958333333347</v>
      </c>
      <c r="ACA40" s="15">
        <v>2679.2265416666701</v>
      </c>
      <c r="ACB40" s="15">
        <v>2507.3388125000001</v>
      </c>
      <c r="ACC40" s="15">
        <v>0.36483020329166699</v>
      </c>
      <c r="ACD40" s="15">
        <v>0.32984446301458298</v>
      </c>
      <c r="ACE40" s="15">
        <v>0.25980014192291701</v>
      </c>
      <c r="ACF40" s="15">
        <v>0.267132085404167</v>
      </c>
      <c r="ACG40" s="15">
        <v>0.34764899879375</v>
      </c>
      <c r="ACH40" s="15">
        <v>0.27237825408333299</v>
      </c>
      <c r="ACI40" s="15">
        <f t="shared" si="105"/>
        <v>0.31001362643854147</v>
      </c>
      <c r="ACJ40" s="15">
        <v>0.24139151619791699</v>
      </c>
      <c r="ACK40" s="15">
        <v>0.20707026777708301</v>
      </c>
      <c r="ACL40" s="15">
        <v>0.11624565343125</v>
      </c>
      <c r="ACM40" s="15">
        <v>7.0459297133333307E-2</v>
      </c>
      <c r="ACN40" s="15">
        <v>0.50413066781875004</v>
      </c>
      <c r="ACO40" s="15">
        <v>0.416794201277083</v>
      </c>
      <c r="ACP40" s="15">
        <v>0.44553158878541699</v>
      </c>
      <c r="ACQ40" s="15">
        <v>0.35606272122083299</v>
      </c>
      <c r="ACR40" s="15">
        <v>0.17095416417916701</v>
      </c>
      <c r="ACS40" s="15">
        <v>0.101885810033333</v>
      </c>
      <c r="ACT40" s="15">
        <v>1.15592958745833</v>
      </c>
      <c r="ACU40" s="15">
        <v>1.0292804373375</v>
      </c>
      <c r="ACV40" s="15">
        <v>0.33104307047291698</v>
      </c>
      <c r="ACW40" s="15">
        <v>0.480583109629167</v>
      </c>
      <c r="ACX40" s="15">
        <v>0.39875823769583302</v>
      </c>
      <c r="ACY40" s="15">
        <v>0.58265459608750003</v>
      </c>
      <c r="ACZ40" s="15">
        <v>0.384713491504167</v>
      </c>
      <c r="ADA40" s="15">
        <v>8.3063649129166695E-2</v>
      </c>
      <c r="ADB40" s="15">
        <v>0.31535138509583299</v>
      </c>
      <c r="ADC40" s="15">
        <v>8.5166549185416704E-2</v>
      </c>
      <c r="ADD40" s="15">
        <v>-0.388259734375</v>
      </c>
      <c r="ADE40" s="15">
        <v>-0.33944838906250002</v>
      </c>
      <c r="ADF40" s="15">
        <v>0.68919996292291696</v>
      </c>
      <c r="ADG40" s="15">
        <v>0.62749743443333394</v>
      </c>
      <c r="ADH40" s="15">
        <v>8.4597236354166605E-2</v>
      </c>
      <c r="ADI40" s="15">
        <v>9.8400524000000003E-2</v>
      </c>
      <c r="ADJ40" s="15">
        <v>7.1521406625000006E-2</v>
      </c>
      <c r="ADK40" s="15">
        <v>0.10060833333333299</v>
      </c>
      <c r="ADL40" s="15">
        <v>0.180634615333333</v>
      </c>
      <c r="ADM40" s="15">
        <v>0.161537313875</v>
      </c>
      <c r="ADN40" s="15">
        <v>0.107141378541667</v>
      </c>
      <c r="ADO40" s="15">
        <v>0.222402780458333</v>
      </c>
      <c r="ADP40" s="15">
        <v>0.19210605277083301</v>
      </c>
      <c r="ADQ40" s="15">
        <v>8.6649358395833306E-2</v>
      </c>
      <c r="ADR40" s="15">
        <v>0.1120899711875</v>
      </c>
      <c r="ADS40" s="15">
        <v>7.6449092750000003E-2</v>
      </c>
      <c r="ADT40" s="25">
        <v>-9999</v>
      </c>
      <c r="ADU40" s="25">
        <v>-9999</v>
      </c>
      <c r="ADV40" s="25">
        <v>-9999</v>
      </c>
      <c r="ADW40" s="25">
        <v>-9999</v>
      </c>
      <c r="ADX40" s="25">
        <v>-9999</v>
      </c>
      <c r="ADY40" s="25">
        <v>-9999</v>
      </c>
      <c r="ADZ40" s="25">
        <v>-9999</v>
      </c>
      <c r="AEA40" s="25">
        <v>-9999</v>
      </c>
      <c r="AEB40" s="25">
        <v>-9999</v>
      </c>
      <c r="AEC40" s="25">
        <v>-9999</v>
      </c>
      <c r="AED40" s="25">
        <v>-9999</v>
      </c>
      <c r="AEE40" s="25">
        <v>-9999</v>
      </c>
      <c r="AEF40" s="25">
        <v>-9999</v>
      </c>
      <c r="AEG40" s="25">
        <v>-9999</v>
      </c>
      <c r="AEH40" s="25">
        <v>-9999</v>
      </c>
      <c r="AEI40" s="25">
        <v>-9999</v>
      </c>
      <c r="AEJ40" s="15">
        <v>0.34872425631249998</v>
      </c>
      <c r="AEK40" s="15">
        <v>0.26266578827083298</v>
      </c>
      <c r="AEL40" s="15">
        <v>0.28349729606250001</v>
      </c>
      <c r="AEM40" s="15">
        <v>0.22768314100000001</v>
      </c>
      <c r="AEN40" s="15">
        <v>0.32890772768749998</v>
      </c>
      <c r="AEO40" s="15">
        <v>0.27285470962500002</v>
      </c>
      <c r="AEP40" s="15">
        <v>0.26271020179166699</v>
      </c>
      <c r="AEQ40" s="15">
        <v>0.23809549025000001</v>
      </c>
      <c r="AER40" s="15">
        <v>7.2548835604166695E-2</v>
      </c>
      <c r="AES40" s="15">
        <v>4.2385852666666703E-2</v>
      </c>
      <c r="AET40" s="15">
        <v>0.48778938722916698</v>
      </c>
      <c r="AEU40" s="15">
        <v>0.41068504772916697</v>
      </c>
      <c r="AEV40" s="15">
        <v>0.43834472481249998</v>
      </c>
      <c r="AEW40" s="15">
        <v>0.33993596874999998</v>
      </c>
      <c r="AEX40" s="15">
        <v>0.16781868422916699</v>
      </c>
      <c r="AEY40" s="15">
        <v>0.16951789177083301</v>
      </c>
      <c r="AEZ40" s="15">
        <v>1.077572612125</v>
      </c>
      <c r="AFA40" s="15">
        <v>0.80048935266666699</v>
      </c>
      <c r="AFB40" s="15">
        <v>0.21723256533333299</v>
      </c>
      <c r="AFC40" s="15">
        <v>-5.63035458958333E-2</v>
      </c>
      <c r="AFD40" s="15">
        <v>0.26759512768749999</v>
      </c>
      <c r="AFE40" s="15">
        <v>-0.10975260087499999</v>
      </c>
      <c r="AFF40" s="15">
        <v>0.25576127531249998</v>
      </c>
      <c r="AFG40" s="15">
        <v>-5.8290214458333399E-2</v>
      </c>
      <c r="AFH40" s="15">
        <v>0.20441198675</v>
      </c>
      <c r="AFI40" s="15">
        <v>-2.2393597250000001E-2</v>
      </c>
      <c r="AFJ40" s="15">
        <v>-0.41549056206250001</v>
      </c>
      <c r="AFK40" s="15">
        <v>-0.38033843785416699</v>
      </c>
      <c r="AFL40" s="15">
        <v>0.388694318916667</v>
      </c>
      <c r="AFM40" s="15">
        <v>0.55899572637499995</v>
      </c>
      <c r="AFN40" s="15">
        <v>8.5759359363636406E-2</v>
      </c>
      <c r="AFO40" s="15">
        <v>9.9230521163636301E-2</v>
      </c>
      <c r="AFP40" s="15">
        <v>7.0826605581818206E-2</v>
      </c>
      <c r="AFQ40" s="15">
        <v>9.3672301836363603E-2</v>
      </c>
      <c r="AFR40" s="15">
        <v>0.19415532565454499</v>
      </c>
      <c r="AFS40" s="15">
        <v>0.172650862709091</v>
      </c>
      <c r="AFT40" s="15">
        <v>9.55796166E-2</v>
      </c>
      <c r="AFU40" s="15">
        <v>0.218560742436364</v>
      </c>
      <c r="AFV40" s="15">
        <v>0.18210903492727301</v>
      </c>
      <c r="AFW40" s="15">
        <v>8.0489284272727293E-2</v>
      </c>
      <c r="AFX40" s="15">
        <v>9.6114575363636295E-2</v>
      </c>
      <c r="AFY40" s="15">
        <v>7.1572552999999997E-2</v>
      </c>
      <c r="AFZ40" s="15">
        <v>33.4</v>
      </c>
      <c r="AGA40" s="15">
        <v>30.4694545454545</v>
      </c>
      <c r="AGB40" s="15">
        <v>18.441090909090899</v>
      </c>
      <c r="AGC40" s="15">
        <v>36.609818181818198</v>
      </c>
      <c r="AGD40" s="15">
        <v>35.634</v>
      </c>
      <c r="AGE40" s="15">
        <v>33.0014545454545</v>
      </c>
      <c r="AGF40" s="15">
        <v>33.023272727272698</v>
      </c>
      <c r="AGG40" s="15">
        <v>9.864655E-2</v>
      </c>
      <c r="AGH40" s="15">
        <v>6.5743845636363596E-2</v>
      </c>
      <c r="AGI40" s="15">
        <v>100.789090909091</v>
      </c>
      <c r="AGJ40" s="15">
        <v>99.301818181818206</v>
      </c>
      <c r="AGK40" s="15">
        <v>145.1</v>
      </c>
      <c r="AGL40" s="15">
        <f t="shared" si="106"/>
        <v>44.310909090908993</v>
      </c>
      <c r="AGM40" s="15">
        <f t="shared" si="107"/>
        <v>45.798181818181789</v>
      </c>
      <c r="AGN40" s="15">
        <f t="shared" si="108"/>
        <v>45.054545454545391</v>
      </c>
      <c r="AGO40" s="15">
        <v>2833.2561818181798</v>
      </c>
      <c r="AGP40" s="15">
        <v>2799.4161818181801</v>
      </c>
      <c r="AGQ40" s="15">
        <v>0.390126848481818</v>
      </c>
      <c r="AGR40" s="15">
        <v>0.330165749418182</v>
      </c>
      <c r="AGS40" s="15">
        <v>0.31141225925454502</v>
      </c>
      <c r="AGT40" s="15">
        <v>0.29356458196727298</v>
      </c>
      <c r="AGU40" s="15">
        <v>0.38772946736727298</v>
      </c>
      <c r="AGV40" s="15">
        <v>0.30416418824000002</v>
      </c>
      <c r="AGW40" s="15">
        <f t="shared" si="109"/>
        <v>0.3459468278036365</v>
      </c>
      <c r="AGX40" s="15">
        <v>0.30886154846545399</v>
      </c>
      <c r="AGY40" s="15">
        <v>0.26682138069272698</v>
      </c>
      <c r="AGZ40" s="15">
        <v>8.9878554943636405E-2</v>
      </c>
      <c r="AHA40" s="15">
        <v>4.4734352836363601E-2</v>
      </c>
      <c r="AHB40" s="15">
        <v>0.50543511286363596</v>
      </c>
      <c r="AHC40" s="15">
        <v>0.446152125316364</v>
      </c>
      <c r="AHD40" s="15">
        <v>0.46037368849999999</v>
      </c>
      <c r="AHE40" s="15">
        <v>0.36806020136363599</v>
      </c>
      <c r="AHF40" s="15">
        <v>0.14426083137272699</v>
      </c>
      <c r="AHG40" s="15">
        <v>0.13965815890727301</v>
      </c>
      <c r="AHH40" s="15">
        <v>1.2877701464254501</v>
      </c>
      <c r="AHI40" s="15">
        <v>1.0755017607836399</v>
      </c>
      <c r="AHJ40" s="15">
        <v>0.227639893469091</v>
      </c>
      <c r="AHK40" s="15">
        <v>1.1012310621327299</v>
      </c>
      <c r="AHL40" s="15">
        <v>0.28873434635272699</v>
      </c>
      <c r="AHM40" s="15">
        <v>1.3935890615945501</v>
      </c>
      <c r="AHN40" s="15">
        <v>0.28737949720545503</v>
      </c>
      <c r="AHO40" s="15">
        <v>-0.83629689052363598</v>
      </c>
      <c r="AHP40" s="15">
        <v>0.226174785536364</v>
      </c>
      <c r="AHQ40" s="15">
        <v>-0.56098807846363596</v>
      </c>
      <c r="AHR40" s="15">
        <v>-0.47160687405454599</v>
      </c>
      <c r="AHS40" s="15">
        <v>-0.41805353499999998</v>
      </c>
      <c r="AHT40" s="15">
        <v>0.42685100429636402</v>
      </c>
      <c r="AHU40" s="15">
        <v>0.32554593798909098</v>
      </c>
      <c r="AHV40" s="15">
        <v>8.2184252981132105E-2</v>
      </c>
      <c r="AHW40" s="15">
        <v>9.8862292301886798E-2</v>
      </c>
      <c r="AHX40" s="15">
        <v>7.4964658018867897E-2</v>
      </c>
      <c r="AHY40" s="15">
        <v>9.3203832075471699E-2</v>
      </c>
      <c r="AHZ40" s="15">
        <v>0.20126211488679199</v>
      </c>
      <c r="AIA40" s="15">
        <v>0.15564267126415099</v>
      </c>
      <c r="AIB40" s="15">
        <v>9.22489681132075E-2</v>
      </c>
      <c r="AIC40" s="15">
        <v>0.20047054392452801</v>
      </c>
      <c r="AID40" s="15">
        <v>0.168576617735849</v>
      </c>
      <c r="AIE40" s="15">
        <v>7.60226415094339E-2</v>
      </c>
      <c r="AIF40" s="15">
        <v>9.5022888528301902E-2</v>
      </c>
      <c r="AIG40" s="15">
        <v>6.5571653132075497E-2</v>
      </c>
      <c r="AIH40" s="15">
        <v>36.729999999999997</v>
      </c>
      <c r="AII40" s="15">
        <v>34.4305660377359</v>
      </c>
      <c r="AIJ40" s="15">
        <v>23.513773584905699</v>
      </c>
      <c r="AIK40" s="15">
        <v>41.780188679245299</v>
      </c>
      <c r="AIL40" s="15">
        <v>41.092830188679201</v>
      </c>
      <c r="AIM40" s="15">
        <v>36.787735849056602</v>
      </c>
      <c r="AIN40" s="15">
        <v>36.718301886792503</v>
      </c>
      <c r="AIO40" s="15">
        <v>0.137037023018868</v>
      </c>
      <c r="AIP40" s="15">
        <v>0.109891563584906</v>
      </c>
      <c r="AIQ40" s="15">
        <v>109.015094339623</v>
      </c>
      <c r="AIR40" s="15">
        <v>105.730188679245</v>
      </c>
      <c r="AIS40" s="15">
        <v>157</v>
      </c>
      <c r="AIT40" s="15">
        <f t="shared" si="110"/>
        <v>47.984905660376995</v>
      </c>
      <c r="AIU40" s="15">
        <f t="shared" si="111"/>
        <v>51.269811320754997</v>
      </c>
      <c r="AIV40" s="15">
        <v>3019.9264905660398</v>
      </c>
      <c r="AIW40" s="15">
        <v>2945.3318301886802</v>
      </c>
      <c r="AIX40" s="15">
        <v>0.367821116464151</v>
      </c>
      <c r="AIY40" s="15">
        <v>0.35256335532641497</v>
      </c>
      <c r="AIZ40" s="15">
        <v>0.29211719913018902</v>
      </c>
      <c r="AJA40" s="15">
        <v>0.2484001324</v>
      </c>
      <c r="AJB40" s="15">
        <v>0.35511084203773602</v>
      </c>
      <c r="AJC40" s="15">
        <v>0.32672174084905697</v>
      </c>
      <c r="AJD40" s="15">
        <v>0.27858655667358501</v>
      </c>
      <c r="AJE40" s="15">
        <v>0.22034669956792399</v>
      </c>
      <c r="AJF40" s="15">
        <v>8.5180982052830201E-2</v>
      </c>
      <c r="AJG40" s="15">
        <v>0.116453238198113</v>
      </c>
      <c r="AJH40" s="15">
        <v>0.50571599489999997</v>
      </c>
      <c r="AJI40" s="15">
        <v>0.44344984884716998</v>
      </c>
      <c r="AJJ40" s="15">
        <v>0.44835084884717002</v>
      </c>
      <c r="AJK40" s="15">
        <v>0.406040447073585</v>
      </c>
      <c r="AJL40" s="15">
        <v>0.16991353734150899</v>
      </c>
      <c r="AJM40" s="15">
        <v>0.108944155660377</v>
      </c>
      <c r="AJN40" s="15">
        <v>1.1752187571245301</v>
      </c>
      <c r="AJO40" s="15">
        <v>1.16185206043585</v>
      </c>
      <c r="AJP40" s="15">
        <v>0.23058393739433999</v>
      </c>
      <c r="AJQ40" s="15">
        <v>0.12635088584905699</v>
      </c>
      <c r="AJR40" s="15">
        <v>0.28517365106415099</v>
      </c>
      <c r="AJS40" s="15">
        <v>0.111429471250943</v>
      </c>
      <c r="AJT40" s="15">
        <v>0.27849813322452799</v>
      </c>
      <c r="AJU40" s="15">
        <v>-1.5147867975471701E-2</v>
      </c>
      <c r="AJV40" s="15">
        <v>0.22298953477358499</v>
      </c>
      <c r="AJW40" s="15">
        <v>2.2542498543396201E-2</v>
      </c>
      <c r="AJX40" s="15">
        <v>-0.435064721811321</v>
      </c>
      <c r="AJY40" s="15">
        <v>-0.35775087862264099</v>
      </c>
      <c r="AJZ40" s="15">
        <v>0.44824244859245299</v>
      </c>
      <c r="AKA40" s="15">
        <v>1.0094219454886799</v>
      </c>
      <c r="AZI40" s="6"/>
      <c r="AZJ40" s="7"/>
      <c r="AZK40" s="6"/>
      <c r="AZL40" s="6"/>
      <c r="AZM40" s="6"/>
      <c r="AZN40" s="6"/>
    </row>
    <row r="41" spans="1:963 1361:1366" x14ac:dyDescent="0.25">
      <c r="A41" s="15">
        <v>40</v>
      </c>
      <c r="B41" s="15">
        <v>10</v>
      </c>
      <c r="C41" s="15" t="s">
        <v>9</v>
      </c>
      <c r="D41" s="15">
        <v>100</v>
      </c>
      <c r="E41" s="15">
        <v>3</v>
      </c>
      <c r="F41" s="15">
        <v>2</v>
      </c>
      <c r="G41" s="25">
        <v>-9999</v>
      </c>
      <c r="H41" s="25">
        <v>-9999</v>
      </c>
      <c r="I41" s="25">
        <v>-9999</v>
      </c>
      <c r="J41" s="25">
        <v>-9999</v>
      </c>
      <c r="K41" s="25">
        <v>-9999</v>
      </c>
      <c r="L41" s="25">
        <v>-9999</v>
      </c>
      <c r="M41" s="15">
        <v>0</v>
      </c>
      <c r="N41" s="15">
        <v>0</v>
      </c>
      <c r="O41" s="15">
        <f t="shared" si="34"/>
        <v>0</v>
      </c>
      <c r="P41" s="15">
        <v>0</v>
      </c>
      <c r="Q41" s="15">
        <v>56.56</v>
      </c>
      <c r="R41" s="15">
        <v>20.72</v>
      </c>
      <c r="S41" s="15">
        <v>22.720000000000006</v>
      </c>
      <c r="T41" s="15">
        <v>58.56</v>
      </c>
      <c r="U41" s="15">
        <v>16.72</v>
      </c>
      <c r="V41" s="15">
        <v>24.720000000000006</v>
      </c>
      <c r="W41" s="15">
        <v>54.559999999999995</v>
      </c>
      <c r="X41" s="15">
        <v>24.72</v>
      </c>
      <c r="Y41" s="15">
        <v>20.720000000000006</v>
      </c>
      <c r="Z41" s="15">
        <v>50.56</v>
      </c>
      <c r="AA41" s="15">
        <v>18.719999999999985</v>
      </c>
      <c r="AB41" s="15">
        <v>30.72000000000001</v>
      </c>
      <c r="AC41" s="15" t="s">
        <v>80</v>
      </c>
      <c r="AD41" s="15">
        <v>8.4</v>
      </c>
      <c r="AE41" s="15">
        <v>7.2</v>
      </c>
      <c r="AF41" s="15">
        <v>3.45</v>
      </c>
      <c r="AG41" s="15" t="s">
        <v>41</v>
      </c>
      <c r="AH41" s="15">
        <v>2</v>
      </c>
      <c r="AI41" s="15">
        <v>1.4</v>
      </c>
      <c r="AJ41" s="15">
        <v>4</v>
      </c>
      <c r="AK41" s="15">
        <v>7</v>
      </c>
      <c r="AL41" s="15">
        <v>759</v>
      </c>
      <c r="AM41" s="15">
        <v>210</v>
      </c>
      <c r="AN41" s="15">
        <v>0.69</v>
      </c>
      <c r="AO41" s="15">
        <v>7.4</v>
      </c>
      <c r="AP41" s="15">
        <v>14.4</v>
      </c>
      <c r="AQ41" s="15">
        <v>1.21</v>
      </c>
      <c r="AR41" s="15">
        <v>4681</v>
      </c>
      <c r="AS41" s="15">
        <v>197</v>
      </c>
      <c r="AT41" s="15">
        <v>770</v>
      </c>
      <c r="AU41" s="25">
        <v>-9999</v>
      </c>
      <c r="AV41" s="15">
        <v>30.3</v>
      </c>
      <c r="AW41" s="15">
        <v>0</v>
      </c>
      <c r="AX41" s="15">
        <v>6</v>
      </c>
      <c r="AY41" s="15">
        <v>77</v>
      </c>
      <c r="AZ41" s="15">
        <v>5</v>
      </c>
      <c r="BA41" s="15">
        <v>11</v>
      </c>
      <c r="BB41" s="15">
        <v>67</v>
      </c>
      <c r="BC41" s="20">
        <v>0.22625571924179194</v>
      </c>
      <c r="BD41" s="20">
        <v>4.960071425028521E-3</v>
      </c>
      <c r="BE41" s="20">
        <v>1.5021029441217706E-2</v>
      </c>
      <c r="BF41" s="20">
        <v>0.18320459496930083</v>
      </c>
      <c r="BG41" s="20">
        <v>0.73179289258683766</v>
      </c>
      <c r="BH41" s="25">
        <v>-9999</v>
      </c>
      <c r="BI41" s="25">
        <v>-9999</v>
      </c>
      <c r="BJ41" s="25">
        <v>-9999</v>
      </c>
      <c r="BK41" s="25">
        <v>-9999</v>
      </c>
      <c r="BL41" s="25">
        <v>-9999</v>
      </c>
      <c r="BM41" s="25">
        <v>-9999</v>
      </c>
      <c r="BN41" s="20">
        <f t="shared" si="197"/>
        <v>0.92486316266728186</v>
      </c>
      <c r="BO41" s="20">
        <f t="shared" si="198"/>
        <v>0.98494728043215263</v>
      </c>
      <c r="BP41" s="20">
        <f t="shared" si="199"/>
        <v>1.7177656603093561</v>
      </c>
      <c r="BQ41" s="20">
        <f t="shared" si="200"/>
        <v>4.6449372306567067</v>
      </c>
      <c r="BR41" s="20">
        <f t="shared" si="201"/>
        <v>-39991.35506276934</v>
      </c>
      <c r="BS41" s="20">
        <f t="shared" si="202"/>
        <v>0.73281837987720333</v>
      </c>
      <c r="BT41" s="20">
        <f t="shared" si="203"/>
        <v>2.9271715703473506</v>
      </c>
      <c r="BU41" s="20">
        <f t="shared" si="204"/>
        <v>-39996</v>
      </c>
      <c r="BV41" s="20">
        <f t="shared" si="35"/>
        <v>-39992.340010049775</v>
      </c>
      <c r="BW41" s="25">
        <v>-9999</v>
      </c>
      <c r="BX41" s="25">
        <v>-9999</v>
      </c>
      <c r="BY41" s="25">
        <v>-9999</v>
      </c>
      <c r="BZ41" s="25">
        <v>-9999</v>
      </c>
      <c r="CA41" s="25">
        <v>-9999</v>
      </c>
      <c r="CB41" s="25">
        <v>-9999</v>
      </c>
      <c r="CC41" s="25">
        <v>-9999</v>
      </c>
      <c r="CD41" s="20">
        <f t="shared" si="205"/>
        <v>23.334893018215368</v>
      </c>
      <c r="CE41" s="20">
        <f t="shared" si="206"/>
        <v>33.82887559538441</v>
      </c>
      <c r="CF41" s="20">
        <f t="shared" si="207"/>
        <v>58.441491810519871</v>
      </c>
      <c r="CG41" s="20">
        <f t="shared" si="36"/>
        <v>78.936311490981893</v>
      </c>
      <c r="CH41" s="15">
        <f t="shared" si="208"/>
        <v>24.612616215135461</v>
      </c>
      <c r="CI41" s="15">
        <f t="shared" si="209"/>
        <v>11.337092227144582</v>
      </c>
      <c r="CJ41" s="15">
        <f t="shared" si="210"/>
        <v>9.1577274533174418</v>
      </c>
      <c r="CK41" s="15">
        <f t="shared" ref="CK41:CL41" si="239">SUM(CH41:CJ41)</f>
        <v>45.107435895597483</v>
      </c>
      <c r="CL41" s="15">
        <f t="shared" si="239"/>
        <v>65.602255576059505</v>
      </c>
      <c r="CM41" s="15">
        <v>1.585</v>
      </c>
      <c r="CN41" s="15">
        <v>0.14000000000000001</v>
      </c>
      <c r="CO41" s="15">
        <v>0.38</v>
      </c>
      <c r="CP41" s="15">
        <v>0.38500000000000001</v>
      </c>
      <c r="CQ41" s="15">
        <v>0.59499999999999997</v>
      </c>
      <c r="CR41" s="15">
        <v>0.04</v>
      </c>
      <c r="CS41" s="25">
        <v>-9999</v>
      </c>
      <c r="CT41" s="25">
        <v>-9999</v>
      </c>
      <c r="CU41" s="25">
        <v>-9999</v>
      </c>
      <c r="CV41" s="25">
        <v>-9999</v>
      </c>
      <c r="CW41" s="25">
        <v>-9999</v>
      </c>
      <c r="CX41" s="20">
        <f t="shared" si="141"/>
        <v>6.9</v>
      </c>
      <c r="CY41" s="20">
        <f t="shared" si="142"/>
        <v>8.42</v>
      </c>
      <c r="CZ41" s="20">
        <f t="shared" si="143"/>
        <v>9.9600000000000009</v>
      </c>
      <c r="DA41" s="20">
        <f t="shared" si="144"/>
        <v>12.34</v>
      </c>
      <c r="DB41" s="20">
        <f t="shared" si="145"/>
        <v>12.5</v>
      </c>
      <c r="DC41" s="15">
        <f t="shared" si="146"/>
        <v>1.54</v>
      </c>
      <c r="DD41" s="15">
        <f t="shared" si="147"/>
        <v>2.38</v>
      </c>
      <c r="DE41" s="15">
        <f t="shared" si="148"/>
        <v>0.16</v>
      </c>
      <c r="DF41" s="15">
        <f t="shared" si="149"/>
        <v>4.08</v>
      </c>
      <c r="DG41" s="16">
        <v>2.7651858567543064</v>
      </c>
      <c r="DH41" s="16">
        <v>3.0685373977995352</v>
      </c>
      <c r="DI41" s="16">
        <v>2.6234956442922606</v>
      </c>
      <c r="DJ41" s="16">
        <v>6.1531540537838652</v>
      </c>
      <c r="DK41" s="16">
        <v>2.8342730567861456</v>
      </c>
      <c r="DL41" s="16">
        <v>2.2894318633293604</v>
      </c>
      <c r="DM41" s="25">
        <v>-9999</v>
      </c>
      <c r="DN41" s="20">
        <f t="shared" si="41"/>
        <v>23.334893018215368</v>
      </c>
      <c r="DO41" s="20">
        <f t="shared" si="42"/>
        <v>33.82887559538441</v>
      </c>
      <c r="DP41" s="20">
        <f t="shared" ref="DP41:DR41" si="240">(DO41+(DJ41*4))</f>
        <v>58.441491810519871</v>
      </c>
      <c r="DQ41" s="20">
        <f t="shared" si="240"/>
        <v>69.778584037664459</v>
      </c>
      <c r="DR41" s="20">
        <f t="shared" si="240"/>
        <v>78.936311490981893</v>
      </c>
      <c r="DS41" s="15">
        <f t="shared" si="44"/>
        <v>24.612616215135461</v>
      </c>
      <c r="DT41" s="15">
        <f t="shared" si="45"/>
        <v>11.337092227144582</v>
      </c>
      <c r="DU41" s="15">
        <f t="shared" si="46"/>
        <v>9.1577274533174418</v>
      </c>
      <c r="DV41" s="15">
        <f t="shared" si="47"/>
        <v>45.107435895597483</v>
      </c>
      <c r="DW41" s="25">
        <v>-9999</v>
      </c>
      <c r="DX41" s="25">
        <v>-9999</v>
      </c>
      <c r="DY41" s="25">
        <v>-9999</v>
      </c>
      <c r="DZ41" s="25">
        <v>-9999</v>
      </c>
      <c r="EA41" s="25">
        <v>-9999</v>
      </c>
      <c r="EB41" s="25">
        <v>-9999</v>
      </c>
      <c r="EC41" s="25">
        <v>-9999</v>
      </c>
      <c r="ED41" s="25">
        <v>-9999</v>
      </c>
      <c r="EE41" s="25">
        <v>-9999</v>
      </c>
      <c r="EF41" s="25">
        <v>-9999</v>
      </c>
      <c r="EG41" s="25">
        <v>-9999</v>
      </c>
      <c r="EH41" s="25">
        <v>-9999</v>
      </c>
      <c r="EI41" s="25">
        <v>-9999</v>
      </c>
      <c r="EJ41" s="25">
        <v>-9999</v>
      </c>
      <c r="EK41" s="25">
        <v>-9999</v>
      </c>
      <c r="EL41" s="25">
        <v>-9999</v>
      </c>
      <c r="EM41" s="25">
        <v>-9999</v>
      </c>
      <c r="EN41" s="25">
        <v>-9999</v>
      </c>
      <c r="EO41" s="25">
        <v>-9999</v>
      </c>
      <c r="EP41" s="25">
        <v>-9999</v>
      </c>
      <c r="EQ41" s="25">
        <v>-9999</v>
      </c>
      <c r="ER41" s="21">
        <v>-9999</v>
      </c>
      <c r="ES41" s="32">
        <v>-9999</v>
      </c>
      <c r="ET41" s="21">
        <v>-9999</v>
      </c>
      <c r="EU41" s="33">
        <v>-9999</v>
      </c>
      <c r="EV41" s="21">
        <v>-9999</v>
      </c>
      <c r="EW41" s="21">
        <v>-9999</v>
      </c>
      <c r="EX41" s="21">
        <v>-9999</v>
      </c>
      <c r="EY41" s="21">
        <v>-9999</v>
      </c>
      <c r="EZ41" s="21">
        <v>-9999</v>
      </c>
      <c r="FA41" s="21">
        <v>-9999</v>
      </c>
      <c r="FB41" s="21">
        <v>-9999</v>
      </c>
      <c r="FC41" s="21">
        <v>-9999</v>
      </c>
      <c r="FD41" s="21">
        <v>-9999</v>
      </c>
      <c r="FE41" s="21">
        <v>-9999</v>
      </c>
      <c r="FF41" s="21">
        <v>-9999</v>
      </c>
      <c r="FG41" s="21">
        <v>-9999</v>
      </c>
      <c r="FH41" s="21">
        <v>-9999</v>
      </c>
      <c r="FI41" s="21">
        <v>-9999</v>
      </c>
      <c r="FJ41" s="21">
        <v>-9999</v>
      </c>
      <c r="FK41" s="21">
        <v>-9999</v>
      </c>
      <c r="FL41" s="32">
        <v>-9999</v>
      </c>
      <c r="FM41" s="32">
        <v>-9999</v>
      </c>
      <c r="FN41" s="32">
        <v>-9999</v>
      </c>
      <c r="FO41" s="32">
        <v>-9999</v>
      </c>
      <c r="FP41" s="32">
        <v>-9999</v>
      </c>
      <c r="FQ41" s="32">
        <v>-9999</v>
      </c>
      <c r="FR41" s="32">
        <v>-9999</v>
      </c>
      <c r="FS41" s="32">
        <v>-9999</v>
      </c>
      <c r="FT41" s="32">
        <v>-9999</v>
      </c>
      <c r="FU41" s="32">
        <v>-9999</v>
      </c>
      <c r="FV41" s="32">
        <v>-9999</v>
      </c>
      <c r="FW41" s="32">
        <v>-9999</v>
      </c>
      <c r="FX41" s="21">
        <v>-9999</v>
      </c>
      <c r="FY41" s="21">
        <v>-9999</v>
      </c>
      <c r="FZ41" s="21">
        <v>-9999</v>
      </c>
      <c r="GA41" s="21">
        <v>-9999</v>
      </c>
      <c r="GB41" s="21">
        <v>-9999</v>
      </c>
      <c r="GC41" s="21">
        <v>-9999</v>
      </c>
      <c r="GD41" s="21">
        <v>-9999</v>
      </c>
      <c r="GE41" s="21">
        <v>-9999</v>
      </c>
      <c r="GF41" s="21">
        <v>-9999</v>
      </c>
      <c r="GG41" s="21">
        <v>-9999</v>
      </c>
      <c r="GH41" s="21">
        <v>-9999</v>
      </c>
      <c r="GI41" s="21">
        <v>-9999</v>
      </c>
      <c r="GJ41" s="21">
        <v>-9999</v>
      </c>
      <c r="GK41" s="21">
        <v>-9999</v>
      </c>
      <c r="GL41" s="21">
        <v>-9999</v>
      </c>
      <c r="GM41" s="21">
        <v>-9999</v>
      </c>
      <c r="GN41" s="25">
        <v>-9999</v>
      </c>
      <c r="GO41" s="25">
        <v>-9999</v>
      </c>
      <c r="GP41" s="25">
        <v>-9999</v>
      </c>
      <c r="GQ41" s="25">
        <v>-9999</v>
      </c>
      <c r="GR41" s="25">
        <v>-9999</v>
      </c>
      <c r="GS41" s="25">
        <v>-9999</v>
      </c>
      <c r="GT41" s="25">
        <v>-9999</v>
      </c>
      <c r="GU41" s="25">
        <v>-9999</v>
      </c>
      <c r="GV41" s="25">
        <v>-9999</v>
      </c>
      <c r="GW41" s="25">
        <v>-9999</v>
      </c>
      <c r="GX41" s="25">
        <v>-9999</v>
      </c>
      <c r="GY41" s="25">
        <v>-9999</v>
      </c>
      <c r="GZ41" s="25">
        <v>-9999</v>
      </c>
      <c r="HA41" s="25">
        <v>-9999</v>
      </c>
      <c r="HB41" s="21">
        <v>-9999</v>
      </c>
      <c r="HC41" s="21">
        <v>-9999</v>
      </c>
      <c r="HD41" s="21">
        <v>-9999</v>
      </c>
      <c r="HE41" s="21">
        <v>-9999</v>
      </c>
      <c r="HF41" s="21">
        <v>-9999</v>
      </c>
      <c r="HG41" s="15">
        <v>45.1</v>
      </c>
      <c r="HH41" s="15">
        <f t="shared" si="48"/>
        <v>352.5</v>
      </c>
      <c r="HI41" s="15">
        <v>1.7559224559906785</v>
      </c>
      <c r="HJ41" s="24">
        <f t="shared" si="49"/>
        <v>1.9214920172444969</v>
      </c>
      <c r="HK41" s="15">
        <f t="shared" si="50"/>
        <v>6.7732593607868514</v>
      </c>
      <c r="HL41" s="27">
        <v>0.36758714824505012</v>
      </c>
      <c r="HM41" s="17">
        <v>159.69999999999999</v>
      </c>
      <c r="HN41" s="17">
        <v>70.069999999999993</v>
      </c>
      <c r="HO41" s="16">
        <f t="shared" si="51"/>
        <v>89.63</v>
      </c>
      <c r="HP41" s="18">
        <v>13</v>
      </c>
      <c r="HQ41" s="18">
        <v>145.30000000000001</v>
      </c>
      <c r="HR41" s="18">
        <v>31.63</v>
      </c>
      <c r="HS41" s="22">
        <f t="shared" si="52"/>
        <v>113.67000000000002</v>
      </c>
      <c r="HT41" s="21">
        <v>58</v>
      </c>
      <c r="HU41" s="18">
        <v>167.8</v>
      </c>
      <c r="HV41" s="18">
        <v>31</v>
      </c>
      <c r="HW41" s="18">
        <f t="shared" si="53"/>
        <v>136.80000000000001</v>
      </c>
      <c r="HX41" s="18">
        <v>95</v>
      </c>
      <c r="HY41" s="18">
        <v>31</v>
      </c>
      <c r="HZ41" s="18">
        <f t="shared" si="54"/>
        <v>64</v>
      </c>
      <c r="IA41" s="18">
        <v>109.4</v>
      </c>
      <c r="IB41" s="18">
        <v>31.5</v>
      </c>
      <c r="IC41" s="18">
        <f t="shared" si="55"/>
        <v>77.900000000000006</v>
      </c>
      <c r="ID41" s="18">
        <v>50.3</v>
      </c>
      <c r="IE41" s="22">
        <v>6.65</v>
      </c>
      <c r="IF41" s="28">
        <v>105.6</v>
      </c>
      <c r="IG41" s="22">
        <v>70.069999999999993</v>
      </c>
      <c r="IH41" s="22">
        <f t="shared" si="233"/>
        <v>43.65</v>
      </c>
      <c r="II41" s="22">
        <f t="shared" si="234"/>
        <v>35.53</v>
      </c>
      <c r="IJ41" s="16">
        <f t="shared" si="58"/>
        <v>348.33333333333331</v>
      </c>
      <c r="IK41" s="16">
        <f t="shared" si="59"/>
        <v>311.0119047619047</v>
      </c>
      <c r="IL41" s="25">
        <f t="shared" si="213"/>
        <v>878.72549019607845</v>
      </c>
      <c r="IM41" s="16">
        <f t="shared" si="214"/>
        <v>1114.4117647058827</v>
      </c>
      <c r="IN41" s="16">
        <f t="shared" si="215"/>
        <v>627.45098039215691</v>
      </c>
      <c r="IO41" s="16">
        <f t="shared" si="60"/>
        <v>763.72549019607845</v>
      </c>
      <c r="IP41" s="25">
        <f t="shared" si="216"/>
        <v>1341.1764705882354</v>
      </c>
      <c r="IQ41" s="16">
        <f t="shared" si="61"/>
        <v>3384.3137254901967</v>
      </c>
      <c r="IR41" s="16">
        <f t="shared" si="62"/>
        <v>427.94117647058823</v>
      </c>
      <c r="IS41" s="27">
        <v>0.36746673377590044</v>
      </c>
      <c r="IT41" s="24">
        <v>1.485586243852544</v>
      </c>
      <c r="IU41" s="24">
        <v>1.485586243852544</v>
      </c>
      <c r="IV41" s="15">
        <v>1.64</v>
      </c>
      <c r="IW41" s="24">
        <f t="shared" si="63"/>
        <v>1.6342868254689429</v>
      </c>
      <c r="IX41" s="15">
        <f t="shared" si="217"/>
        <v>14.411098039215684</v>
      </c>
      <c r="IY41" s="27">
        <v>0.36708835575755006</v>
      </c>
      <c r="IZ41" s="26">
        <v>0.36382276553724596</v>
      </c>
      <c r="JA41" s="15">
        <v>0.38</v>
      </c>
      <c r="JB41" s="24">
        <f t="shared" si="64"/>
        <v>0.4425253061067701</v>
      </c>
      <c r="JC41" s="15">
        <f t="shared" si="218"/>
        <v>4.2347647058823545</v>
      </c>
      <c r="JD41" s="27">
        <v>0.36678129185928898</v>
      </c>
      <c r="JE41" s="24">
        <v>0.74333388065576456</v>
      </c>
      <c r="JF41" s="15">
        <v>0.81</v>
      </c>
      <c r="JG41" s="24">
        <f t="shared" si="65"/>
        <v>0.8457179148086843</v>
      </c>
      <c r="JH41" s="15">
        <f t="shared" si="219"/>
        <v>5.0823529411764721</v>
      </c>
      <c r="JI41" s="27">
        <v>0.36679220359588094</v>
      </c>
      <c r="JJ41" s="24">
        <v>2.0848239891093847</v>
      </c>
      <c r="JK41" s="15">
        <v>2.39</v>
      </c>
      <c r="JL41" s="24">
        <f t="shared" si="66"/>
        <v>2.2709170060298103</v>
      </c>
      <c r="JM41" s="15">
        <f t="shared" si="220"/>
        <v>10.227794117647059</v>
      </c>
      <c r="JN41" s="27">
        <v>0.36758104902628719</v>
      </c>
      <c r="JO41" s="16">
        <f t="shared" si="67"/>
        <v>33.956009803921567</v>
      </c>
      <c r="JP41" s="16">
        <f t="shared" si="68"/>
        <v>30.317865896358541</v>
      </c>
      <c r="JQ41" s="22">
        <v>6.5</v>
      </c>
      <c r="JR41" s="22">
        <f t="shared" si="69"/>
        <v>21.645</v>
      </c>
      <c r="JS41" s="22">
        <v>320.10000000000002</v>
      </c>
      <c r="JT41" s="26">
        <f t="shared" si="70"/>
        <v>0.3201</v>
      </c>
      <c r="JU41" s="27">
        <v>7.1599999999999997E-2</v>
      </c>
      <c r="JV41" s="26">
        <f t="shared" si="71"/>
        <v>0.2485</v>
      </c>
      <c r="JW41" s="15">
        <f t="shared" si="72"/>
        <v>1101.541392290291</v>
      </c>
      <c r="JX41" s="15">
        <v>0.18240000000000001</v>
      </c>
      <c r="JY41" s="15">
        <v>0.1764</v>
      </c>
      <c r="JZ41" s="15">
        <f t="shared" si="181"/>
        <v>0.11460000000000001</v>
      </c>
      <c r="KA41" s="15">
        <f>JY41-0.067</f>
        <v>0.1094</v>
      </c>
      <c r="KB41" s="15">
        <f t="shared" si="156"/>
        <v>0.46116700201207245</v>
      </c>
      <c r="KC41" s="15">
        <v>0.46100000000000002</v>
      </c>
      <c r="KD41" s="15">
        <f t="shared" si="186"/>
        <v>507.99454147471778</v>
      </c>
      <c r="KE41" s="15">
        <f t="shared" si="221"/>
        <v>507.81058184582417</v>
      </c>
      <c r="KF41" s="15">
        <f t="shared" si="73"/>
        <v>568.74785166732318</v>
      </c>
      <c r="KG41" s="28">
        <v>2</v>
      </c>
      <c r="KH41" s="22">
        <f t="shared" si="74"/>
        <v>19</v>
      </c>
      <c r="KI41" s="22">
        <f t="shared" si="75"/>
        <v>126.73</v>
      </c>
      <c r="KJ41" s="20">
        <v>132.60298299999999</v>
      </c>
      <c r="KK41" s="16">
        <v>1.49</v>
      </c>
      <c r="KL41" s="16">
        <f t="shared" si="76"/>
        <v>0.98</v>
      </c>
      <c r="KM41" s="15">
        <f t="shared" si="121"/>
        <v>709.09561538746925</v>
      </c>
      <c r="KN41" s="18">
        <v>0.8</v>
      </c>
      <c r="KO41" s="18">
        <f t="shared" si="77"/>
        <v>0.53</v>
      </c>
      <c r="KP41" s="15">
        <f t="shared" si="78"/>
        <v>0.54081632653061229</v>
      </c>
      <c r="KQ41" s="15">
        <f t="shared" si="79"/>
        <v>383.49048587281499</v>
      </c>
      <c r="KR41" s="15">
        <f t="shared" si="80"/>
        <v>429.5093441775528</v>
      </c>
      <c r="KS41" s="20">
        <f t="shared" si="222"/>
        <v>528.6469339912378</v>
      </c>
      <c r="KT41" s="20">
        <f t="shared" si="81"/>
        <v>592.08456607018638</v>
      </c>
      <c r="KU41" s="30">
        <v>5.56</v>
      </c>
      <c r="KV41" s="30">
        <v>0.91</v>
      </c>
      <c r="KW41" s="30">
        <v>76.7</v>
      </c>
      <c r="KX41" s="30">
        <v>22.1</v>
      </c>
      <c r="KY41" s="30">
        <v>6.2</v>
      </c>
      <c r="KZ41" s="18">
        <v>0.54159999999999997</v>
      </c>
      <c r="LA41" s="18">
        <f t="shared" si="82"/>
        <v>0.47459999999999997</v>
      </c>
      <c r="LB41" s="15">
        <f t="shared" si="223"/>
        <v>0.48428571428571426</v>
      </c>
      <c r="LC41" s="15">
        <f t="shared" si="224"/>
        <v>343.40487659478862</v>
      </c>
      <c r="LD41" s="15">
        <f t="shared" si="83"/>
        <v>384.61346178616327</v>
      </c>
      <c r="LE41" s="15">
        <f t="shared" si="84"/>
        <v>469.04080705629667</v>
      </c>
      <c r="LF41" s="15">
        <v>45.1</v>
      </c>
      <c r="LG41" s="15">
        <f t="shared" si="85"/>
        <v>352.5</v>
      </c>
      <c r="LH41" s="15">
        <v>0.25028520846341501</v>
      </c>
      <c r="LI41" s="15">
        <v>0.38319974439024401</v>
      </c>
      <c r="LJ41" s="15">
        <v>0.213614012780488</v>
      </c>
      <c r="LK41" s="15">
        <v>0.31899062451219501</v>
      </c>
      <c r="LL41" s="15">
        <v>0.48693967887804901</v>
      </c>
      <c r="LM41" s="15">
        <v>0.459558179292683</v>
      </c>
      <c r="LN41" s="15">
        <v>0.32360819197561003</v>
      </c>
      <c r="LO41" s="15">
        <v>0.51216937407317098</v>
      </c>
      <c r="LP41" s="15">
        <v>0.45392504851219501</v>
      </c>
      <c r="LQ41" s="15">
        <v>0.241781119317073</v>
      </c>
      <c r="LR41" s="15">
        <v>0.390944314707317</v>
      </c>
      <c r="LS41" s="15">
        <v>0.25370063139024401</v>
      </c>
      <c r="LT41" s="15">
        <v>33.916341463414597</v>
      </c>
      <c r="LU41" s="15">
        <v>31.455853658536601</v>
      </c>
      <c r="LV41" s="15">
        <v>4.4389756097560999</v>
      </c>
      <c r="LW41" s="15">
        <v>38.960487804877999</v>
      </c>
      <c r="LX41" s="15">
        <v>39.079268292682897</v>
      </c>
      <c r="LY41" s="15">
        <v>34.196829268292703</v>
      </c>
      <c r="LZ41" s="15">
        <v>34.232439024390303</v>
      </c>
      <c r="MA41" s="15">
        <v>0.13035503658536601</v>
      </c>
      <c r="MB41" s="15">
        <v>0.12138611585365899</v>
      </c>
      <c r="MC41" s="15">
        <v>58.658292682926799</v>
      </c>
      <c r="MD41" s="15">
        <v>54.9046341463415</v>
      </c>
      <c r="ME41" s="15">
        <v>60.3</v>
      </c>
      <c r="MF41" s="15">
        <f t="shared" si="86"/>
        <v>1.6417073170731982</v>
      </c>
      <c r="MG41" s="15">
        <f t="shared" si="87"/>
        <v>5.3953658536584967</v>
      </c>
      <c r="MH41" s="15">
        <v>1876.8443902439001</v>
      </c>
      <c r="MI41" s="15">
        <v>1791.6334390243901</v>
      </c>
      <c r="MJ41" s="15">
        <v>0.225463745078049</v>
      </c>
      <c r="MK41" s="15">
        <v>0.206110571358537</v>
      </c>
      <c r="ML41" s="15">
        <v>0.16759924651463401</v>
      </c>
      <c r="MM41" s="15">
        <v>0.18015532105853699</v>
      </c>
      <c r="MN41" s="15">
        <v>0.13412786746097599</v>
      </c>
      <c r="MO41" s="15">
        <v>0.117037771904878</v>
      </c>
      <c r="MP41" s="15">
        <v>7.4580549175609703E-2</v>
      </c>
      <c r="MQ41" s="15">
        <v>9.0217733687804905E-2</v>
      </c>
      <c r="MR41" s="15">
        <v>6.0165002619512201E-2</v>
      </c>
      <c r="MS41" s="15">
        <v>2.72395798463415E-2</v>
      </c>
      <c r="MT41" s="15">
        <v>0.33740297625122001</v>
      </c>
      <c r="MU41" s="15">
        <v>0.38784524099756101</v>
      </c>
      <c r="MV41" s="15">
        <v>0.35852473259024398</v>
      </c>
      <c r="MW41" s="15">
        <v>0.31869311986829302</v>
      </c>
      <c r="MX41" s="15">
        <v>0.121187275287805</v>
      </c>
      <c r="MY41" s="15">
        <v>0.19795517153414599</v>
      </c>
      <c r="MZ41" s="15">
        <v>0.58292636772682904</v>
      </c>
      <c r="NA41" s="15">
        <v>0.52628808658048798</v>
      </c>
      <c r="NB41" s="15">
        <v>0.44601633702926802</v>
      </c>
      <c r="NC41" s="15">
        <v>-0.15574378220243901</v>
      </c>
      <c r="ND41" s="15">
        <v>0.47679540780000002</v>
      </c>
      <c r="NE41" s="15">
        <v>-0.17534787972926799</v>
      </c>
      <c r="NF41" s="15">
        <v>0.30604017824877999</v>
      </c>
      <c r="NG41" s="15">
        <v>8.91760932609756E-2</v>
      </c>
      <c r="NH41" s="15">
        <v>0.264850624839024</v>
      </c>
      <c r="NI41" s="15">
        <v>7.9232496863414603E-2</v>
      </c>
      <c r="NJ41" s="15">
        <v>-0.13866154097561001</v>
      </c>
      <c r="NK41" s="15">
        <v>-0.164911220463415</v>
      </c>
      <c r="NL41" s="15">
        <v>0.94016277998048803</v>
      </c>
      <c r="NM41" s="15">
        <v>0.44498368976585401</v>
      </c>
      <c r="NN41" s="15">
        <v>0.25044711292105298</v>
      </c>
      <c r="NO41" s="15">
        <v>0.395077224236842</v>
      </c>
      <c r="NP41" s="15">
        <v>0.226054527842105</v>
      </c>
      <c r="NQ41" s="15">
        <v>0.314357332605263</v>
      </c>
      <c r="NR41" s="15">
        <v>0.46934353878947399</v>
      </c>
      <c r="NS41" s="15">
        <v>0.43329927523684197</v>
      </c>
      <c r="NT41" s="15">
        <v>0.31986782868421099</v>
      </c>
      <c r="NU41" s="15">
        <v>0.498273783157895</v>
      </c>
      <c r="NV41" s="15">
        <v>0.439429935342105</v>
      </c>
      <c r="NW41" s="15">
        <v>0.246441224342105</v>
      </c>
      <c r="NX41" s="15">
        <v>0.38841734615789503</v>
      </c>
      <c r="NY41" s="15">
        <v>0.24105263155263101</v>
      </c>
      <c r="NZ41" s="15">
        <v>31.613684210526301</v>
      </c>
      <c r="OA41" s="15">
        <v>29.265526315789501</v>
      </c>
      <c r="OB41" s="15">
        <v>12.8892105263158</v>
      </c>
      <c r="OC41" s="15">
        <v>45.700263157894703</v>
      </c>
      <c r="OD41" s="15">
        <v>45.538157894736798</v>
      </c>
      <c r="OE41" s="15">
        <v>32.746842105263198</v>
      </c>
      <c r="OF41" s="15">
        <v>32.493157894736797</v>
      </c>
      <c r="OG41" s="15">
        <v>0.36378146842105302</v>
      </c>
      <c r="OH41" s="15">
        <v>0.33457520526315798</v>
      </c>
      <c r="OI41" s="15">
        <v>57.649210526315798</v>
      </c>
      <c r="OJ41" s="15">
        <v>55.689473684210498</v>
      </c>
      <c r="OK41" s="15">
        <v>60</v>
      </c>
      <c r="OL41" s="15">
        <f t="shared" si="88"/>
        <v>2.3507894736842019</v>
      </c>
      <c r="OM41" s="15">
        <f t="shared" si="89"/>
        <v>4.3105263157895024</v>
      </c>
      <c r="ON41" s="15">
        <v>1853.9333684210501</v>
      </c>
      <c r="OO41" s="15">
        <v>1809.4527105263201</v>
      </c>
      <c r="OP41" s="15">
        <v>0.21795724587631601</v>
      </c>
      <c r="OQ41" s="15">
        <v>0.19600386075000001</v>
      </c>
      <c r="OR41" s="15">
        <v>0.15749591970263199</v>
      </c>
      <c r="OS41" s="15">
        <v>0.158480481805263</v>
      </c>
      <c r="OT41" s="15">
        <v>0.123786720578947</v>
      </c>
      <c r="OU41" s="15">
        <v>8.42601142E-2</v>
      </c>
      <c r="OV41" s="15">
        <v>6.1652799136842101E-2</v>
      </c>
      <c r="OW41" s="15">
        <v>4.5539889439473701E-2</v>
      </c>
      <c r="OX41" s="15">
        <v>6.2626284110526301E-2</v>
      </c>
      <c r="OY41" s="15">
        <v>3.8928067176315799E-2</v>
      </c>
      <c r="OZ41" s="15">
        <v>0.34783805127894701</v>
      </c>
      <c r="PA41" s="15">
        <v>0.34804863147368398</v>
      </c>
      <c r="PB41" s="15">
        <v>0.338056835097368</v>
      </c>
      <c r="PC41" s="15">
        <v>0.30222886416052602</v>
      </c>
      <c r="PD41" s="15">
        <v>0.14060787401052599</v>
      </c>
      <c r="PE41" s="15">
        <v>0.16344487932368401</v>
      </c>
      <c r="PF41" s="15">
        <v>0.55798303424210505</v>
      </c>
      <c r="PG41" s="15">
        <v>0.49382497281842103</v>
      </c>
      <c r="PH41" s="15">
        <v>0.504970079473684</v>
      </c>
      <c r="PI41" s="15">
        <v>0.37461777530526302</v>
      </c>
      <c r="PJ41" s="15">
        <v>0.53359155729473695</v>
      </c>
      <c r="PK41" s="15">
        <v>0.38134207006315801</v>
      </c>
      <c r="PL41" s="15">
        <v>0.327516786768421</v>
      </c>
      <c r="PM41" s="15">
        <v>0.17198503672894699</v>
      </c>
      <c r="PN41" s="15">
        <v>0.28592205520526298</v>
      </c>
      <c r="PO41" s="15">
        <v>0.15272047293947399</v>
      </c>
      <c r="PP41" s="15">
        <v>-0.115966473973684</v>
      </c>
      <c r="PQ41" s="15">
        <v>-8.6072274707894705E-2</v>
      </c>
      <c r="PR41" s="15">
        <v>1.1944787704026301</v>
      </c>
      <c r="PS41" s="15">
        <v>2.7184267164342102</v>
      </c>
      <c r="PT41" s="15">
        <v>0.24831350516279099</v>
      </c>
      <c r="PU41" s="15">
        <v>0.38861340783720899</v>
      </c>
      <c r="PV41" s="15">
        <v>0.22127287544186</v>
      </c>
      <c r="PW41" s="15">
        <v>0.31906976746511601</v>
      </c>
      <c r="PX41" s="15">
        <v>0.47817848037209298</v>
      </c>
      <c r="PY41" s="15">
        <v>0.42795704051162797</v>
      </c>
      <c r="PZ41" s="15">
        <v>0.32496800451162799</v>
      </c>
      <c r="QA41" s="15">
        <v>0.52382183776744196</v>
      </c>
      <c r="QB41" s="15">
        <v>0.46505048502325602</v>
      </c>
      <c r="QC41" s="15">
        <v>0.25503719283720899</v>
      </c>
      <c r="QD41" s="15">
        <v>0.39323720372093002</v>
      </c>
      <c r="QE41" s="15">
        <v>0.246326005023256</v>
      </c>
      <c r="QF41" s="15">
        <v>27.15</v>
      </c>
      <c r="QG41" s="15">
        <v>24.408837209302298</v>
      </c>
      <c r="QH41" s="15">
        <v>20.484186046511599</v>
      </c>
      <c r="QI41" s="15">
        <v>38.869767441860503</v>
      </c>
      <c r="QJ41" s="15">
        <v>39.382790697674402</v>
      </c>
      <c r="QK41" s="15">
        <v>26.899069767441901</v>
      </c>
      <c r="QL41" s="15">
        <v>26.4613953488372</v>
      </c>
      <c r="QM41" s="15">
        <v>0.33156940000000001</v>
      </c>
      <c r="QN41" s="15">
        <v>0.32752866046511597</v>
      </c>
      <c r="QO41" s="15">
        <v>56.023720930232599</v>
      </c>
      <c r="QP41" s="15">
        <v>52.573488372093003</v>
      </c>
      <c r="QQ41" s="15">
        <v>60.1</v>
      </c>
      <c r="QR41" s="15">
        <f t="shared" si="90"/>
        <v>4.0762790697674021</v>
      </c>
      <c r="QS41" s="15">
        <f t="shared" si="91"/>
        <v>7.5265116279069986</v>
      </c>
      <c r="QT41" s="15">
        <v>1817.0410232558099</v>
      </c>
      <c r="QU41" s="15">
        <v>1738.71553488372</v>
      </c>
      <c r="QV41" s="15">
        <v>0.234113211176744</v>
      </c>
      <c r="QW41" s="15">
        <v>0.19742637194186</v>
      </c>
      <c r="QX41" s="15">
        <v>0.17729523642558101</v>
      </c>
      <c r="QY41" s="15">
        <v>0.14545283149069799</v>
      </c>
      <c r="QZ41" s="15">
        <v>0.142254579318605</v>
      </c>
      <c r="RA41" s="15">
        <v>0.10130302099999999</v>
      </c>
      <c r="RB41" s="15">
        <v>8.3667394397674399E-2</v>
      </c>
      <c r="RC41" s="15">
        <v>4.7879814413953503E-2</v>
      </c>
      <c r="RD41" s="15">
        <v>5.93101663139535E-2</v>
      </c>
      <c r="RE41" s="15">
        <v>5.3743718837209298E-2</v>
      </c>
      <c r="RF41" s="15">
        <v>0.360170375416279</v>
      </c>
      <c r="RG41" s="15">
        <v>0.36497964420000001</v>
      </c>
      <c r="RH41" s="15">
        <v>0.34492459621627902</v>
      </c>
      <c r="RI41" s="15">
        <v>0.31411247759767402</v>
      </c>
      <c r="RJ41" s="15">
        <v>0.13770270814186</v>
      </c>
      <c r="RK41" s="15">
        <v>0.18102633909767399</v>
      </c>
      <c r="RL41" s="15">
        <v>0.61231746322092995</v>
      </c>
      <c r="RM41" s="15">
        <v>0.499300605830233</v>
      </c>
      <c r="RN41" s="15">
        <v>0.41496254010232603</v>
      </c>
      <c r="RO41" s="15">
        <v>3.3918550813953501E-2</v>
      </c>
      <c r="RP41" s="15">
        <v>0.44698543706046501</v>
      </c>
      <c r="RQ41" s="15">
        <v>2.3844707404651201E-2</v>
      </c>
      <c r="RR41" s="15">
        <v>0.29289725987209297</v>
      </c>
      <c r="RS41" s="15">
        <v>0.24653945681627901</v>
      </c>
      <c r="RT41" s="15">
        <v>0.25157663491860499</v>
      </c>
      <c r="RU41" s="15">
        <v>0.219396657165116</v>
      </c>
      <c r="RV41" s="15">
        <v>-0.15419759560465099</v>
      </c>
      <c r="RW41" s="15">
        <v>-9.0495288090697706E-2</v>
      </c>
      <c r="RX41" s="15">
        <v>0.837577268262791</v>
      </c>
      <c r="RY41" s="15">
        <v>1.4886108073953499</v>
      </c>
      <c r="RZ41" s="15">
        <v>0.23783993379999999</v>
      </c>
      <c r="SA41" s="15">
        <v>0.35782428937499999</v>
      </c>
      <c r="SB41" s="15">
        <v>0.21174767317500001</v>
      </c>
      <c r="SC41" s="15">
        <v>0.298863520775</v>
      </c>
      <c r="SD41" s="15">
        <v>0.46372641017499999</v>
      </c>
      <c r="SE41" s="15">
        <v>0.38576274895000001</v>
      </c>
      <c r="SF41" s="15">
        <v>0.29471467942500001</v>
      </c>
      <c r="SG41" s="15">
        <v>0.50274295457499996</v>
      </c>
      <c r="SH41" s="15">
        <v>0.43157112525000002</v>
      </c>
      <c r="SI41" s="15">
        <v>0.2317966172</v>
      </c>
      <c r="SJ41" s="15">
        <v>0.34560332442500002</v>
      </c>
      <c r="SK41" s="15">
        <v>0.224148773075</v>
      </c>
      <c r="SL41" s="15">
        <v>31.135000000000002</v>
      </c>
      <c r="SM41" s="15">
        <v>29.409749999999999</v>
      </c>
      <c r="SN41" s="15">
        <v>14.964375</v>
      </c>
      <c r="SO41" s="15">
        <v>42.060875000000003</v>
      </c>
      <c r="SP41" s="15">
        <v>42.595999999999997</v>
      </c>
      <c r="SQ41" s="15">
        <v>32.116500000000002</v>
      </c>
      <c r="SR41" s="15">
        <v>31.749500000000001</v>
      </c>
      <c r="SS41" s="15">
        <v>0.27696154875000001</v>
      </c>
      <c r="ST41" s="15">
        <v>0.27638017500000001</v>
      </c>
      <c r="SU41" s="15">
        <v>55.670124999999999</v>
      </c>
      <c r="SV41" s="15">
        <v>53.456000000000003</v>
      </c>
      <c r="SW41" s="15">
        <v>63.6</v>
      </c>
      <c r="SX41" s="15">
        <f t="shared" si="92"/>
        <v>7.9298750000000027</v>
      </c>
      <c r="SY41" s="15">
        <f t="shared" si="93"/>
        <v>10.143999999999998</v>
      </c>
      <c r="SZ41" s="15">
        <v>1809.017525</v>
      </c>
      <c r="TA41" s="15">
        <v>1758.7520750000001</v>
      </c>
      <c r="TB41" s="15">
        <v>0.26061714995500002</v>
      </c>
      <c r="TC41" s="15">
        <v>0.21356277678499999</v>
      </c>
      <c r="TD41" s="15">
        <v>0.18842230074749999</v>
      </c>
      <c r="TE41" s="15">
        <v>0.12599211604999999</v>
      </c>
      <c r="TF41" s="15">
        <v>0.18506816317249999</v>
      </c>
      <c r="TG41" s="15">
        <v>0.12647625467750001</v>
      </c>
      <c r="TH41" s="15">
        <v>0.11066436733</v>
      </c>
      <c r="TI41" s="15">
        <v>3.6858171680000003E-2</v>
      </c>
      <c r="TJ41" s="15">
        <v>7.5995800842500003E-2</v>
      </c>
      <c r="TK41" s="15">
        <v>9.0099002492499997E-2</v>
      </c>
      <c r="TL41" s="15">
        <v>0.38303923047749999</v>
      </c>
      <c r="TM41" s="15">
        <v>0.37037245881000003</v>
      </c>
      <c r="TN41" s="15">
        <v>0.36863382351750001</v>
      </c>
      <c r="TO41" s="15">
        <v>0.31920391470249998</v>
      </c>
      <c r="TP41" s="15">
        <v>0.13601829269999999</v>
      </c>
      <c r="TQ41" s="15">
        <v>0.170574310585</v>
      </c>
      <c r="TR41" s="15">
        <v>0.70687107569749996</v>
      </c>
      <c r="TS41" s="15">
        <v>0.5526196256625</v>
      </c>
      <c r="TT41" s="15">
        <v>0.40914532087</v>
      </c>
      <c r="TU41" s="15">
        <v>0.63805380402</v>
      </c>
      <c r="TV41" s="15">
        <v>0.45017566037000001</v>
      </c>
      <c r="TW41" s="15">
        <v>0.65321424818999996</v>
      </c>
      <c r="TX41" s="15">
        <v>0.339330926225</v>
      </c>
      <c r="TY41" s="15">
        <v>0.4347245843925</v>
      </c>
      <c r="TZ41" s="15">
        <v>0.2897498462225</v>
      </c>
      <c r="UA41" s="15">
        <v>0.3955711374925</v>
      </c>
      <c r="UB41" s="15">
        <v>-0.19900233007500001</v>
      </c>
      <c r="UC41" s="15">
        <v>-6.9362100070000002E-2</v>
      </c>
      <c r="UD41" s="15">
        <v>0.84058675700750096</v>
      </c>
      <c r="UE41" s="15">
        <v>0.59100249157999996</v>
      </c>
      <c r="UF41" s="15">
        <v>0.21353173008888901</v>
      </c>
      <c r="UG41" s="15">
        <v>0.29854984888888902</v>
      </c>
      <c r="UH41" s="15">
        <v>0.18891929844444399</v>
      </c>
      <c r="UI41" s="15">
        <v>0.254884497844444</v>
      </c>
      <c r="UJ41" s="15">
        <v>0.48513386655555502</v>
      </c>
      <c r="UK41" s="15">
        <v>0.40476316951111102</v>
      </c>
      <c r="UL41" s="15">
        <v>0.24472235993333299</v>
      </c>
      <c r="UM41" s="15">
        <v>0.47133133913333303</v>
      </c>
      <c r="UN41" s="15">
        <v>0.396346223688889</v>
      </c>
      <c r="UO41" s="15">
        <v>0.19844488499999999</v>
      </c>
      <c r="UP41" s="15">
        <v>0.277107406688889</v>
      </c>
      <c r="UQ41" s="15">
        <v>0.18825457717777799</v>
      </c>
      <c r="UR41" s="15">
        <v>31.890222222222199</v>
      </c>
      <c r="US41" s="15">
        <v>27.7584444444444</v>
      </c>
      <c r="UT41" s="15">
        <v>14.2686666666667</v>
      </c>
      <c r="UU41" s="15">
        <v>40.3611111111111</v>
      </c>
      <c r="UV41" s="15">
        <v>41.2851111111111</v>
      </c>
      <c r="UW41" s="15">
        <v>32.35</v>
      </c>
      <c r="UX41" s="15">
        <v>31.995999999999999</v>
      </c>
      <c r="UY41" s="15">
        <v>0.22049418666666701</v>
      </c>
      <c r="UZ41" s="15">
        <v>0.23513109333333301</v>
      </c>
      <c r="VA41" s="15">
        <v>60.508888888888897</v>
      </c>
      <c r="VB41" s="15">
        <v>58.618888888888897</v>
      </c>
      <c r="VC41" s="15">
        <v>73.099999999999994</v>
      </c>
      <c r="VD41" s="15">
        <f t="shared" si="94"/>
        <v>12.591111111111097</v>
      </c>
      <c r="VE41" s="15">
        <f t="shared" si="95"/>
        <v>14.481111111111098</v>
      </c>
      <c r="VF41" s="15">
        <f t="shared" si="96"/>
        <v>13.536111111111097</v>
      </c>
      <c r="VG41" s="15">
        <v>1918.84551111111</v>
      </c>
      <c r="VH41" s="15">
        <v>1875.93575555555</v>
      </c>
      <c r="VI41" s="15">
        <v>0.31618399887555598</v>
      </c>
      <c r="VJ41" s="15">
        <v>0.30889055442666702</v>
      </c>
      <c r="VK41" s="15">
        <v>0.236480389815556</v>
      </c>
      <c r="VL41" s="15">
        <v>0.22642040154222201</v>
      </c>
      <c r="VM41" s="15">
        <v>0.25937526762666702</v>
      </c>
      <c r="VN41" s="15">
        <v>0.23640119175999999</v>
      </c>
      <c r="VO41" s="15">
        <f t="shared" si="97"/>
        <v>0.24788822969333352</v>
      </c>
      <c r="VP41" s="15">
        <v>0.17713648867111101</v>
      </c>
      <c r="VQ41" s="15">
        <v>0.15073888062666699</v>
      </c>
      <c r="VR41" s="15">
        <v>8.6235484737777798E-2</v>
      </c>
      <c r="VS41" s="15">
        <v>8.90518925844445E-2</v>
      </c>
      <c r="VT41" s="15">
        <v>0.42887846262444401</v>
      </c>
      <c r="VU41" s="15">
        <v>0.43720294979333302</v>
      </c>
      <c r="VV41" s="15">
        <v>0.407148281037778</v>
      </c>
      <c r="VW41" s="15">
        <v>0.38654364976</v>
      </c>
      <c r="VX41" s="15">
        <v>0.13041556712444399</v>
      </c>
      <c r="VY41" s="15">
        <v>0.148460795637778</v>
      </c>
      <c r="VZ41" s="15">
        <v>0.92752704668888897</v>
      </c>
      <c r="WA41" s="15">
        <v>0.907745528346667</v>
      </c>
      <c r="WB41" s="15">
        <v>0.33281534236222199</v>
      </c>
      <c r="WC41" s="15">
        <v>0.369184370153333</v>
      </c>
      <c r="WD41" s="15">
        <v>0.38524950321333301</v>
      </c>
      <c r="WE41" s="15">
        <v>0.41596649683555598</v>
      </c>
      <c r="WF41" s="15">
        <v>0.32930363878444402</v>
      </c>
      <c r="WG41" s="15">
        <v>0.33643706209333302</v>
      </c>
      <c r="WH41" s="15">
        <v>0.27193237137555598</v>
      </c>
      <c r="WI41" s="15">
        <v>0.28186740271999999</v>
      </c>
      <c r="WJ41" s="15">
        <v>-0.300503994666667</v>
      </c>
      <c r="WK41" s="15">
        <v>-0.26024835195555601</v>
      </c>
      <c r="WL41" s="15">
        <v>0.637113020933333</v>
      </c>
      <c r="WM41" s="15">
        <v>0.822508631731111</v>
      </c>
      <c r="WN41" s="15">
        <v>0.17346800000000001</v>
      </c>
      <c r="WO41" s="15">
        <v>0.2363328512</v>
      </c>
      <c r="WP41" s="15">
        <v>0.15303152251111099</v>
      </c>
      <c r="WQ41" s="15">
        <v>0.205732391777778</v>
      </c>
      <c r="WR41" s="15">
        <v>0.388354348511111</v>
      </c>
      <c r="WS41" s="15">
        <v>0.33916083133333302</v>
      </c>
      <c r="WT41" s="15">
        <v>0.191341933488889</v>
      </c>
      <c r="WU41" s="15">
        <v>0.41074807368888899</v>
      </c>
      <c r="WV41" s="15">
        <v>0.33946360155555599</v>
      </c>
      <c r="WW41" s="15">
        <v>0.167614247355556</v>
      </c>
      <c r="WX41" s="15">
        <v>0.222093075044445</v>
      </c>
      <c r="WY41" s="15">
        <v>0.15230633022222201</v>
      </c>
      <c r="WZ41" s="15">
        <v>31.819333333333301</v>
      </c>
      <c r="XA41" s="15">
        <v>30.898888888888902</v>
      </c>
      <c r="XB41" s="15">
        <v>8.6846666666666703</v>
      </c>
      <c r="XC41" s="15">
        <v>36.332888888888903</v>
      </c>
      <c r="XD41" s="15">
        <v>35.850666666666697</v>
      </c>
      <c r="XE41" s="15">
        <v>32.520000000000003</v>
      </c>
      <c r="XF41" s="15">
        <v>32.409999999999997</v>
      </c>
      <c r="XG41" s="15">
        <v>0.104286851555556</v>
      </c>
      <c r="XH41" s="15">
        <v>8.6449102444444398E-2</v>
      </c>
      <c r="XI41" s="15">
        <v>64.292666666666605</v>
      </c>
      <c r="XJ41" s="15">
        <v>62.326888888888902</v>
      </c>
      <c r="XK41" s="15">
        <v>84.6</v>
      </c>
      <c r="XL41" s="15">
        <f t="shared" si="98"/>
        <v>20.307333333333389</v>
      </c>
      <c r="XM41" s="15">
        <f t="shared" si="99"/>
        <v>22.273111111111092</v>
      </c>
      <c r="XN41" s="15">
        <v>2004.70497777778</v>
      </c>
      <c r="XO41" s="15">
        <v>1960.1235999999999</v>
      </c>
      <c r="XP41" s="15">
        <v>0.36398079110222198</v>
      </c>
      <c r="XQ41" s="15">
        <v>0.30270173360444402</v>
      </c>
      <c r="XR41" s="15">
        <v>0.27901926514666697</v>
      </c>
      <c r="XS41" s="15">
        <v>0.24384980488888899</v>
      </c>
      <c r="XT41" s="15">
        <v>0.29776607570444402</v>
      </c>
      <c r="XU41" s="15">
        <v>0.239526178611111</v>
      </c>
      <c r="XV41" s="15">
        <v>0.20904094851777799</v>
      </c>
      <c r="XW41" s="15">
        <v>0.17826650599333299</v>
      </c>
      <c r="XX41" s="15">
        <v>9.47094071177777E-2</v>
      </c>
      <c r="XY41" s="15">
        <v>6.4579879964444503E-2</v>
      </c>
      <c r="XZ41" s="15">
        <v>0.45863620841333302</v>
      </c>
      <c r="YA41" s="15">
        <v>0.43006566619999997</v>
      </c>
      <c r="YB41" s="15">
        <v>0.41996009873777801</v>
      </c>
      <c r="YC41" s="15">
        <v>0.37782259486000003</v>
      </c>
      <c r="YD41" s="15">
        <v>0.113698311055556</v>
      </c>
      <c r="YE41" s="15">
        <v>0.14642253248888901</v>
      </c>
      <c r="YF41" s="15">
        <v>1.1485818143555599</v>
      </c>
      <c r="YG41" s="15">
        <v>0.89776843153777797</v>
      </c>
      <c r="YH41" s="15">
        <v>0.31713329763111098</v>
      </c>
      <c r="YI41" s="15">
        <v>0.20666565578666701</v>
      </c>
      <c r="YJ41" s="15">
        <v>0.37545239361999999</v>
      </c>
      <c r="YK41" s="15">
        <v>0.23631746909333301</v>
      </c>
      <c r="YL41" s="15">
        <v>0.32230376928888899</v>
      </c>
      <c r="YM41" s="15">
        <v>0.21829182756000001</v>
      </c>
      <c r="YN41" s="15">
        <v>0.25885955317111098</v>
      </c>
      <c r="YO41" s="15">
        <v>0.182178971388889</v>
      </c>
      <c r="YP41" s="15">
        <v>-0.34534993193333302</v>
      </c>
      <c r="YQ41" s="15">
        <v>-0.299881929044444</v>
      </c>
      <c r="YR41" s="15">
        <v>0.61203410616666698</v>
      </c>
      <c r="YS41" s="15">
        <v>0.58669933841555599</v>
      </c>
      <c r="YT41" s="15">
        <v>0.13432051251162799</v>
      </c>
      <c r="YU41" s="15">
        <v>0.17047790455813999</v>
      </c>
      <c r="YV41" s="15">
        <v>0.11709737346511601</v>
      </c>
      <c r="YW41" s="15">
        <v>0.15413780990697701</v>
      </c>
      <c r="YX41" s="15">
        <v>0.29752400790697697</v>
      </c>
      <c r="YY41" s="15">
        <v>0.26399646381395298</v>
      </c>
      <c r="YZ41" s="15">
        <v>0.145322044813953</v>
      </c>
      <c r="ZA41" s="15">
        <v>0.34496500334883701</v>
      </c>
      <c r="ZB41" s="15">
        <v>0.28007715993023302</v>
      </c>
      <c r="ZC41" s="15">
        <v>0.13215902516279099</v>
      </c>
      <c r="ZD41" s="15">
        <v>0.16481800806976701</v>
      </c>
      <c r="ZE41" s="15">
        <v>0.11659483260465101</v>
      </c>
      <c r="ZF41" s="15">
        <v>36.36</v>
      </c>
      <c r="ZG41" s="15">
        <v>32.365581395348798</v>
      </c>
      <c r="ZH41" s="15">
        <v>16.793720930232599</v>
      </c>
      <c r="ZI41" s="15">
        <v>39.8348837209302</v>
      </c>
      <c r="ZJ41" s="15">
        <v>41.46</v>
      </c>
      <c r="ZK41" s="15">
        <v>37.148604651162799</v>
      </c>
      <c r="ZL41" s="15">
        <v>37.051860465116299</v>
      </c>
      <c r="ZM41" s="15">
        <v>7.3738716046511596E-2</v>
      </c>
      <c r="ZN41" s="15">
        <v>0.111994021953488</v>
      </c>
      <c r="ZO41" s="15">
        <v>74.9553488372093</v>
      </c>
      <c r="ZP41" s="15">
        <v>70.639534883720899</v>
      </c>
      <c r="ZQ41" s="15">
        <v>103.6</v>
      </c>
      <c r="ZR41" s="15">
        <f t="shared" si="100"/>
        <v>28.644651162790694</v>
      </c>
      <c r="ZS41" s="15">
        <f t="shared" si="101"/>
        <v>32.960465116279096</v>
      </c>
      <c r="ZT41" s="15">
        <v>2246.76974418605</v>
      </c>
      <c r="ZU41" s="15">
        <v>2148.81865116279</v>
      </c>
      <c r="ZV41" s="15">
        <v>0.40663018033720899</v>
      </c>
      <c r="ZW41" s="15">
        <v>0.30954095254651198</v>
      </c>
      <c r="ZX41" s="15">
        <v>0.31668178298372102</v>
      </c>
      <c r="ZY41" s="15">
        <v>0.26108935519534898</v>
      </c>
      <c r="ZZ41" s="15">
        <v>0.35279975568604599</v>
      </c>
      <c r="AAA41" s="15">
        <v>0.26463914745813999</v>
      </c>
      <c r="AAB41" s="15">
        <v>0.25904013463488401</v>
      </c>
      <c r="AAC41" s="15">
        <v>0.21466307376279101</v>
      </c>
      <c r="AAD41" s="15">
        <v>0.10335993078139501</v>
      </c>
      <c r="AAE41" s="15">
        <v>5.4232258653488401E-2</v>
      </c>
      <c r="AAF41" s="15">
        <v>0.49425999865814002</v>
      </c>
      <c r="AAG41" s="15">
        <v>0.42734879601162801</v>
      </c>
      <c r="AAH41" s="15">
        <v>0.44549030858837202</v>
      </c>
      <c r="AAI41" s="15">
        <v>0.37014716426511601</v>
      </c>
      <c r="AAJ41" s="15">
        <v>0.10976084191162799</v>
      </c>
      <c r="AAK41" s="15">
        <v>0.136307364804651</v>
      </c>
      <c r="AAL41" s="15">
        <v>1.37564155738372</v>
      </c>
      <c r="AAM41" s="15">
        <v>0.94036619312092995</v>
      </c>
      <c r="AAN41" s="15">
        <v>0.291669983702325</v>
      </c>
      <c r="AAO41" s="15">
        <v>1.1923502689418599</v>
      </c>
      <c r="AAP41" s="15">
        <v>0.35693368481860499</v>
      </c>
      <c r="AAQ41" s="15">
        <v>1.3562820370883699</v>
      </c>
      <c r="AAR41" s="15">
        <v>0.32189820161395299</v>
      </c>
      <c r="AAS41" s="15">
        <v>0.109796458648837</v>
      </c>
      <c r="AAT41" s="15">
        <v>0.25298082903720898</v>
      </c>
      <c r="AAU41" s="15">
        <v>9.6824125518604601E-2</v>
      </c>
      <c r="AAV41" s="15">
        <v>-0.41090106900000001</v>
      </c>
      <c r="AAW41" s="15">
        <v>-0.35061935995348797</v>
      </c>
      <c r="AAX41" s="15">
        <v>0.56767455471627903</v>
      </c>
      <c r="AAY41" s="15">
        <v>0.40442327540465101</v>
      </c>
      <c r="AAZ41" s="15">
        <v>0.130590890428571</v>
      </c>
      <c r="ABA41" s="15">
        <v>0.16486152765714299</v>
      </c>
      <c r="ABB41" s="15">
        <v>0.11857441202449</v>
      </c>
      <c r="ABC41" s="15">
        <v>0.117078549706122</v>
      </c>
      <c r="ABD41" s="15">
        <v>0.26844868029387797</v>
      </c>
      <c r="ABE41" s="15">
        <v>0.22078940785714299</v>
      </c>
      <c r="ABF41" s="15">
        <v>0.12503307944081599</v>
      </c>
      <c r="ABG41" s="15">
        <v>0.30431861673469401</v>
      </c>
      <c r="ABH41" s="15">
        <v>0.233532771089796</v>
      </c>
      <c r="ABI41" s="15">
        <v>0.12241507155510201</v>
      </c>
      <c r="ABJ41" s="15">
        <v>0.15462193986938699</v>
      </c>
      <c r="ABK41" s="15">
        <v>0.11195103178775501</v>
      </c>
      <c r="ABL41" s="15">
        <v>35.253551020408104</v>
      </c>
      <c r="ABM41" s="15">
        <v>33.5502857142857</v>
      </c>
      <c r="ABN41" s="15">
        <v>14.8595510204081</v>
      </c>
      <c r="ABO41" s="15">
        <v>35.700857142857103</v>
      </c>
      <c r="ABP41" s="15">
        <v>36.122653061224497</v>
      </c>
      <c r="ABQ41" s="15">
        <v>35.525836734694003</v>
      </c>
      <c r="ABR41" s="15">
        <v>35.503387755102104</v>
      </c>
      <c r="ABS41" s="15">
        <v>6.8348690530612302E-3</v>
      </c>
      <c r="ABT41" s="15">
        <v>1.7447231567346899E-2</v>
      </c>
      <c r="ABU41" s="15">
        <v>82.469510204081601</v>
      </c>
      <c r="ABV41" s="15">
        <v>84.999224489795907</v>
      </c>
      <c r="ABW41" s="15">
        <v>122.5</v>
      </c>
      <c r="ABX41" s="15">
        <f t="shared" si="102"/>
        <v>40.030489795918399</v>
      </c>
      <c r="ABY41" s="15">
        <f t="shared" si="103"/>
        <v>37.500775510204093</v>
      </c>
      <c r="ABZ41" s="15">
        <f t="shared" si="104"/>
        <v>38.765632653061246</v>
      </c>
      <c r="ACA41" s="15">
        <v>2417.2418163265302</v>
      </c>
      <c r="ACB41" s="15">
        <v>2474.7894816326602</v>
      </c>
      <c r="ACC41" s="15">
        <v>0.41701843611224498</v>
      </c>
      <c r="ACD41" s="15">
        <v>0.38441047420653102</v>
      </c>
      <c r="ACE41" s="15">
        <v>0.30245531627795902</v>
      </c>
      <c r="ACF41" s="15">
        <v>0.30458997142816302</v>
      </c>
      <c r="ACG41" s="15">
        <v>0.37553876826530602</v>
      </c>
      <c r="ACH41" s="15">
        <v>0.30794214165224498</v>
      </c>
      <c r="ACI41" s="15">
        <f t="shared" si="105"/>
        <v>0.34174045495877547</v>
      </c>
      <c r="ACJ41" s="15">
        <v>0.25877035190285702</v>
      </c>
      <c r="ACK41" s="15">
        <v>0.22513047046326501</v>
      </c>
      <c r="ACL41" s="15">
        <v>0.131211216418367</v>
      </c>
      <c r="ACM41" s="15">
        <v>9.1841253276326501E-2</v>
      </c>
      <c r="ACN41" s="15">
        <v>0.52106480041632697</v>
      </c>
      <c r="ACO41" s="15">
        <v>0.44899002000449001</v>
      </c>
      <c r="ACP41" s="15">
        <v>0.46747264555469398</v>
      </c>
      <c r="ACQ41" s="15">
        <v>0.39406376516000002</v>
      </c>
      <c r="ACR41" s="15">
        <v>0.13997244278897999</v>
      </c>
      <c r="ACS41" s="15">
        <v>8.4379746692653093E-2</v>
      </c>
      <c r="ACT41" s="15">
        <v>1.4356488913208201</v>
      </c>
      <c r="ACU41" s="15">
        <v>1.29651279678735</v>
      </c>
      <c r="ACV41" s="15">
        <v>0.31820749425877498</v>
      </c>
      <c r="ACW41" s="15">
        <v>0.22441463590775501</v>
      </c>
      <c r="ACX41" s="15">
        <v>0.39610199655918399</v>
      </c>
      <c r="ACY41" s="15">
        <v>0.26337574974244898</v>
      </c>
      <c r="ACZ41" s="15">
        <v>0.39219547460571402</v>
      </c>
      <c r="ADA41" s="15">
        <v>0.24816297255061201</v>
      </c>
      <c r="ADB41" s="15">
        <v>0.31357560214081598</v>
      </c>
      <c r="ADC41" s="15">
        <v>0.20401784872408199</v>
      </c>
      <c r="ADD41" s="15">
        <v>-0.33925068589632701</v>
      </c>
      <c r="ADE41" s="15">
        <v>-0.25438535217224501</v>
      </c>
      <c r="ADF41" s="15">
        <v>0.69986778902122404</v>
      </c>
      <c r="ADG41" s="15">
        <v>0.63058592561183602</v>
      </c>
      <c r="ADH41" s="15">
        <v>8.3285101689655194E-2</v>
      </c>
      <c r="ADI41" s="15">
        <v>9.2106735655172398E-2</v>
      </c>
      <c r="ADJ41" s="15">
        <v>6.9151815517241394E-2</v>
      </c>
      <c r="ADK41" s="15">
        <v>9.6924137931034507E-2</v>
      </c>
      <c r="ADL41" s="15">
        <v>0.208480990275862</v>
      </c>
      <c r="ADM41" s="15">
        <v>0.17086686227586201</v>
      </c>
      <c r="ADN41" s="15">
        <v>0.10660051534482801</v>
      </c>
      <c r="ADO41" s="15">
        <v>0.22772419127586199</v>
      </c>
      <c r="ADP41" s="15">
        <v>0.196118915827586</v>
      </c>
      <c r="ADQ41" s="15">
        <v>8.8058554206896594E-2</v>
      </c>
      <c r="ADR41" s="15">
        <v>0.108712128965517</v>
      </c>
      <c r="ADS41" s="15">
        <v>7.6161012241379306E-2</v>
      </c>
      <c r="ADT41" s="25">
        <v>-9999</v>
      </c>
      <c r="ADU41" s="25">
        <v>-9999</v>
      </c>
      <c r="ADV41" s="25">
        <v>-9999</v>
      </c>
      <c r="ADW41" s="25">
        <v>-9999</v>
      </c>
      <c r="ADX41" s="25">
        <v>-9999</v>
      </c>
      <c r="ADY41" s="25">
        <v>-9999</v>
      </c>
      <c r="ADZ41" s="25">
        <v>-9999</v>
      </c>
      <c r="AEA41" s="25">
        <v>-9999</v>
      </c>
      <c r="AEB41" s="25">
        <v>-9999</v>
      </c>
      <c r="AEC41" s="25">
        <v>-9999</v>
      </c>
      <c r="AED41" s="25">
        <v>-9999</v>
      </c>
      <c r="AEE41" s="25">
        <v>-9999</v>
      </c>
      <c r="AEF41" s="25">
        <v>-9999</v>
      </c>
      <c r="AEG41" s="25">
        <v>-9999</v>
      </c>
      <c r="AEH41" s="25">
        <v>-9999</v>
      </c>
      <c r="AEI41" s="25">
        <v>-9999</v>
      </c>
      <c r="AEJ41" s="15">
        <v>0.36161153189655199</v>
      </c>
      <c r="AEK41" s="15">
        <v>0.339920414965517</v>
      </c>
      <c r="AEL41" s="15">
        <v>0.29560968868965498</v>
      </c>
      <c r="AEM41" s="15">
        <v>0.27325963137930998</v>
      </c>
      <c r="AEN41" s="15">
        <v>0.352984616103448</v>
      </c>
      <c r="AEO41" s="15">
        <v>0.36280195627586198</v>
      </c>
      <c r="AEP41" s="15">
        <v>0.28667633903448297</v>
      </c>
      <c r="AEQ41" s="15">
        <v>0.29709080603448301</v>
      </c>
      <c r="AER41" s="15">
        <v>7.4014078068965497E-2</v>
      </c>
      <c r="AES41" s="15">
        <v>7.9151053931034498E-2</v>
      </c>
      <c r="AET41" s="15">
        <v>0.49836234699999998</v>
      </c>
      <c r="AEU41" s="15">
        <v>0.47799951834482801</v>
      </c>
      <c r="AEV41" s="15">
        <v>0.44165299148275899</v>
      </c>
      <c r="AEW41" s="15">
        <v>0.40361143979310299</v>
      </c>
      <c r="AEX41" s="15">
        <v>0.16718234803448301</v>
      </c>
      <c r="AEY41" s="15">
        <v>0.168470639896552</v>
      </c>
      <c r="AEZ41" s="15">
        <v>1.13736102189655</v>
      </c>
      <c r="AFA41" s="15">
        <v>1.1556484268275899</v>
      </c>
      <c r="AFB41" s="15">
        <v>0.205612139862069</v>
      </c>
      <c r="AFC41" s="15">
        <v>0.45709819182758599</v>
      </c>
      <c r="AFD41" s="15">
        <v>0.258318192413793</v>
      </c>
      <c r="AFE41" s="15">
        <v>0.62738181544827598</v>
      </c>
      <c r="AFF41" s="15">
        <v>0.25449645882758598</v>
      </c>
      <c r="AFG41" s="15">
        <v>0.26523160810344798</v>
      </c>
      <c r="AFH41" s="15">
        <v>0.20157919589655199</v>
      </c>
      <c r="AFI41" s="15">
        <v>0.22309058841379301</v>
      </c>
      <c r="AFJ41" s="15">
        <v>-0.44538253258620703</v>
      </c>
      <c r="AFK41" s="15">
        <v>-0.45659216096551702</v>
      </c>
      <c r="AFL41" s="15">
        <v>0.363875747517241</v>
      </c>
      <c r="AFM41" s="15">
        <v>0.57477069013793103</v>
      </c>
      <c r="AFN41" s="15">
        <v>8.7341857800000006E-2</v>
      </c>
      <c r="AFO41" s="15">
        <v>9.5887818866666696E-2</v>
      </c>
      <c r="AFP41" s="15">
        <v>6.8787848033333293E-2</v>
      </c>
      <c r="AFQ41" s="15">
        <v>9.3041549033333296E-2</v>
      </c>
      <c r="AFR41" s="15">
        <v>0.20269461083333301</v>
      </c>
      <c r="AFS41" s="15">
        <v>0.17867247759999999</v>
      </c>
      <c r="AFT41" s="15">
        <v>9.3589616233333395E-2</v>
      </c>
      <c r="AFU41" s="15">
        <v>0.22410544299999999</v>
      </c>
      <c r="AFV41" s="15">
        <v>0.18378236079999999</v>
      </c>
      <c r="AFW41" s="15">
        <v>7.9414341599999994E-2</v>
      </c>
      <c r="AFX41" s="15">
        <v>9.3812675566666698E-2</v>
      </c>
      <c r="AFY41" s="15">
        <v>7.0054513200000001E-2</v>
      </c>
      <c r="AFZ41" s="15">
        <v>33.43</v>
      </c>
      <c r="AGA41" s="15">
        <v>30.476666666666699</v>
      </c>
      <c r="AGB41" s="15">
        <v>22.1636666666667</v>
      </c>
      <c r="AGC41" s="15">
        <v>35.323333333333302</v>
      </c>
      <c r="AGD41" s="15">
        <v>34.604666666666702</v>
      </c>
      <c r="AGE41" s="15">
        <v>33.054666666666598</v>
      </c>
      <c r="AGF41" s="15">
        <v>33.072666666666699</v>
      </c>
      <c r="AGG41" s="15">
        <v>6.26130403333333E-2</v>
      </c>
      <c r="AGH41" s="15">
        <v>3.9687660399999998E-2</v>
      </c>
      <c r="AGI41" s="15">
        <v>96.54</v>
      </c>
      <c r="AGJ41" s="15">
        <v>95.523333333333298</v>
      </c>
      <c r="AGK41" s="15">
        <v>145.1</v>
      </c>
      <c r="AGL41" s="15">
        <f t="shared" si="106"/>
        <v>48.559999999999988</v>
      </c>
      <c r="AGM41" s="15">
        <f t="shared" si="107"/>
        <v>49.576666666666696</v>
      </c>
      <c r="AGN41" s="15">
        <f t="shared" si="108"/>
        <v>49.068333333333342</v>
      </c>
      <c r="AGO41" s="15">
        <v>2736.8667333333301</v>
      </c>
      <c r="AGP41" s="15">
        <v>2713.8011333333302</v>
      </c>
      <c r="AGQ41" s="15">
        <v>0.40977656734333301</v>
      </c>
      <c r="AGR41" s="15">
        <v>0.35293702156666701</v>
      </c>
      <c r="AGS41" s="15">
        <v>0.32501312046333303</v>
      </c>
      <c r="AGT41" s="15">
        <v>0.31114154096666702</v>
      </c>
      <c r="AGU41" s="15">
        <v>0.40883385811</v>
      </c>
      <c r="AGV41" s="15">
        <v>0.34057091489333302</v>
      </c>
      <c r="AGW41" s="15">
        <f t="shared" si="109"/>
        <v>0.37470238650166654</v>
      </c>
      <c r="AGX41" s="15">
        <v>0.32404996792333302</v>
      </c>
      <c r="AGY41" s="15">
        <v>0.29812553051333301</v>
      </c>
      <c r="AGZ41" s="15">
        <v>9.8085648203333306E-2</v>
      </c>
      <c r="AHA41" s="15">
        <v>5.1207709766666699E-2</v>
      </c>
      <c r="AHB41" s="15">
        <v>0.52311852256000002</v>
      </c>
      <c r="AHC41" s="15">
        <v>0.47625984359666701</v>
      </c>
      <c r="AHD41" s="15">
        <v>0.47566339955333298</v>
      </c>
      <c r="AHE41" s="15">
        <v>0.38058425577333299</v>
      </c>
      <c r="AHF41" s="15">
        <v>0.14448989944333299</v>
      </c>
      <c r="AHG41" s="15">
        <v>0.150130839503333</v>
      </c>
      <c r="AHH41" s="15">
        <v>1.3965343532533301</v>
      </c>
      <c r="AHI41" s="15">
        <v>1.1936152154566699</v>
      </c>
      <c r="AHJ41" s="15">
        <v>0.23682087646</v>
      </c>
      <c r="AHK41" s="15">
        <v>0.17082915896333301</v>
      </c>
      <c r="AHL41" s="15">
        <v>0.30320996347000001</v>
      </c>
      <c r="AHM41" s="15">
        <v>0.19115669866333301</v>
      </c>
      <c r="AHN41" s="15">
        <v>0.302765741316667</v>
      </c>
      <c r="AHO41" s="15">
        <v>-0.81479681237666701</v>
      </c>
      <c r="AHP41" s="15">
        <v>0.23635655328333299</v>
      </c>
      <c r="AHQ41" s="15">
        <v>-0.66498453633333299</v>
      </c>
      <c r="AHR41" s="15">
        <v>-0.48916168113333303</v>
      </c>
      <c r="AHS41" s="15">
        <v>-0.45343624086666701</v>
      </c>
      <c r="AHT41" s="15">
        <v>0.44933112721333301</v>
      </c>
      <c r="AHU41" s="15">
        <v>0.28726210572666699</v>
      </c>
      <c r="AHV41" s="15">
        <v>8.0961401396226401E-2</v>
      </c>
      <c r="AHW41" s="15">
        <v>9.48108513962264E-2</v>
      </c>
      <c r="AHX41" s="15">
        <v>7.3049591867924493E-2</v>
      </c>
      <c r="AHY41" s="15">
        <v>9.1239977452830204E-2</v>
      </c>
      <c r="AHZ41" s="15">
        <v>0.21497330496226399</v>
      </c>
      <c r="AIA41" s="15">
        <v>0.16122629064150901</v>
      </c>
      <c r="AIB41" s="15">
        <v>9.0923957773584904E-2</v>
      </c>
      <c r="AIC41" s="15">
        <v>0.20871614279245301</v>
      </c>
      <c r="AID41" s="15">
        <v>0.17367590364150901</v>
      </c>
      <c r="AIE41" s="15">
        <v>7.55924528301887E-2</v>
      </c>
      <c r="AIF41" s="15">
        <v>9.1663027566037697E-2</v>
      </c>
      <c r="AIG41" s="15">
        <v>6.5272162320754695E-2</v>
      </c>
      <c r="AIH41" s="15">
        <v>36.770000000000003</v>
      </c>
      <c r="AII41" s="15">
        <v>34.470754716981098</v>
      </c>
      <c r="AIJ41" s="15">
        <v>20.8881132075472</v>
      </c>
      <c r="AIK41" s="15">
        <v>40.743396226415101</v>
      </c>
      <c r="AIL41" s="15">
        <v>41.305849056603797</v>
      </c>
      <c r="AIM41" s="15">
        <v>36.835660377358501</v>
      </c>
      <c r="AIN41" s="15">
        <v>36.770000000000003</v>
      </c>
      <c r="AIO41" s="15">
        <v>0.10703442773584899</v>
      </c>
      <c r="AIP41" s="15">
        <v>0.114291860566038</v>
      </c>
      <c r="AIQ41" s="15">
        <v>107.616981132075</v>
      </c>
      <c r="AIR41" s="15">
        <v>103.777358490566</v>
      </c>
      <c r="AIS41" s="15">
        <v>157</v>
      </c>
      <c r="AIT41" s="15">
        <f t="shared" si="110"/>
        <v>49.383018867925003</v>
      </c>
      <c r="AIU41" s="15">
        <f t="shared" si="111"/>
        <v>53.222641509433998</v>
      </c>
      <c r="AIV41" s="15">
        <v>2988.0454339622602</v>
      </c>
      <c r="AIW41" s="15">
        <v>2901.0698867924498</v>
      </c>
      <c r="AIX41" s="15">
        <v>0.39190184833962299</v>
      </c>
      <c r="AIY41" s="15">
        <v>0.38883582741509398</v>
      </c>
      <c r="AIZ41" s="15">
        <v>0.312563874703773</v>
      </c>
      <c r="AJA41" s="15">
        <v>0.27148014864528303</v>
      </c>
      <c r="AJB41" s="15">
        <v>0.38842038852264099</v>
      </c>
      <c r="AJC41" s="15">
        <v>0.372351517728302</v>
      </c>
      <c r="AJD41" s="15">
        <v>0.30887805626603798</v>
      </c>
      <c r="AJE41" s="15">
        <v>0.25394968469245299</v>
      </c>
      <c r="AJF41" s="15">
        <v>9.0681871594339603E-2</v>
      </c>
      <c r="AJG41" s="15">
        <v>0.13283885957924499</v>
      </c>
      <c r="AJH41" s="15">
        <v>0.52270655238490604</v>
      </c>
      <c r="AJI41" s="15">
        <v>0.47788477022075498</v>
      </c>
      <c r="AJJ41" s="15">
        <v>0.46718642359622597</v>
      </c>
      <c r="AJK41" s="15">
        <v>0.43761047070754699</v>
      </c>
      <c r="AJL41" s="15">
        <v>0.16509947186037699</v>
      </c>
      <c r="AJM41" s="15">
        <v>0.11082580993018901</v>
      </c>
      <c r="AJN41" s="15">
        <v>1.2970330296452799</v>
      </c>
      <c r="AJO41" s="15">
        <v>1.3571675435999999</v>
      </c>
      <c r="AJP41" s="15">
        <v>0.22959549281132099</v>
      </c>
      <c r="AJQ41" s="15">
        <v>0.38347572705283001</v>
      </c>
      <c r="AJR41" s="15">
        <v>0.29113629185471701</v>
      </c>
      <c r="AJS41" s="15">
        <v>0.44751996285094298</v>
      </c>
      <c r="AJT41" s="15">
        <v>0.289110483650943</v>
      </c>
      <c r="AJU41" s="15">
        <v>0.26054007657358502</v>
      </c>
      <c r="AJV41" s="15">
        <v>0.22739290792075501</v>
      </c>
      <c r="AJW41" s="15">
        <v>0.23458179285283001</v>
      </c>
      <c r="AJX41" s="15">
        <v>-0.47151116054717002</v>
      </c>
      <c r="AJY41" s="15">
        <v>-0.39803207921698103</v>
      </c>
      <c r="AJZ41" s="15">
        <v>0.43102192534150902</v>
      </c>
      <c r="AKA41" s="15">
        <v>0.71629705350188699</v>
      </c>
      <c r="AZI41" s="6"/>
      <c r="AZJ41" s="7"/>
      <c r="AZK41" s="6"/>
      <c r="AZL41" s="6"/>
      <c r="AZM41" s="6"/>
      <c r="AZN41" s="6"/>
    </row>
    <row r="42" spans="1:963 1361:1366" x14ac:dyDescent="0.25">
      <c r="A42" s="15">
        <v>41</v>
      </c>
      <c r="B42" s="15">
        <v>11</v>
      </c>
      <c r="C42" s="15" t="s">
        <v>9</v>
      </c>
      <c r="D42" s="15">
        <v>100</v>
      </c>
      <c r="E42" s="15">
        <v>3</v>
      </c>
      <c r="F42" s="15">
        <v>3</v>
      </c>
      <c r="G42" s="15" t="s">
        <v>14</v>
      </c>
      <c r="H42" s="15" t="s">
        <v>560</v>
      </c>
      <c r="I42" s="25">
        <v>-9999</v>
      </c>
      <c r="J42" s="25">
        <v>-9999</v>
      </c>
      <c r="K42" s="25">
        <v>-9999</v>
      </c>
      <c r="L42" s="25">
        <v>-9999</v>
      </c>
      <c r="M42" s="15">
        <v>0</v>
      </c>
      <c r="N42" s="15">
        <v>0</v>
      </c>
      <c r="O42" s="15">
        <f t="shared" si="34"/>
        <v>0</v>
      </c>
      <c r="P42" s="15">
        <v>0</v>
      </c>
      <c r="Q42" s="15">
        <v>53.839999999999996</v>
      </c>
      <c r="R42" s="15">
        <v>16.72</v>
      </c>
      <c r="S42" s="15">
        <v>29.439999999999998</v>
      </c>
      <c r="T42" s="15">
        <v>55.84</v>
      </c>
      <c r="U42" s="15">
        <v>12.719999999999999</v>
      </c>
      <c r="V42" s="15">
        <v>31.439999999999994</v>
      </c>
      <c r="W42" s="15">
        <v>49.839999999999996</v>
      </c>
      <c r="X42" s="15">
        <v>18.720000000000013</v>
      </c>
      <c r="Y42" s="15">
        <v>31.439999999999994</v>
      </c>
      <c r="Z42" s="15">
        <v>49.839999999999996</v>
      </c>
      <c r="AA42" s="15">
        <v>16.72</v>
      </c>
      <c r="AB42" s="15">
        <v>33.44</v>
      </c>
      <c r="AC42" s="15" t="s">
        <v>81</v>
      </c>
      <c r="AD42" s="15">
        <v>8.6999999999999993</v>
      </c>
      <c r="AE42" s="15">
        <v>7.2</v>
      </c>
      <c r="AF42" s="15">
        <v>1.2</v>
      </c>
      <c r="AG42" s="15" t="s">
        <v>41</v>
      </c>
      <c r="AH42" s="15">
        <v>2</v>
      </c>
      <c r="AI42" s="15">
        <v>1.1000000000000001</v>
      </c>
      <c r="AJ42" s="15">
        <v>5.4</v>
      </c>
      <c r="AK42" s="15">
        <v>10</v>
      </c>
      <c r="AL42" s="15">
        <v>662</v>
      </c>
      <c r="AM42" s="15">
        <v>77</v>
      </c>
      <c r="AN42" s="15">
        <v>0.61</v>
      </c>
      <c r="AO42" s="15">
        <v>8.1999999999999993</v>
      </c>
      <c r="AP42" s="15">
        <v>8.9</v>
      </c>
      <c r="AQ42" s="15">
        <v>1.17</v>
      </c>
      <c r="AR42" s="15">
        <v>4863</v>
      </c>
      <c r="AS42" s="15">
        <v>219</v>
      </c>
      <c r="AT42" s="15">
        <v>370</v>
      </c>
      <c r="AU42" s="25">
        <v>-9999</v>
      </c>
      <c r="AV42" s="15">
        <v>29.4</v>
      </c>
      <c r="AW42" s="15">
        <v>0</v>
      </c>
      <c r="AX42" s="15">
        <v>6</v>
      </c>
      <c r="AY42" s="15">
        <v>83</v>
      </c>
      <c r="AZ42" s="15">
        <v>6</v>
      </c>
      <c r="BA42" s="15">
        <v>5</v>
      </c>
      <c r="BB42" s="15">
        <v>67</v>
      </c>
      <c r="BC42" s="20">
        <v>0.26513256628314152</v>
      </c>
      <c r="BD42" s="20">
        <v>0.19157088122605362</v>
      </c>
      <c r="BE42" s="20">
        <v>2.0158242201280051E-2</v>
      </c>
      <c r="BF42" s="20">
        <v>2.5139524360199107E-2</v>
      </c>
      <c r="BG42" s="20">
        <v>0.31006201240248049</v>
      </c>
      <c r="BH42" s="20">
        <v>0.26163522012578616</v>
      </c>
      <c r="BI42" s="25">
        <v>-9999</v>
      </c>
      <c r="BJ42" s="25">
        <v>-9999</v>
      </c>
      <c r="BK42" s="25">
        <v>-9999</v>
      </c>
      <c r="BL42" s="25">
        <v>-9999</v>
      </c>
      <c r="BM42" s="25">
        <v>-9999</v>
      </c>
      <c r="BN42" s="20">
        <f t="shared" si="197"/>
        <v>1.8268137900367805</v>
      </c>
      <c r="BO42" s="20">
        <f t="shared" si="198"/>
        <v>1.9074467588419006</v>
      </c>
      <c r="BP42" s="20">
        <f t="shared" si="199"/>
        <v>2.0080048562826969</v>
      </c>
      <c r="BQ42" s="20">
        <f t="shared" si="200"/>
        <v>3.2482529058926186</v>
      </c>
      <c r="BR42" s="20">
        <f t="shared" si="201"/>
        <v>4.294793786395763</v>
      </c>
      <c r="BS42" s="20">
        <f t="shared" si="202"/>
        <v>0.10055809744079643</v>
      </c>
      <c r="BT42" s="20">
        <f t="shared" si="203"/>
        <v>1.240248049609922</v>
      </c>
      <c r="BU42" s="20">
        <f t="shared" si="204"/>
        <v>1.0465408805031446</v>
      </c>
      <c r="BV42" s="20">
        <f t="shared" si="35"/>
        <v>2.3873470275538633</v>
      </c>
      <c r="BW42" s="25">
        <v>-9999</v>
      </c>
      <c r="BX42" s="25">
        <v>-9999</v>
      </c>
      <c r="BY42" s="25">
        <v>-9999</v>
      </c>
      <c r="BZ42" s="25">
        <v>-9999</v>
      </c>
      <c r="CA42" s="25">
        <v>-9999</v>
      </c>
      <c r="CB42" s="25">
        <v>-9999</v>
      </c>
      <c r="CC42" s="25">
        <v>-9999</v>
      </c>
      <c r="CD42" s="20">
        <f t="shared" si="205"/>
        <v>20.904201993896244</v>
      </c>
      <c r="CE42" s="20">
        <f t="shared" si="206"/>
        <v>28.232047807989801</v>
      </c>
      <c r="CF42" s="20">
        <f t="shared" si="207"/>
        <v>35.952580605175022</v>
      </c>
      <c r="CG42" s="20">
        <f t="shared" si="36"/>
        <v>62.625393214236638</v>
      </c>
      <c r="CH42" s="15">
        <f t="shared" si="208"/>
        <v>7.7205327971852231</v>
      </c>
      <c r="CI42" s="15">
        <f t="shared" si="209"/>
        <v>12.32986389111289</v>
      </c>
      <c r="CJ42" s="15">
        <f t="shared" si="210"/>
        <v>14.342948717948719</v>
      </c>
      <c r="CK42" s="15">
        <f t="shared" ref="CK42:CL42" si="241">SUM(CH42:CJ42)</f>
        <v>34.393345406246837</v>
      </c>
      <c r="CL42" s="15">
        <f t="shared" si="241"/>
        <v>61.066158015308446</v>
      </c>
      <c r="CM42" s="15">
        <v>3.92</v>
      </c>
      <c r="CN42" s="15">
        <v>0.55000000000000004</v>
      </c>
      <c r="CO42" s="15">
        <v>0.42500000000000004</v>
      </c>
      <c r="CP42" s="15">
        <v>0</v>
      </c>
      <c r="CQ42" s="15">
        <v>0.78500000000000003</v>
      </c>
      <c r="CR42" s="15">
        <v>0.29000000000000004</v>
      </c>
      <c r="CS42" s="25">
        <v>-9999</v>
      </c>
      <c r="CT42" s="25">
        <v>-9999</v>
      </c>
      <c r="CU42" s="25">
        <v>-9999</v>
      </c>
      <c r="CV42" s="25">
        <v>-9999</v>
      </c>
      <c r="CW42" s="25">
        <v>-9999</v>
      </c>
      <c r="CX42" s="20">
        <f t="shared" si="141"/>
        <v>17.88</v>
      </c>
      <c r="CY42" s="20">
        <f t="shared" si="142"/>
        <v>19.579999999999998</v>
      </c>
      <c r="CZ42" s="20">
        <f t="shared" si="143"/>
        <v>19.579999999999998</v>
      </c>
      <c r="DA42" s="20">
        <f t="shared" si="144"/>
        <v>22.72</v>
      </c>
      <c r="DB42" s="20">
        <f t="shared" si="145"/>
        <v>23.88</v>
      </c>
      <c r="DC42" s="15">
        <f t="shared" si="146"/>
        <v>0</v>
      </c>
      <c r="DD42" s="15">
        <f t="shared" si="147"/>
        <v>3.14</v>
      </c>
      <c r="DE42" s="15">
        <f t="shared" si="148"/>
        <v>1.1600000000000001</v>
      </c>
      <c r="DF42" s="15">
        <f t="shared" si="149"/>
        <v>4.3000000000000007</v>
      </c>
      <c r="DG42" s="16">
        <v>2.8071417733043349</v>
      </c>
      <c r="DH42" s="16">
        <v>2.4189087251697261</v>
      </c>
      <c r="DI42" s="16">
        <v>1.8319614535233888</v>
      </c>
      <c r="DJ42" s="16">
        <v>1.9301331992963058</v>
      </c>
      <c r="DK42" s="16">
        <v>3.0824659727782224</v>
      </c>
      <c r="DL42" s="16">
        <v>3.5857371794871797</v>
      </c>
      <c r="DM42" s="25">
        <v>-9999</v>
      </c>
      <c r="DN42" s="20">
        <f t="shared" si="41"/>
        <v>20.904201993896244</v>
      </c>
      <c r="DO42" s="20">
        <f t="shared" si="42"/>
        <v>28.232047807989801</v>
      </c>
      <c r="DP42" s="20">
        <f t="shared" ref="DP42:DR42" si="242">(DO42+(DJ42*4))</f>
        <v>35.952580605175022</v>
      </c>
      <c r="DQ42" s="20">
        <f t="shared" si="242"/>
        <v>48.282444496287908</v>
      </c>
      <c r="DR42" s="20">
        <f t="shared" si="242"/>
        <v>62.625393214236624</v>
      </c>
      <c r="DS42" s="15">
        <f t="shared" si="44"/>
        <v>7.7205327971852231</v>
      </c>
      <c r="DT42" s="15">
        <f t="shared" si="45"/>
        <v>12.32986389111289</v>
      </c>
      <c r="DU42" s="15">
        <f t="shared" si="46"/>
        <v>14.342948717948719</v>
      </c>
      <c r="DV42" s="15">
        <f t="shared" si="47"/>
        <v>34.393345406246837</v>
      </c>
      <c r="DW42" s="25">
        <v>-9999</v>
      </c>
      <c r="DX42" s="25">
        <v>-9999</v>
      </c>
      <c r="DY42" s="25">
        <v>-9999</v>
      </c>
      <c r="DZ42" s="25">
        <v>-9999</v>
      </c>
      <c r="EA42" s="25">
        <v>-9999</v>
      </c>
      <c r="EB42" s="25">
        <v>-9999</v>
      </c>
      <c r="EC42" s="25">
        <v>-9999</v>
      </c>
      <c r="ED42" s="25">
        <v>-9999</v>
      </c>
      <c r="EE42" s="25">
        <v>-9999</v>
      </c>
      <c r="EF42" s="25">
        <v>-9999</v>
      </c>
      <c r="EG42" s="25">
        <v>-9999</v>
      </c>
      <c r="EH42" s="25">
        <v>-9999</v>
      </c>
      <c r="EI42" s="25">
        <v>-9999</v>
      </c>
      <c r="EJ42" s="25">
        <v>-9999</v>
      </c>
      <c r="EK42" s="25">
        <v>-9999</v>
      </c>
      <c r="EL42" s="25">
        <v>-9999</v>
      </c>
      <c r="EM42" s="25">
        <v>-9999</v>
      </c>
      <c r="EN42" s="25">
        <v>-9999</v>
      </c>
      <c r="EO42" s="25">
        <v>-9999</v>
      </c>
      <c r="EP42" s="25">
        <v>-9999</v>
      </c>
      <c r="EQ42" s="15">
        <v>6.7</v>
      </c>
      <c r="ER42" s="18">
        <v>2.2999999999999998</v>
      </c>
      <c r="ES42" s="17">
        <v>4.5999999999999996</v>
      </c>
      <c r="ET42" s="18">
        <v>2.2999999999999998</v>
      </c>
      <c r="EU42" s="29">
        <v>2.7</v>
      </c>
      <c r="EV42" s="22">
        <v>4</v>
      </c>
      <c r="EW42" s="22">
        <v>2.7</v>
      </c>
      <c r="EX42" s="18">
        <v>2.7</v>
      </c>
      <c r="EY42" s="18">
        <v>5</v>
      </c>
      <c r="EZ42" s="23">
        <v>4.2</v>
      </c>
      <c r="FA42" s="18">
        <v>3.9</v>
      </c>
      <c r="FB42" s="22">
        <v>9.1</v>
      </c>
      <c r="FC42" s="21">
        <v>-9999</v>
      </c>
      <c r="FD42" s="18">
        <v>4.5999999999999996</v>
      </c>
      <c r="FE42" s="21">
        <v>-9999</v>
      </c>
      <c r="FF42" s="18">
        <v>7.7</v>
      </c>
      <c r="FG42" s="18">
        <v>11.2</v>
      </c>
      <c r="FH42" s="18">
        <v>5.8</v>
      </c>
      <c r="FI42" s="18">
        <v>9.6</v>
      </c>
      <c r="FJ42" s="18">
        <v>12.1</v>
      </c>
      <c r="FK42" s="18">
        <v>5.4</v>
      </c>
      <c r="FL42" s="17">
        <v>32.799999999999997</v>
      </c>
      <c r="FM42" s="17">
        <v>35</v>
      </c>
      <c r="FN42" s="17">
        <v>28.4</v>
      </c>
      <c r="FO42" s="17">
        <v>26.9</v>
      </c>
      <c r="FP42" s="17">
        <v>25.1</v>
      </c>
      <c r="FQ42" s="17">
        <v>22.7</v>
      </c>
      <c r="FR42" s="17">
        <v>21.3</v>
      </c>
      <c r="FS42" s="17">
        <v>20.5</v>
      </c>
      <c r="FT42" s="17">
        <v>19.5</v>
      </c>
      <c r="FU42" s="17">
        <v>19.2</v>
      </c>
      <c r="FV42" s="17">
        <v>19.5</v>
      </c>
      <c r="FW42" s="17">
        <v>20.5</v>
      </c>
      <c r="FX42" s="22">
        <v>27.5</v>
      </c>
      <c r="FY42" s="22">
        <v>25.5</v>
      </c>
      <c r="FZ42" s="22">
        <v>34</v>
      </c>
      <c r="GA42" s="22">
        <v>32.5</v>
      </c>
      <c r="GB42" s="22">
        <v>40</v>
      </c>
      <c r="GC42" s="22">
        <v>27.5</v>
      </c>
      <c r="GD42" s="22">
        <v>44.5</v>
      </c>
      <c r="GE42" s="22">
        <v>39.5</v>
      </c>
      <c r="GF42" s="22">
        <v>51.5</v>
      </c>
      <c r="GG42" s="22">
        <v>41.5</v>
      </c>
      <c r="GH42" s="22">
        <v>56.5</v>
      </c>
      <c r="GI42" s="22">
        <v>42.5</v>
      </c>
      <c r="GJ42" s="22">
        <v>63</v>
      </c>
      <c r="GK42" s="22">
        <v>41</v>
      </c>
      <c r="GL42" s="22">
        <v>54.5</v>
      </c>
      <c r="GM42" s="22">
        <v>46</v>
      </c>
      <c r="GN42" s="16">
        <v>672.47191011235952</v>
      </c>
      <c r="GO42" s="16">
        <v>36.779324055666002</v>
      </c>
      <c r="GP42" s="16">
        <v>22.068965517241381</v>
      </c>
      <c r="GQ42" s="16">
        <v>21.2</v>
      </c>
      <c r="GR42" s="16">
        <v>8.1918081918081924</v>
      </c>
      <c r="GS42" s="16">
        <v>9.6039603960396036</v>
      </c>
      <c r="GT42" s="16">
        <v>2.7613412228796848</v>
      </c>
      <c r="GU42" s="16">
        <v>0</v>
      </c>
      <c r="GV42" s="16">
        <v>10.946745562130179</v>
      </c>
      <c r="GW42" s="16">
        <v>3.2705649157581766</v>
      </c>
      <c r="GX42" s="18">
        <v>2.9104999999999999</v>
      </c>
      <c r="GY42" s="18">
        <v>4.1824000000000003</v>
      </c>
      <c r="GZ42" s="18">
        <v>3.3967000000000001</v>
      </c>
      <c r="HA42" s="18">
        <v>2.9815999999999998</v>
      </c>
      <c r="HB42" s="18">
        <v>2.4746999999999999</v>
      </c>
      <c r="HC42" s="18">
        <v>2.2223999999999999</v>
      </c>
      <c r="HD42" s="18">
        <v>2.0470999999999999</v>
      </c>
      <c r="HE42" s="18">
        <v>1.9970000000000001</v>
      </c>
      <c r="HF42" s="18">
        <v>2.0322</v>
      </c>
      <c r="HG42" s="15">
        <v>50.1</v>
      </c>
      <c r="HH42" s="15">
        <f t="shared" si="48"/>
        <v>477.5</v>
      </c>
      <c r="HI42" s="15">
        <v>1.4868392924359537</v>
      </c>
      <c r="HJ42" s="24">
        <f t="shared" si="49"/>
        <v>1.6356180642839573</v>
      </c>
      <c r="HK42" s="15">
        <f t="shared" si="50"/>
        <v>7.8100762569558952</v>
      </c>
      <c r="HL42" s="27">
        <v>0.36722655649902558</v>
      </c>
      <c r="HM42" s="17">
        <v>149.6</v>
      </c>
      <c r="HN42" s="17">
        <v>70.069999999999993</v>
      </c>
      <c r="HO42" s="16">
        <f t="shared" si="51"/>
        <v>79.53</v>
      </c>
      <c r="HP42" s="18">
        <v>12</v>
      </c>
      <c r="HQ42" s="18">
        <v>132.80000000000001</v>
      </c>
      <c r="HR42" s="18">
        <v>31.63</v>
      </c>
      <c r="HS42" s="22">
        <f t="shared" si="52"/>
        <v>101.17000000000002</v>
      </c>
      <c r="HT42" s="21">
        <v>53</v>
      </c>
      <c r="HU42" s="18">
        <v>146.1</v>
      </c>
      <c r="HV42" s="18">
        <v>31</v>
      </c>
      <c r="HW42" s="18">
        <f t="shared" si="53"/>
        <v>115.1</v>
      </c>
      <c r="HX42" s="18">
        <v>90.1</v>
      </c>
      <c r="HY42" s="18">
        <v>31</v>
      </c>
      <c r="HZ42" s="18">
        <f t="shared" si="54"/>
        <v>59.099999999999994</v>
      </c>
      <c r="IA42" s="18">
        <v>93.4</v>
      </c>
      <c r="IB42" s="18">
        <v>31.5</v>
      </c>
      <c r="IC42" s="18">
        <f t="shared" si="55"/>
        <v>61.900000000000006</v>
      </c>
      <c r="ID42" s="18">
        <v>38</v>
      </c>
      <c r="IE42" s="22">
        <v>6.65</v>
      </c>
      <c r="IF42" s="28">
        <v>101.5</v>
      </c>
      <c r="IG42" s="22">
        <v>70.069999999999993</v>
      </c>
      <c r="IH42" s="22">
        <f t="shared" si="233"/>
        <v>31.35</v>
      </c>
      <c r="II42" s="22">
        <f t="shared" si="234"/>
        <v>31.430000000000007</v>
      </c>
      <c r="IJ42" s="16">
        <f t="shared" si="58"/>
        <v>308.13725490196083</v>
      </c>
      <c r="IK42" s="16">
        <f t="shared" si="59"/>
        <v>275.12254901960785</v>
      </c>
      <c r="IL42" s="25">
        <f t="shared" si="213"/>
        <v>779.70588235294122</v>
      </c>
      <c r="IM42" s="16">
        <f t="shared" si="214"/>
        <v>991.86274509803934</v>
      </c>
      <c r="IN42" s="16">
        <f t="shared" si="215"/>
        <v>579.41176470588232</v>
      </c>
      <c r="IO42" s="16">
        <f t="shared" si="60"/>
        <v>606.86274509803923</v>
      </c>
      <c r="IP42" s="25">
        <f t="shared" si="216"/>
        <v>1128.4313725490197</v>
      </c>
      <c r="IQ42" s="16">
        <f t="shared" si="61"/>
        <v>2957.8431372549021</v>
      </c>
      <c r="IR42" s="16">
        <f t="shared" si="62"/>
        <v>307.35294117647061</v>
      </c>
      <c r="IS42" s="27">
        <v>0.36812000540915962</v>
      </c>
      <c r="IT42" s="24">
        <v>1.475663488971938</v>
      </c>
      <c r="IU42" s="24">
        <v>1.475663488971938</v>
      </c>
      <c r="IV42" s="15">
        <v>1.63</v>
      </c>
      <c r="IW42" s="24">
        <f t="shared" si="63"/>
        <v>1.623744890683787</v>
      </c>
      <c r="IX42" s="15">
        <f t="shared" si="217"/>
        <v>12.70920588235294</v>
      </c>
      <c r="IY42" s="27">
        <v>0.36719821612046716</v>
      </c>
      <c r="IZ42" s="26">
        <v>0.401479663452393</v>
      </c>
      <c r="JA42" s="15">
        <v>0.39</v>
      </c>
      <c r="JB42" s="24">
        <f t="shared" si="64"/>
        <v>0.48253199445182232</v>
      </c>
      <c r="JC42" s="15">
        <f t="shared" si="218"/>
        <v>3.8682647058823538</v>
      </c>
      <c r="JD42" s="27">
        <v>0.36705639133751</v>
      </c>
      <c r="JE42" s="24">
        <v>0.83220003912964913</v>
      </c>
      <c r="JF42" s="15">
        <v>0.86</v>
      </c>
      <c r="JG42" s="24">
        <f t="shared" si="65"/>
        <v>0.94012932157133933</v>
      </c>
      <c r="JH42" s="15">
        <f t="shared" si="219"/>
        <v>4.9829411764705878</v>
      </c>
      <c r="JI42" s="27">
        <v>0.36714688942710855</v>
      </c>
      <c r="JJ42" s="24">
        <v>2.350305648327649</v>
      </c>
      <c r="JK42" s="15">
        <v>2.69</v>
      </c>
      <c r="JL42" s="24">
        <f t="shared" si="66"/>
        <v>2.5529647207832942</v>
      </c>
      <c r="JM42" s="15">
        <f t="shared" si="220"/>
        <v>8.2677941176470586</v>
      </c>
      <c r="JN42" s="27">
        <v>0.36769773369130077</v>
      </c>
      <c r="JO42" s="16">
        <f t="shared" si="67"/>
        <v>29.82820588235294</v>
      </c>
      <c r="JP42" s="16">
        <f t="shared" si="68"/>
        <v>26.632326680672264</v>
      </c>
      <c r="JQ42" s="22">
        <v>13</v>
      </c>
      <c r="JR42" s="22">
        <f t="shared" si="69"/>
        <v>43.29</v>
      </c>
      <c r="JS42" s="22">
        <v>632.1</v>
      </c>
      <c r="JT42" s="26">
        <f t="shared" si="70"/>
        <v>0.6321</v>
      </c>
      <c r="JU42" s="27">
        <v>7.1599999999999997E-2</v>
      </c>
      <c r="JV42" s="26">
        <f t="shared" si="71"/>
        <v>0.5605</v>
      </c>
      <c r="JW42" s="15">
        <f t="shared" si="72"/>
        <v>1242.2815902992115</v>
      </c>
      <c r="JX42" s="15">
        <v>0.32740000000000002</v>
      </c>
      <c r="JY42" s="15">
        <v>0.30309999999999998</v>
      </c>
      <c r="JZ42" s="15">
        <f>JX42-0.0678</f>
        <v>0.25960000000000005</v>
      </c>
      <c r="KA42" s="15">
        <f t="shared" si="120"/>
        <v>0.27139999999999997</v>
      </c>
      <c r="KB42" s="15">
        <f t="shared" si="156"/>
        <v>0.46315789473684221</v>
      </c>
      <c r="KC42" s="15">
        <v>0.46100000000000002</v>
      </c>
      <c r="KD42" s="25">
        <v>-9999</v>
      </c>
      <c r="KE42" s="15">
        <f t="shared" si="221"/>
        <v>572.69181312793648</v>
      </c>
      <c r="KF42" s="15">
        <f t="shared" si="73"/>
        <v>641.41483070328889</v>
      </c>
      <c r="KG42" s="28">
        <v>2</v>
      </c>
      <c r="KH42" s="22">
        <f t="shared" si="74"/>
        <v>19</v>
      </c>
      <c r="KI42" s="22">
        <f t="shared" si="75"/>
        <v>126.73</v>
      </c>
      <c r="KJ42" s="20">
        <v>132.60298299999999</v>
      </c>
      <c r="KK42" s="16">
        <v>1.46</v>
      </c>
      <c r="KL42" s="16">
        <f t="shared" si="76"/>
        <v>0.95</v>
      </c>
      <c r="KM42" s="15">
        <f t="shared" si="121"/>
        <v>687.38860675315891</v>
      </c>
      <c r="KN42" s="18">
        <v>0.82</v>
      </c>
      <c r="KO42" s="18">
        <f t="shared" si="77"/>
        <v>0.54999999999999993</v>
      </c>
      <c r="KP42" s="15">
        <f t="shared" si="78"/>
        <v>0.57894736842105254</v>
      </c>
      <c r="KQ42" s="15">
        <f t="shared" si="79"/>
        <v>397.96182496235514</v>
      </c>
      <c r="KR42" s="15">
        <f t="shared" si="80"/>
        <v>445.71724395783781</v>
      </c>
      <c r="KS42" s="20">
        <f t="shared" si="222"/>
        <v>546.29490849067702</v>
      </c>
      <c r="KT42" s="20">
        <f t="shared" si="81"/>
        <v>611.85029750955835</v>
      </c>
      <c r="KU42" s="30">
        <v>4.93</v>
      </c>
      <c r="KV42" s="30">
        <v>1</v>
      </c>
      <c r="KW42" s="30">
        <v>78</v>
      </c>
      <c r="KX42" s="30">
        <v>24.9</v>
      </c>
      <c r="KY42" s="30">
        <v>6.2</v>
      </c>
      <c r="KZ42" s="18">
        <v>0.56410000000000005</v>
      </c>
      <c r="LA42" s="18">
        <f t="shared" si="82"/>
        <v>0.49710000000000004</v>
      </c>
      <c r="LB42" s="15">
        <f t="shared" si="223"/>
        <v>0.52326315789473687</v>
      </c>
      <c r="LC42" s="15">
        <f t="shared" si="224"/>
        <v>359.68513307052143</v>
      </c>
      <c r="LD42" s="15">
        <f t="shared" si="83"/>
        <v>402.84734903898402</v>
      </c>
      <c r="LE42" s="15">
        <f t="shared" si="84"/>
        <v>491.27725492559028</v>
      </c>
      <c r="LF42" s="15">
        <v>50.1</v>
      </c>
      <c r="LG42" s="15">
        <f t="shared" si="85"/>
        <v>477.5</v>
      </c>
      <c r="LH42" s="15">
        <v>0.24934088092307699</v>
      </c>
      <c r="LI42" s="15">
        <v>0.37973273369230798</v>
      </c>
      <c r="LJ42" s="15">
        <v>0.21636704979487201</v>
      </c>
      <c r="LK42" s="15">
        <v>0.31838064282051298</v>
      </c>
      <c r="LL42" s="15">
        <v>0.48996393992307702</v>
      </c>
      <c r="LM42" s="15">
        <v>0.450591626461538</v>
      </c>
      <c r="LN42" s="15">
        <v>0.32377575664102598</v>
      </c>
      <c r="LO42" s="15">
        <v>0.52064570107692298</v>
      </c>
      <c r="LP42" s="15">
        <v>0.45467819312820501</v>
      </c>
      <c r="LQ42" s="15">
        <v>0.24093954858974401</v>
      </c>
      <c r="LR42" s="15">
        <v>0.393798631820513</v>
      </c>
      <c r="LS42" s="15">
        <v>0.25289340102564101</v>
      </c>
      <c r="LT42" s="15">
        <v>33.89</v>
      </c>
      <c r="LU42" s="15">
        <v>31.171794871794901</v>
      </c>
      <c r="LV42" s="15">
        <v>4.3402051282051302</v>
      </c>
      <c r="LW42" s="15">
        <v>39.881282051282</v>
      </c>
      <c r="LX42" s="15">
        <v>39.352307692307697</v>
      </c>
      <c r="LY42" s="15">
        <v>34.1782051282051</v>
      </c>
      <c r="LZ42" s="15">
        <v>34.19</v>
      </c>
      <c r="MA42" s="15">
        <v>0.15638355897435899</v>
      </c>
      <c r="MB42" s="15">
        <v>0.12927777692307699</v>
      </c>
      <c r="MC42" s="15">
        <v>58.394358974359001</v>
      </c>
      <c r="MD42" s="15">
        <v>55.405897435897401</v>
      </c>
      <c r="ME42" s="15">
        <v>60.3</v>
      </c>
      <c r="MF42" s="15">
        <f t="shared" si="86"/>
        <v>1.9056410256409961</v>
      </c>
      <c r="MG42" s="15">
        <f t="shared" si="87"/>
        <v>4.8941025641025959</v>
      </c>
      <c r="MH42" s="15">
        <v>1870.8713333333301</v>
      </c>
      <c r="MI42" s="15">
        <v>1803.0315897435901</v>
      </c>
      <c r="MJ42" s="15">
        <v>0.23310831849230801</v>
      </c>
      <c r="MK42" s="15">
        <v>0.2112579799</v>
      </c>
      <c r="ML42" s="15">
        <v>0.168175760028205</v>
      </c>
      <c r="MM42" s="15">
        <v>0.171553885894872</v>
      </c>
      <c r="MN42" s="15">
        <v>0.13867128462564099</v>
      </c>
      <c r="MO42" s="15">
        <v>0.125852356858974</v>
      </c>
      <c r="MP42" s="15">
        <v>7.1761748302564099E-2</v>
      </c>
      <c r="MQ42" s="15">
        <v>8.5031756999999999E-2</v>
      </c>
      <c r="MR42" s="15">
        <v>6.7603581433333296E-2</v>
      </c>
      <c r="MS42" s="15">
        <v>4.1278415369230798E-2</v>
      </c>
      <c r="MT42" s="15">
        <v>0.346200495635897</v>
      </c>
      <c r="MU42" s="15">
        <v>0.38638456863333298</v>
      </c>
      <c r="MV42" s="15">
        <v>0.36724631914359002</v>
      </c>
      <c r="MW42" s="15">
        <v>0.32453693099999997</v>
      </c>
      <c r="MX42" s="15">
        <v>0.123124460664103</v>
      </c>
      <c r="MY42" s="15">
        <v>0.19095877453333299</v>
      </c>
      <c r="MZ42" s="15">
        <v>0.60855455415897397</v>
      </c>
      <c r="NA42" s="15">
        <v>0.53967769498974405</v>
      </c>
      <c r="NB42" s="15">
        <v>0.48731126399230801</v>
      </c>
      <c r="NC42" s="15">
        <v>0.26937083173333298</v>
      </c>
      <c r="ND42" s="15">
        <v>0.51918412564102601</v>
      </c>
      <c r="NE42" s="15">
        <v>0.28603245417179501</v>
      </c>
      <c r="NF42" s="15">
        <v>0.33282166045384598</v>
      </c>
      <c r="NG42" s="15">
        <v>0.19890534752307701</v>
      </c>
      <c r="NH42" s="15">
        <v>0.28828310553333297</v>
      </c>
      <c r="NI42" s="15">
        <v>0.17408318509743601</v>
      </c>
      <c r="NJ42" s="15">
        <v>-0.133645390128205</v>
      </c>
      <c r="NK42" s="15">
        <v>-0.156032410615385</v>
      </c>
      <c r="NL42" s="15">
        <v>1.1194045991589701</v>
      </c>
      <c r="NM42" s="15">
        <v>0.75565280239999999</v>
      </c>
      <c r="NN42" s="15">
        <v>0.24940199800000001</v>
      </c>
      <c r="NO42" s="15">
        <v>0.38501941930434802</v>
      </c>
      <c r="NP42" s="15">
        <v>0.22462100113043501</v>
      </c>
      <c r="NQ42" s="15">
        <v>0.31052105758695597</v>
      </c>
      <c r="NR42" s="15">
        <v>0.47416313804347798</v>
      </c>
      <c r="NS42" s="15">
        <v>0.42949199697826101</v>
      </c>
      <c r="NT42" s="15">
        <v>0.322065380565217</v>
      </c>
      <c r="NU42" s="15">
        <v>0.49617958302173898</v>
      </c>
      <c r="NV42" s="15">
        <v>0.44409447736956498</v>
      </c>
      <c r="NW42" s="15">
        <v>0.25001757769565203</v>
      </c>
      <c r="NX42" s="15">
        <v>0.39234100247826098</v>
      </c>
      <c r="NY42" s="15">
        <v>0.24264979443478299</v>
      </c>
      <c r="NZ42" s="15">
        <v>31.9</v>
      </c>
      <c r="OA42" s="15">
        <v>28.921521739130402</v>
      </c>
      <c r="OB42" s="15">
        <v>12.9565217391304</v>
      </c>
      <c r="OC42" s="15">
        <v>47.639130434782601</v>
      </c>
      <c r="OD42" s="15">
        <v>47.6756521739131</v>
      </c>
      <c r="OE42" s="15">
        <v>33.197826086956503</v>
      </c>
      <c r="OF42" s="15">
        <v>32.907826086956497</v>
      </c>
      <c r="OG42" s="15">
        <v>0.40852623043478298</v>
      </c>
      <c r="OH42" s="15">
        <v>0.38188065217391298</v>
      </c>
      <c r="OI42" s="15">
        <v>58.280652173912998</v>
      </c>
      <c r="OJ42" s="15">
        <v>56.028478260869598</v>
      </c>
      <c r="OK42" s="15">
        <v>60</v>
      </c>
      <c r="OL42" s="15">
        <f t="shared" si="88"/>
        <v>1.7193478260870023</v>
      </c>
      <c r="OM42" s="15">
        <f t="shared" si="89"/>
        <v>3.9715217391304023</v>
      </c>
      <c r="ON42" s="15">
        <v>1868.27523913044</v>
      </c>
      <c r="OO42" s="15">
        <v>1817.1416304347799</v>
      </c>
      <c r="OP42" s="15">
        <v>0.21272283006304299</v>
      </c>
      <c r="OQ42" s="15">
        <v>0.20653682803478299</v>
      </c>
      <c r="OR42" s="15">
        <v>0.15935828029999999</v>
      </c>
      <c r="OS42" s="15">
        <v>0.160441263295652</v>
      </c>
      <c r="OT42" s="15">
        <v>0.11676906009565199</v>
      </c>
      <c r="OU42" s="15">
        <v>0.10179845034565201</v>
      </c>
      <c r="OV42" s="15">
        <v>6.1933571019565203E-2</v>
      </c>
      <c r="OW42" s="15">
        <v>5.4264594804347803E-2</v>
      </c>
      <c r="OX42" s="15">
        <v>5.5255386882608698E-2</v>
      </c>
      <c r="OY42" s="15">
        <v>4.7871073030434801E-2</v>
      </c>
      <c r="OZ42" s="15">
        <v>0.34307803256521702</v>
      </c>
      <c r="PA42" s="15">
        <v>0.35504418927173897</v>
      </c>
      <c r="PB42" s="15">
        <v>0.32985658631521803</v>
      </c>
      <c r="PC42" s="15">
        <v>0.30850975484347798</v>
      </c>
      <c r="PD42" s="15">
        <v>0.140730110915217</v>
      </c>
      <c r="PE42" s="15">
        <v>0.160640741234783</v>
      </c>
      <c r="PF42" s="15">
        <v>0.54105683113478298</v>
      </c>
      <c r="PG42" s="15">
        <v>0.52681174215869597</v>
      </c>
      <c r="PH42" s="15">
        <v>0.47780141086521699</v>
      </c>
      <c r="PI42" s="15">
        <v>0.298513090271739</v>
      </c>
      <c r="PJ42" s="15">
        <v>0.504280525654348</v>
      </c>
      <c r="PK42" s="15">
        <v>0.30874915782826101</v>
      </c>
      <c r="PL42" s="15">
        <v>0.29587487899565201</v>
      </c>
      <c r="PM42" s="15">
        <v>0.22666282280217401</v>
      </c>
      <c r="PN42" s="15">
        <v>0.25768220306739098</v>
      </c>
      <c r="PO42" s="15">
        <v>0.199659941571739</v>
      </c>
      <c r="PP42" s="15">
        <v>-0.11616127802173901</v>
      </c>
      <c r="PQ42" s="15">
        <v>-0.102252200934783</v>
      </c>
      <c r="PR42" s="15">
        <v>1.1170847232521699</v>
      </c>
      <c r="PS42" s="15">
        <v>1.34176079526739</v>
      </c>
      <c r="PT42" s="15">
        <v>0.24889146523809499</v>
      </c>
      <c r="PU42" s="15">
        <v>0.381206748571428</v>
      </c>
      <c r="PV42" s="15">
        <v>0.223399811261905</v>
      </c>
      <c r="PW42" s="15">
        <v>0.31893627107142902</v>
      </c>
      <c r="PX42" s="15">
        <v>0.46962032385714297</v>
      </c>
      <c r="PY42" s="15">
        <v>0.426389397380952</v>
      </c>
      <c r="PZ42" s="15">
        <v>0.323615931214286</v>
      </c>
      <c r="QA42" s="15">
        <v>0.51426696614285705</v>
      </c>
      <c r="QB42" s="15">
        <v>0.46131102733333301</v>
      </c>
      <c r="QC42" s="15">
        <v>0.25209439380952398</v>
      </c>
      <c r="QD42" s="15">
        <v>0.39219431540476202</v>
      </c>
      <c r="QE42" s="15">
        <v>0.24469109859523799</v>
      </c>
      <c r="QF42" s="15">
        <v>27.239523809523799</v>
      </c>
      <c r="QG42" s="15">
        <v>24.905000000000001</v>
      </c>
      <c r="QH42" s="15">
        <v>19.8973809523809</v>
      </c>
      <c r="QI42" s="15">
        <v>38.229285714285702</v>
      </c>
      <c r="QJ42" s="15">
        <v>37.5154761904762</v>
      </c>
      <c r="QK42" s="15">
        <v>27.1490476190476</v>
      </c>
      <c r="QL42" s="15">
        <v>26.755476190476202</v>
      </c>
      <c r="QM42" s="15">
        <v>0.305840647619048</v>
      </c>
      <c r="QN42" s="15">
        <v>0.27047039285714303</v>
      </c>
      <c r="QO42" s="15">
        <v>56.173333333333296</v>
      </c>
      <c r="QP42" s="15">
        <v>51.2719047619048</v>
      </c>
      <c r="QQ42" s="15">
        <v>60.1</v>
      </c>
      <c r="QR42" s="15">
        <f t="shared" si="90"/>
        <v>3.9266666666667049</v>
      </c>
      <c r="QS42" s="15">
        <f t="shared" si="91"/>
        <v>8.8280952380952016</v>
      </c>
      <c r="QT42" s="15">
        <v>1820.43630952381</v>
      </c>
      <c r="QU42" s="15">
        <v>1709.1732142857099</v>
      </c>
      <c r="QV42" s="15">
        <v>0.22758615691904799</v>
      </c>
      <c r="QW42" s="15">
        <v>0.18898353548095201</v>
      </c>
      <c r="QX42" s="15">
        <v>0.17554780569761899</v>
      </c>
      <c r="QY42" s="15">
        <v>0.14363036936666701</v>
      </c>
      <c r="QZ42" s="15">
        <v>0.13483814048333301</v>
      </c>
      <c r="RA42" s="15">
        <v>0.101903854469048</v>
      </c>
      <c r="RB42" s="15">
        <v>8.1226274754761907E-2</v>
      </c>
      <c r="RC42" s="15">
        <v>5.5451166759523801E-2</v>
      </c>
      <c r="RD42" s="15">
        <v>5.42475165452381E-2</v>
      </c>
      <c r="RE42" s="15">
        <v>4.6784888926190503E-2</v>
      </c>
      <c r="RF42" s="15">
        <v>0.35523330517380902</v>
      </c>
      <c r="RG42" s="15">
        <v>0.35311635155476201</v>
      </c>
      <c r="RH42" s="15">
        <v>0.34212938757857098</v>
      </c>
      <c r="RI42" s="15">
        <v>0.30503663252857099</v>
      </c>
      <c r="RJ42" s="15">
        <v>0.138965407369048</v>
      </c>
      <c r="RK42" s="15">
        <v>0.176209121564286</v>
      </c>
      <c r="RL42" s="15">
        <v>0.59043765013095295</v>
      </c>
      <c r="RM42" s="15">
        <v>0.471985131228571</v>
      </c>
      <c r="RN42" s="15">
        <v>0.40616034036190501</v>
      </c>
      <c r="RO42" s="15">
        <v>0.76548986333333302</v>
      </c>
      <c r="RP42" s="15">
        <v>0.43636082146428601</v>
      </c>
      <c r="RQ42" s="15">
        <v>0.80250929695714301</v>
      </c>
      <c r="RR42" s="15">
        <v>0.275565877964286</v>
      </c>
      <c r="RS42" s="15">
        <v>0.221464550157143</v>
      </c>
      <c r="RT42" s="15">
        <v>0.23668448500714301</v>
      </c>
      <c r="RU42" s="15">
        <v>0.19876615046666701</v>
      </c>
      <c r="RV42" s="15">
        <v>-0.14971549769047601</v>
      </c>
      <c r="RW42" s="15">
        <v>-0.104109231738095</v>
      </c>
      <c r="RX42" s="15">
        <v>0.80035829485476195</v>
      </c>
      <c r="RY42" s="15">
        <v>1.8564683321214299</v>
      </c>
      <c r="RZ42" s="15">
        <v>0.23646336562790701</v>
      </c>
      <c r="SA42" s="15">
        <v>0.34600805244186</v>
      </c>
      <c r="SB42" s="15">
        <v>0.21214977995348799</v>
      </c>
      <c r="SC42" s="15">
        <v>0.292278729255814</v>
      </c>
      <c r="SD42" s="15">
        <v>0.47719882739534902</v>
      </c>
      <c r="SE42" s="15">
        <v>0.38168750986046501</v>
      </c>
      <c r="SF42" s="15">
        <v>0.30128339055814002</v>
      </c>
      <c r="SG42" s="15">
        <v>0.50874512832558105</v>
      </c>
      <c r="SH42" s="15">
        <v>0.43779193206976802</v>
      </c>
      <c r="SI42" s="15">
        <v>0.238189807372093</v>
      </c>
      <c r="SJ42" s="15">
        <v>0.35941996472093002</v>
      </c>
      <c r="SK42" s="15">
        <v>0.22918866223255799</v>
      </c>
      <c r="SL42" s="15">
        <v>31.269883720930299</v>
      </c>
      <c r="SM42" s="15">
        <v>29.357674418604699</v>
      </c>
      <c r="SN42" s="15">
        <v>14.7960465116279</v>
      </c>
      <c r="SO42" s="15">
        <v>41.472093023255802</v>
      </c>
      <c r="SP42" s="15">
        <v>41.333837209302303</v>
      </c>
      <c r="SQ42" s="15">
        <v>32.3259302325581</v>
      </c>
      <c r="SR42" s="15">
        <v>31.963023255814001</v>
      </c>
      <c r="SS42" s="15">
        <v>0.25384133825581401</v>
      </c>
      <c r="ST42" s="15">
        <v>0.237951256860465</v>
      </c>
      <c r="SU42" s="15">
        <v>54.759418604651202</v>
      </c>
      <c r="SV42" s="15">
        <v>52.1890697674419</v>
      </c>
      <c r="SW42" s="15">
        <v>63.6</v>
      </c>
      <c r="SX42" s="15">
        <f t="shared" si="92"/>
        <v>8.8405813953487993</v>
      </c>
      <c r="SY42" s="15">
        <f t="shared" si="93"/>
        <v>11.410930232558101</v>
      </c>
      <c r="SZ42" s="15">
        <v>1788.32980232558</v>
      </c>
      <c r="TA42" s="15">
        <v>1729.99174418605</v>
      </c>
      <c r="TB42" s="15">
        <v>0.25591277577209298</v>
      </c>
      <c r="TC42" s="15">
        <v>0.23868139551162801</v>
      </c>
      <c r="TD42" s="15">
        <v>0.184811939358139</v>
      </c>
      <c r="TE42" s="15">
        <v>0.13219264787209301</v>
      </c>
      <c r="TF42" s="15">
        <v>0.172033407155814</v>
      </c>
      <c r="TG42" s="15">
        <v>0.157809813262791</v>
      </c>
      <c r="TH42" s="15">
        <v>9.8662986260465102E-2</v>
      </c>
      <c r="TI42" s="15">
        <v>4.86514202627907E-2</v>
      </c>
      <c r="TJ42" s="15">
        <v>7.4763597237209295E-2</v>
      </c>
      <c r="TK42" s="15">
        <v>0.10998667894186</v>
      </c>
      <c r="TL42" s="15">
        <v>0.37859407149534902</v>
      </c>
      <c r="TM42" s="15">
        <v>0.38276251557674401</v>
      </c>
      <c r="TN42" s="15">
        <v>0.36193433265116298</v>
      </c>
      <c r="TO42" s="15">
        <v>0.33563549666744202</v>
      </c>
      <c r="TP42" s="15">
        <v>0.13599997256511601</v>
      </c>
      <c r="TQ42" s="15">
        <v>0.15889047833720901</v>
      </c>
      <c r="TR42" s="15">
        <v>0.69136102408837197</v>
      </c>
      <c r="TS42" s="15">
        <v>0.63265549283023303</v>
      </c>
      <c r="TT42" s="15">
        <v>0.44101884437907002</v>
      </c>
      <c r="TU42" s="15">
        <v>0.676024338772093</v>
      </c>
      <c r="TV42" s="15">
        <v>0.47958889095581397</v>
      </c>
      <c r="TW42" s="15">
        <v>0.70099318693255797</v>
      </c>
      <c r="TX42" s="15">
        <v>0.33888280279302302</v>
      </c>
      <c r="TY42" s="15">
        <v>0.49423777706279098</v>
      </c>
      <c r="TZ42" s="15">
        <v>0.290057565327907</v>
      </c>
      <c r="UA42" s="15">
        <v>0.44550625551395401</v>
      </c>
      <c r="UB42" s="15">
        <v>-0.17853860820930201</v>
      </c>
      <c r="UC42" s="15">
        <v>-9.1499232097674396E-2</v>
      </c>
      <c r="UD42" s="15">
        <v>0.96062602251627904</v>
      </c>
      <c r="UE42" s="15">
        <v>-2.3576380921651201</v>
      </c>
      <c r="UF42" s="15">
        <v>0.21438184444067801</v>
      </c>
      <c r="UG42" s="15">
        <v>0.28980490552542398</v>
      </c>
      <c r="UH42" s="15">
        <v>0.190746182915254</v>
      </c>
      <c r="UI42" s="15">
        <v>0.25324540800000001</v>
      </c>
      <c r="UJ42" s="15">
        <v>0.49053284310169498</v>
      </c>
      <c r="UK42" s="15">
        <v>0.41017117967796601</v>
      </c>
      <c r="UL42" s="15">
        <v>0.25545818001694898</v>
      </c>
      <c r="UM42" s="15">
        <v>0.478740816101695</v>
      </c>
      <c r="UN42" s="15">
        <v>0.406357316966102</v>
      </c>
      <c r="UO42" s="15">
        <v>0.209024967271186</v>
      </c>
      <c r="UP42" s="15">
        <v>0.29579403162711898</v>
      </c>
      <c r="UQ42" s="15">
        <v>0.198671845508475</v>
      </c>
      <c r="UR42" s="15">
        <v>31.94</v>
      </c>
      <c r="US42" s="15">
        <v>27.564915254237299</v>
      </c>
      <c r="UT42" s="15">
        <v>13.1120338983051</v>
      </c>
      <c r="UU42" s="15">
        <v>39.300169491525402</v>
      </c>
      <c r="UV42" s="15">
        <v>38.750847457627103</v>
      </c>
      <c r="UW42" s="15">
        <v>32.4310169491526</v>
      </c>
      <c r="UX42" s="15">
        <v>32.120169491525402</v>
      </c>
      <c r="UY42" s="15">
        <v>0.18939671186440701</v>
      </c>
      <c r="UZ42" s="15">
        <v>0.16628246898305099</v>
      </c>
      <c r="VA42" s="15">
        <v>56.621694915254203</v>
      </c>
      <c r="VB42" s="15">
        <v>54.601864406779697</v>
      </c>
      <c r="VC42" s="15">
        <v>73.099999999999994</v>
      </c>
      <c r="VD42" s="15">
        <f t="shared" si="94"/>
        <v>16.478305084745791</v>
      </c>
      <c r="VE42" s="15">
        <f t="shared" si="95"/>
        <v>18.498135593220297</v>
      </c>
      <c r="VF42" s="15">
        <f t="shared" si="96"/>
        <v>17.488220338983044</v>
      </c>
      <c r="VG42" s="15">
        <v>1830.60159322034</v>
      </c>
      <c r="VH42" s="15">
        <v>1784.7548474576299</v>
      </c>
      <c r="VI42" s="15">
        <v>0.30355307949322002</v>
      </c>
      <c r="VJ42" s="15">
        <v>0.31754162766101701</v>
      </c>
      <c r="VK42" s="15">
        <v>0.22808146609999999</v>
      </c>
      <c r="VL42" s="15">
        <v>0.236083579516949</v>
      </c>
      <c r="VM42" s="15">
        <v>0.236201745879661</v>
      </c>
      <c r="VN42" s="15">
        <v>0.25593441453728799</v>
      </c>
      <c r="VO42" s="15">
        <f t="shared" si="97"/>
        <v>0.24606808020847448</v>
      </c>
      <c r="VP42" s="15">
        <v>0.15808575850000001</v>
      </c>
      <c r="VQ42" s="15">
        <v>0.17164187232033901</v>
      </c>
      <c r="VR42" s="15">
        <v>8.1361584120339003E-2</v>
      </c>
      <c r="VS42" s="15">
        <v>8.8316811432203393E-2</v>
      </c>
      <c r="VT42" s="15">
        <v>0.41286239262372898</v>
      </c>
      <c r="VU42" s="15">
        <v>0.43871223770677997</v>
      </c>
      <c r="VV42" s="15">
        <v>0.39151393322033901</v>
      </c>
      <c r="VW42" s="15">
        <v>0.39033629274237303</v>
      </c>
      <c r="VX42" s="15">
        <v>0.124993201254237</v>
      </c>
      <c r="VY42" s="15">
        <v>0.14083540724237301</v>
      </c>
      <c r="VZ42" s="15">
        <v>0.87940714742881398</v>
      </c>
      <c r="WA42" s="15">
        <v>0.939698174125424</v>
      </c>
      <c r="WB42" s="15">
        <v>0.34996681679152503</v>
      </c>
      <c r="WC42" s="15">
        <v>0.33326943931017</v>
      </c>
      <c r="WD42" s="15">
        <v>0.398236460454237</v>
      </c>
      <c r="WE42" s="15">
        <v>0.38231485768135598</v>
      </c>
      <c r="WF42" s="15">
        <v>0.32089220048474598</v>
      </c>
      <c r="WG42" s="15">
        <v>0.324671022077966</v>
      </c>
      <c r="WH42" s="15">
        <v>0.26623929241525401</v>
      </c>
      <c r="WI42" s="15">
        <v>0.26980883082033902</v>
      </c>
      <c r="WJ42" s="15">
        <v>-0.27131480727118701</v>
      </c>
      <c r="WK42" s="15">
        <v>-0.29222390310169499</v>
      </c>
      <c r="WL42" s="15">
        <v>0.693953634518644</v>
      </c>
      <c r="WM42" s="15">
        <v>0.70395478971694903</v>
      </c>
      <c r="WN42" s="15">
        <v>0.175037238230769</v>
      </c>
      <c r="WO42" s="15">
        <v>0.23029957228846201</v>
      </c>
      <c r="WP42" s="15">
        <v>0.15298521901923101</v>
      </c>
      <c r="WQ42" s="15">
        <v>0.20366000603846199</v>
      </c>
      <c r="WR42" s="15">
        <v>0.41406215028846199</v>
      </c>
      <c r="WS42" s="15">
        <v>0.347601614346154</v>
      </c>
      <c r="WT42" s="15">
        <v>0.20250150398076899</v>
      </c>
      <c r="WU42" s="15">
        <v>0.40859148165384601</v>
      </c>
      <c r="WV42" s="15">
        <v>0.34549466340384599</v>
      </c>
      <c r="WW42" s="15">
        <v>0.17582002175</v>
      </c>
      <c r="WX42" s="15">
        <v>0.238750578134615</v>
      </c>
      <c r="WY42" s="15">
        <v>0.160000383115385</v>
      </c>
      <c r="WZ42" s="15">
        <v>32.163846153846201</v>
      </c>
      <c r="XA42" s="15">
        <v>31.314615384615401</v>
      </c>
      <c r="XB42" s="15">
        <v>9.2796153846153899</v>
      </c>
      <c r="XC42" s="15">
        <v>36.013076923076902</v>
      </c>
      <c r="XD42" s="15">
        <v>36.111346153846199</v>
      </c>
      <c r="XE42" s="15">
        <v>32.9055769230769</v>
      </c>
      <c r="XF42" s="15">
        <v>32.708461538461599</v>
      </c>
      <c r="XG42" s="15">
        <v>8.5397598846153805E-2</v>
      </c>
      <c r="XH42" s="15">
        <v>8.5228249230769201E-2</v>
      </c>
      <c r="XI42" s="15">
        <v>61.347692307692299</v>
      </c>
      <c r="XJ42" s="15">
        <v>60.248076923076901</v>
      </c>
      <c r="XK42" s="15">
        <v>84.6</v>
      </c>
      <c r="XL42" s="15">
        <f t="shared" si="98"/>
        <v>23.252307692307696</v>
      </c>
      <c r="XM42" s="15">
        <f t="shared" si="99"/>
        <v>24.351923076923093</v>
      </c>
      <c r="XN42" s="15">
        <v>1937.8865769230799</v>
      </c>
      <c r="XO42" s="15">
        <v>1912.90298076923</v>
      </c>
      <c r="XP42" s="15">
        <v>0.33682657040576902</v>
      </c>
      <c r="XQ42" s="15">
        <v>0.33749836639807701</v>
      </c>
      <c r="XR42" s="15">
        <v>0.26131477496538502</v>
      </c>
      <c r="XS42" s="15">
        <v>0.26033712744230803</v>
      </c>
      <c r="XT42" s="15">
        <v>0.26269390701923101</v>
      </c>
      <c r="XU42" s="15">
        <v>0.28217886282115401</v>
      </c>
      <c r="XV42" s="15">
        <v>0.18378323765384599</v>
      </c>
      <c r="XW42" s="15">
        <v>0.20235238350576901</v>
      </c>
      <c r="XX42" s="15">
        <v>8.3208583282692303E-2</v>
      </c>
      <c r="XY42" s="15">
        <v>8.5127409994230796E-2</v>
      </c>
      <c r="XZ42" s="15">
        <v>0.436766668659615</v>
      </c>
      <c r="YA42" s="15">
        <v>0.4573701684</v>
      </c>
      <c r="YB42" s="15">
        <v>0.39768591907115403</v>
      </c>
      <c r="YC42" s="15">
        <v>0.40275743079999998</v>
      </c>
      <c r="YD42" s="15">
        <v>0.11709737040576899</v>
      </c>
      <c r="YE42" s="15">
        <v>0.142242929301923</v>
      </c>
      <c r="YF42" s="15">
        <v>1.0273730282192299</v>
      </c>
      <c r="YG42" s="15">
        <v>1.0358820285038499</v>
      </c>
      <c r="YH42" s="15">
        <v>0.32193075286730799</v>
      </c>
      <c r="YI42" s="15">
        <v>0.26686186261730799</v>
      </c>
      <c r="YJ42" s="15">
        <v>0.373203415651923</v>
      </c>
      <c r="YK42" s="15">
        <v>0.309543218432692</v>
      </c>
      <c r="YL42" s="15">
        <v>0.30207723864807701</v>
      </c>
      <c r="YM42" s="15">
        <v>0.27740379266153797</v>
      </c>
      <c r="YN42" s="15">
        <v>0.244839809638461</v>
      </c>
      <c r="YO42" s="15">
        <v>0.22954795186538501</v>
      </c>
      <c r="YP42" s="15">
        <v>-0.30845927676923102</v>
      </c>
      <c r="YQ42" s="15">
        <v>-0.33555217251923097</v>
      </c>
      <c r="YR42" s="15">
        <v>0.62490539607884599</v>
      </c>
      <c r="YS42" s="15">
        <v>0.61905873043076998</v>
      </c>
      <c r="YT42" s="15">
        <v>0.13354530396226399</v>
      </c>
      <c r="YU42" s="15">
        <v>0.16808592401886799</v>
      </c>
      <c r="YV42" s="15">
        <v>0.11469942954717</v>
      </c>
      <c r="YW42" s="15">
        <v>0.15306744775471701</v>
      </c>
      <c r="YX42" s="15">
        <v>0.30706092184905698</v>
      </c>
      <c r="YY42" s="15">
        <v>0.264623139509434</v>
      </c>
      <c r="YZ42" s="15">
        <v>0.151984893622642</v>
      </c>
      <c r="ZA42" s="15">
        <v>0.33851987539622602</v>
      </c>
      <c r="ZB42" s="15">
        <v>0.276203904056604</v>
      </c>
      <c r="ZC42" s="15">
        <v>0.13502561107547201</v>
      </c>
      <c r="ZD42" s="15">
        <v>0.17734147541509401</v>
      </c>
      <c r="ZE42" s="15">
        <v>0.120500402018868</v>
      </c>
      <c r="ZF42" s="15">
        <v>36.4</v>
      </c>
      <c r="ZG42" s="15">
        <v>32.492264150943399</v>
      </c>
      <c r="ZH42" s="15">
        <v>14.5481132075472</v>
      </c>
      <c r="ZI42" s="15">
        <v>45.055471698113202</v>
      </c>
      <c r="ZJ42" s="15">
        <v>46.262075471698097</v>
      </c>
      <c r="ZK42" s="15">
        <v>37.258113207547197</v>
      </c>
      <c r="ZL42" s="15">
        <v>37.148867924528297</v>
      </c>
      <c r="ZM42" s="15">
        <v>0.21643212452830199</v>
      </c>
      <c r="ZN42" s="15">
        <v>0.23184182075471699</v>
      </c>
      <c r="ZO42" s="15">
        <v>80.307358490566102</v>
      </c>
      <c r="ZP42" s="15">
        <v>73.492264150943399</v>
      </c>
      <c r="ZQ42" s="15">
        <v>103.6</v>
      </c>
      <c r="ZR42" s="15">
        <f t="shared" si="100"/>
        <v>23.292641509433892</v>
      </c>
      <c r="ZS42" s="15">
        <f t="shared" si="101"/>
        <v>30.107735849056596</v>
      </c>
      <c r="ZT42" s="15">
        <v>2368.25403773585</v>
      </c>
      <c r="ZU42" s="15">
        <v>2213.5963584905699</v>
      </c>
      <c r="ZV42" s="15">
        <v>0.379378777079245</v>
      </c>
      <c r="ZW42" s="15">
        <v>0.32677473110377397</v>
      </c>
      <c r="ZX42" s="15">
        <v>0.29027014063018902</v>
      </c>
      <c r="ZY42" s="15">
        <v>0.26566248404528298</v>
      </c>
      <c r="ZZ42" s="15">
        <v>0.31216492014528302</v>
      </c>
      <c r="AAA42" s="15">
        <v>0.28460614524716998</v>
      </c>
      <c r="AAB42" s="15">
        <v>0.21873344677169801</v>
      </c>
      <c r="AAC42" s="15">
        <v>0.221685216471698</v>
      </c>
      <c r="AAD42" s="15">
        <v>0.100655805198113</v>
      </c>
      <c r="AAE42" s="15">
        <v>6.8390136662264095E-2</v>
      </c>
      <c r="AAF42" s="15">
        <v>0.47396367073962298</v>
      </c>
      <c r="AAG42" s="15">
        <v>0.44833771576981102</v>
      </c>
      <c r="AAH42" s="15">
        <v>0.42865841954716999</v>
      </c>
      <c r="AAI42" s="15">
        <v>0.38585874567169798</v>
      </c>
      <c r="AAJ42" s="15">
        <v>0.115395953498113</v>
      </c>
      <c r="AAK42" s="15">
        <v>0.143348349222642</v>
      </c>
      <c r="AAL42" s="15">
        <v>1.23887673054906</v>
      </c>
      <c r="AAM42" s="15">
        <v>1.00859368410566</v>
      </c>
      <c r="AAN42" s="15">
        <v>0.32317457198867899</v>
      </c>
      <c r="AAO42" s="15">
        <v>0.15335889917169801</v>
      </c>
      <c r="AAP42" s="15">
        <v>0.383207177613207</v>
      </c>
      <c r="AAQ42" s="15">
        <v>0.17553235341509399</v>
      </c>
      <c r="AAR42" s="15">
        <v>0.32842263085283002</v>
      </c>
      <c r="AAS42" s="15">
        <v>0.177870796779245</v>
      </c>
      <c r="AAT42" s="15">
        <v>0.26268608103962299</v>
      </c>
      <c r="AAU42" s="15">
        <v>0.150302386590566</v>
      </c>
      <c r="AAV42" s="15">
        <v>-0.356855691716981</v>
      </c>
      <c r="AAW42" s="15">
        <v>-0.36123837626415101</v>
      </c>
      <c r="AAX42" s="15">
        <v>0.65302896276037703</v>
      </c>
      <c r="AAY42" s="15">
        <v>0.48782392853773598</v>
      </c>
      <c r="AAZ42" s="15">
        <v>0.108609298957447</v>
      </c>
      <c r="ABA42" s="15">
        <v>0.13025542108510599</v>
      </c>
      <c r="ABB42" s="15">
        <v>9.5756055106383006E-2</v>
      </c>
      <c r="ABC42" s="15">
        <v>0.116563800234043</v>
      </c>
      <c r="ABD42" s="15">
        <v>0.25109665334042602</v>
      </c>
      <c r="ABE42" s="15">
        <v>0.21272284814893599</v>
      </c>
      <c r="ABF42" s="15">
        <v>0.13139458957446801</v>
      </c>
      <c r="ABG42" s="15">
        <v>0.28731503191489399</v>
      </c>
      <c r="ABH42" s="15">
        <v>0.223128701531915</v>
      </c>
      <c r="ABI42" s="15">
        <v>0.107894977787234</v>
      </c>
      <c r="ABJ42" s="15">
        <v>0.13763111380851101</v>
      </c>
      <c r="ABK42" s="15">
        <v>9.3562818765957401E-2</v>
      </c>
      <c r="ABL42" s="15">
        <v>35.36</v>
      </c>
      <c r="ABM42" s="15">
        <v>33.800851063829803</v>
      </c>
      <c r="ABN42" s="15">
        <v>11.8293617021277</v>
      </c>
      <c r="ABO42" s="15">
        <v>39.284255319148897</v>
      </c>
      <c r="ABP42" s="15">
        <v>40.642978723404198</v>
      </c>
      <c r="ABQ42" s="15">
        <v>35.722765957446803</v>
      </c>
      <c r="ABR42" s="15">
        <v>35.715957446808503</v>
      </c>
      <c r="ABS42" s="15">
        <v>9.7634847659574503E-2</v>
      </c>
      <c r="ABT42" s="15">
        <v>0.123688094680851</v>
      </c>
      <c r="ABU42" s="15">
        <v>90.865957446808494</v>
      </c>
      <c r="ABV42" s="15">
        <v>86.493617021276606</v>
      </c>
      <c r="ABW42" s="15">
        <v>122.5</v>
      </c>
      <c r="ABX42" s="15">
        <f t="shared" si="102"/>
        <v>31.634042553191506</v>
      </c>
      <c r="ABY42" s="15">
        <f t="shared" si="103"/>
        <v>36.006382978723394</v>
      </c>
      <c r="ABZ42" s="15">
        <f t="shared" si="104"/>
        <v>33.82021276595745</v>
      </c>
      <c r="ACA42" s="15">
        <v>2607.8392127659599</v>
      </c>
      <c r="ACB42" s="15">
        <v>2508.7962340425502</v>
      </c>
      <c r="ACC42" s="15">
        <v>0.371528953565957</v>
      </c>
      <c r="ACD42" s="15">
        <v>0.35860625917872302</v>
      </c>
      <c r="ACE42" s="15">
        <v>0.25860585674255299</v>
      </c>
      <c r="ACF42" s="15">
        <v>0.29009139177446802</v>
      </c>
      <c r="ACG42" s="15">
        <v>0.35203648029787199</v>
      </c>
      <c r="ACH42" s="15">
        <v>0.30959747974255297</v>
      </c>
      <c r="ACI42" s="15">
        <f t="shared" si="105"/>
        <v>0.33081698002021248</v>
      </c>
      <c r="ACJ42" s="15">
        <v>0.237483526589362</v>
      </c>
      <c r="ACK42" s="15">
        <v>0.23853010961489399</v>
      </c>
      <c r="ACL42" s="15">
        <v>0.12530257340425499</v>
      </c>
      <c r="ACM42" s="15">
        <v>7.7957594093616994E-2</v>
      </c>
      <c r="ACN42" s="15">
        <v>0.50811463419574499</v>
      </c>
      <c r="ACO42" s="15">
        <v>0.44077809355319197</v>
      </c>
      <c r="ACP42" s="15">
        <v>0.45322040073404302</v>
      </c>
      <c r="ACQ42" s="15">
        <v>0.38888865918723398</v>
      </c>
      <c r="ACR42" s="15">
        <v>0.168464468380851</v>
      </c>
      <c r="ACS42" s="15">
        <v>9.8194358385106401E-2</v>
      </c>
      <c r="ACT42" s="15">
        <v>1.1947005894510601</v>
      </c>
      <c r="ACU42" s="15">
        <v>1.1593046652617001</v>
      </c>
      <c r="ACV42" s="15">
        <v>0.35840522289999999</v>
      </c>
      <c r="ACW42" s="15">
        <v>0.17216077218936199</v>
      </c>
      <c r="ACX42" s="15">
        <v>0.42872576978723398</v>
      </c>
      <c r="ACY42" s="15">
        <v>0.19616732540000001</v>
      </c>
      <c r="ACZ42" s="15">
        <v>0.40978574329574502</v>
      </c>
      <c r="ADA42" s="15">
        <v>0.19908983809361699</v>
      </c>
      <c r="ADB42" s="15">
        <v>0.33689614944893598</v>
      </c>
      <c r="ADC42" s="15">
        <v>0.16660777196170201</v>
      </c>
      <c r="ADD42" s="15">
        <v>-0.38190655729787198</v>
      </c>
      <c r="ADE42" s="15">
        <v>-0.383081334723404</v>
      </c>
      <c r="ADF42" s="15">
        <v>0.77714268664042596</v>
      </c>
      <c r="ADG42" s="15">
        <v>0.52182918946595702</v>
      </c>
      <c r="ADH42" s="15">
        <v>8.4607606711538497E-2</v>
      </c>
      <c r="ADI42" s="15">
        <v>9.6389842384615398E-2</v>
      </c>
      <c r="ADJ42" s="15">
        <v>6.9597349634615405E-2</v>
      </c>
      <c r="ADK42" s="15">
        <v>9.9503846153846096E-2</v>
      </c>
      <c r="ADL42" s="15">
        <v>0.18274161742307701</v>
      </c>
      <c r="ADM42" s="15">
        <v>0.15932821917307699</v>
      </c>
      <c r="ADN42" s="15">
        <v>0.109407484442308</v>
      </c>
      <c r="ADO42" s="15">
        <v>0.22451820842307699</v>
      </c>
      <c r="ADP42" s="15">
        <v>0.193427508653846</v>
      </c>
      <c r="ADQ42" s="15">
        <v>8.8958382038461598E-2</v>
      </c>
      <c r="ADR42" s="15">
        <v>0.114484930288462</v>
      </c>
      <c r="ADS42" s="15">
        <v>7.7365074461538494E-2</v>
      </c>
      <c r="ADT42" s="15">
        <v>36.853846153846099</v>
      </c>
      <c r="ADU42" s="15">
        <v>33.6011538461538</v>
      </c>
      <c r="ADV42" s="15">
        <v>13.5232692307692</v>
      </c>
      <c r="ADW42" s="15">
        <v>40.666538461538501</v>
      </c>
      <c r="ADX42" s="15">
        <v>40.691538461538499</v>
      </c>
      <c r="ADY42" s="15">
        <v>37.270769230769197</v>
      </c>
      <c r="ADZ42" s="15">
        <v>37.198269230769299</v>
      </c>
      <c r="AEA42" s="15">
        <v>9.3310402884615395E-2</v>
      </c>
      <c r="AEB42" s="15">
        <v>8.7905445384615394E-2</v>
      </c>
      <c r="AEC42" s="15">
        <v>100.97884615384601</v>
      </c>
      <c r="AED42" s="15">
        <v>96.805769230769201</v>
      </c>
      <c r="AEE42" s="15">
        <v>140.80000000000001</v>
      </c>
      <c r="AEF42" s="15">
        <f t="shared" ref="AEF42" si="243">AEE42-AEC42</f>
        <v>39.821153846154004</v>
      </c>
      <c r="AEG42" s="15">
        <f t="shared" ref="AEG42" si="244">AEE42-AED42</f>
        <v>43.994230769230811</v>
      </c>
      <c r="AEH42" s="15">
        <v>2837.3497692307701</v>
      </c>
      <c r="AEI42" s="15">
        <v>2742.8389999999999</v>
      </c>
      <c r="AEJ42" s="15">
        <v>0.34349067334615402</v>
      </c>
      <c r="AEK42" s="15">
        <v>0.28239860990384602</v>
      </c>
      <c r="AEL42" s="15">
        <v>0.27724624561538502</v>
      </c>
      <c r="AEM42" s="15">
        <v>0.22766653775000001</v>
      </c>
      <c r="AEN42" s="15">
        <v>0.32384416028846102</v>
      </c>
      <c r="AEO42" s="15">
        <v>0.29689546950000001</v>
      </c>
      <c r="AEP42" s="15">
        <v>0.25671554507692301</v>
      </c>
      <c r="AEQ42" s="15">
        <v>0.24270340119230799</v>
      </c>
      <c r="AER42" s="15">
        <v>7.3455488288461504E-2</v>
      </c>
      <c r="AES42" s="15">
        <v>5.9957442557692302E-2</v>
      </c>
      <c r="AET42" s="15">
        <v>0.48638324503846198</v>
      </c>
      <c r="AEU42" s="15">
        <v>0.43598503094230801</v>
      </c>
      <c r="AEV42" s="15">
        <v>0.43116765876923102</v>
      </c>
      <c r="AEW42" s="15">
        <v>0.35456221500000001</v>
      </c>
      <c r="AEX42" s="15">
        <v>0.17169151175</v>
      </c>
      <c r="AEY42" s="15">
        <v>0.177615615711538</v>
      </c>
      <c r="AEZ42" s="15">
        <v>1.0564481044615399</v>
      </c>
      <c r="AFA42" s="15">
        <v>0.84007745598076899</v>
      </c>
      <c r="AFB42" s="15">
        <v>0.223614855173077</v>
      </c>
      <c r="AFC42" s="15">
        <v>-1.6904347730769299E-2</v>
      </c>
      <c r="AFD42" s="15">
        <v>0.27389597794230802</v>
      </c>
      <c r="AFE42" s="15">
        <v>-5.8118971461538403E-2</v>
      </c>
      <c r="AFF42" s="15">
        <v>0.26154830794230799</v>
      </c>
      <c r="AFG42" s="15">
        <v>-0.114200661096154</v>
      </c>
      <c r="AFH42" s="15">
        <v>0.21027270275000001</v>
      </c>
      <c r="AFI42" s="15">
        <v>-6.0719096807692302E-2</v>
      </c>
      <c r="AFJ42" s="15">
        <v>-0.40720296757692298</v>
      </c>
      <c r="AFK42" s="15">
        <v>-0.387302502576923</v>
      </c>
      <c r="AFL42" s="15">
        <v>0.40365491201923098</v>
      </c>
      <c r="AFM42" s="15">
        <v>0.56513631884615401</v>
      </c>
      <c r="AFN42" s="15">
        <v>8.4513527092592605E-2</v>
      </c>
      <c r="AFO42" s="15">
        <v>9.6279401555555602E-2</v>
      </c>
      <c r="AFP42" s="15">
        <v>6.8850998611111103E-2</v>
      </c>
      <c r="AFQ42" s="15">
        <v>9.3416177351851801E-2</v>
      </c>
      <c r="AFR42" s="15">
        <v>0.185227692796296</v>
      </c>
      <c r="AFS42" s="15">
        <v>0.16691455381481499</v>
      </c>
      <c r="AFT42" s="15">
        <v>9.6707614481481394E-2</v>
      </c>
      <c r="AFU42" s="15">
        <v>0.22243879622222201</v>
      </c>
      <c r="AFV42" s="15">
        <v>0.184746451074074</v>
      </c>
      <c r="AFW42" s="15">
        <v>8.0841607907407395E-2</v>
      </c>
      <c r="AFX42" s="15">
        <v>9.7916759500000006E-2</v>
      </c>
      <c r="AFY42" s="15">
        <v>7.2715888296296299E-2</v>
      </c>
      <c r="AFZ42" s="15">
        <v>33.51</v>
      </c>
      <c r="AGA42" s="15">
        <v>30.547962962962899</v>
      </c>
      <c r="AGB42" s="15">
        <v>18.5651851851852</v>
      </c>
      <c r="AGC42" s="15">
        <v>38.247777777777799</v>
      </c>
      <c r="AGD42" s="15">
        <v>38.8664814814815</v>
      </c>
      <c r="AGE42" s="15">
        <v>33.2451851851852</v>
      </c>
      <c r="AGF42" s="15">
        <v>33.262592592592597</v>
      </c>
      <c r="AGG42" s="15">
        <v>0.13699922018518501</v>
      </c>
      <c r="AGH42" s="15">
        <v>0.140510897777778</v>
      </c>
      <c r="AGI42" s="15">
        <v>101.23333333333299</v>
      </c>
      <c r="AGJ42" s="15">
        <v>96.270370370370301</v>
      </c>
      <c r="AGK42" s="15">
        <v>145.1</v>
      </c>
      <c r="AGL42" s="15">
        <f t="shared" si="106"/>
        <v>43.866666666667001</v>
      </c>
      <c r="AGM42" s="15">
        <f t="shared" si="107"/>
        <v>48.829629629629693</v>
      </c>
      <c r="AGN42" s="15">
        <f t="shared" si="108"/>
        <v>46.348148148148347</v>
      </c>
      <c r="AGO42" s="15">
        <v>2843.30548148148</v>
      </c>
      <c r="AGP42" s="15">
        <v>2730.56090740741</v>
      </c>
      <c r="AGQ42" s="15">
        <v>0.39259187692777803</v>
      </c>
      <c r="AGR42" s="15">
        <v>0.31297704089629602</v>
      </c>
      <c r="AGS42" s="15">
        <v>0.31238848231481497</v>
      </c>
      <c r="AGT42" s="15">
        <v>0.278864397166667</v>
      </c>
      <c r="AGU42" s="15">
        <v>0.38779210070370401</v>
      </c>
      <c r="AGV42" s="15">
        <v>0.29935743888333299</v>
      </c>
      <c r="AGW42" s="15">
        <f t="shared" si="109"/>
        <v>0.34357476979351853</v>
      </c>
      <c r="AGX42" s="15">
        <v>0.30724219958333299</v>
      </c>
      <c r="AGY42" s="15">
        <v>0.26495063346851799</v>
      </c>
      <c r="AGZ42" s="15">
        <v>9.1884209116666699E-2</v>
      </c>
      <c r="AHA42" s="15">
        <v>4.03577118388889E-2</v>
      </c>
      <c r="AHB42" s="15">
        <v>0.50612106108148203</v>
      </c>
      <c r="AHC42" s="15">
        <v>0.44216599250370398</v>
      </c>
      <c r="AHD42" s="15">
        <v>0.46573568966111101</v>
      </c>
      <c r="AHE42" s="15">
        <v>0.35715228630555601</v>
      </c>
      <c r="AHF42" s="15">
        <v>0.14186074512777799</v>
      </c>
      <c r="AHG42" s="15">
        <v>0.15198864730925901</v>
      </c>
      <c r="AHH42" s="15">
        <v>1.3070292068259299</v>
      </c>
      <c r="AHI42" s="15">
        <v>0.98469703937962905</v>
      </c>
      <c r="AHJ42" s="15">
        <v>0.23527816950925901</v>
      </c>
      <c r="AHK42" s="15">
        <v>-0.31684517529074102</v>
      </c>
      <c r="AHL42" s="15">
        <v>0.29810398571111102</v>
      </c>
      <c r="AHM42" s="15">
        <v>-0.42349370152222199</v>
      </c>
      <c r="AHN42" s="15">
        <v>0.29458099885</v>
      </c>
      <c r="AHO42" s="15">
        <v>-0.17015868557037001</v>
      </c>
      <c r="AHP42" s="15">
        <v>0.23137972978518501</v>
      </c>
      <c r="AHQ42" s="15">
        <v>-0.10918691485</v>
      </c>
      <c r="AHR42" s="15">
        <v>-0.46884362053703699</v>
      </c>
      <c r="AHS42" s="15">
        <v>-0.41564106151851898</v>
      </c>
      <c r="AHT42" s="15">
        <v>0.43788681146851899</v>
      </c>
      <c r="AHU42" s="15">
        <v>0.32385446910740701</v>
      </c>
      <c r="AHV42" s="15">
        <v>8.0456152018518495E-2</v>
      </c>
      <c r="AHW42" s="15">
        <v>9.7064676592592602E-2</v>
      </c>
      <c r="AHX42" s="15">
        <v>7.4717874777777804E-2</v>
      </c>
      <c r="AHY42" s="15">
        <v>9.1538240740740795E-2</v>
      </c>
      <c r="AHZ42" s="15">
        <v>0.18858618061111099</v>
      </c>
      <c r="AIA42" s="15">
        <v>0.14998741268518501</v>
      </c>
      <c r="AIB42" s="15">
        <v>9.2506867129629605E-2</v>
      </c>
      <c r="AIC42" s="15">
        <v>0.20271044266666699</v>
      </c>
      <c r="AID42" s="15">
        <v>0.169712938944444</v>
      </c>
      <c r="AIE42" s="15">
        <v>7.6429629629629597E-2</v>
      </c>
      <c r="AIF42" s="15">
        <v>9.5637137592592597E-2</v>
      </c>
      <c r="AIG42" s="15">
        <v>6.5757275148148206E-2</v>
      </c>
      <c r="AIH42" s="15">
        <v>36.819629629629603</v>
      </c>
      <c r="AII42" s="15">
        <v>34.3194444444444</v>
      </c>
      <c r="AIJ42" s="15">
        <v>25.819074074074098</v>
      </c>
      <c r="AIK42" s="15">
        <v>42.087777777777802</v>
      </c>
      <c r="AIL42" s="15">
        <v>42.617222222222203</v>
      </c>
      <c r="AIM42" s="15">
        <v>36.99</v>
      </c>
      <c r="AIN42" s="15">
        <v>36.938518518518599</v>
      </c>
      <c r="AIO42" s="15">
        <v>0.140122002777778</v>
      </c>
      <c r="AIP42" s="15">
        <v>0.143370007907407</v>
      </c>
      <c r="AIQ42" s="15">
        <v>111.505555555556</v>
      </c>
      <c r="AIR42" s="15">
        <v>104.764814814815</v>
      </c>
      <c r="AIS42" s="15">
        <v>157</v>
      </c>
      <c r="AIT42" s="15">
        <f t="shared" si="110"/>
        <v>45.494444444443999</v>
      </c>
      <c r="AIU42" s="15">
        <f t="shared" si="111"/>
        <v>52.235185185185003</v>
      </c>
      <c r="AIV42" s="15">
        <v>3076.2773148148199</v>
      </c>
      <c r="AIW42" s="15">
        <v>2923.5469814814801</v>
      </c>
      <c r="AIX42" s="15">
        <v>0.37191361624444502</v>
      </c>
      <c r="AIY42" s="15">
        <v>0.32991095572962997</v>
      </c>
      <c r="AIZ42" s="15">
        <v>0.29417037745740698</v>
      </c>
      <c r="AJA42" s="15">
        <v>0.236501694075926</v>
      </c>
      <c r="AJB42" s="15">
        <v>0.35788343244814802</v>
      </c>
      <c r="AJC42" s="15">
        <v>0.3039601186</v>
      </c>
      <c r="AJD42" s="15">
        <v>0.27919809021111103</v>
      </c>
      <c r="AJE42" s="15">
        <v>0.208354075055556</v>
      </c>
      <c r="AJF42" s="15">
        <v>8.77217582722222E-2</v>
      </c>
      <c r="AJG42" s="15">
        <v>0.103127836901852</v>
      </c>
      <c r="AJH42" s="15">
        <v>0.50893903659074102</v>
      </c>
      <c r="AJI42" s="15">
        <v>0.41632132718148201</v>
      </c>
      <c r="AJJ42" s="15">
        <v>0.45130155065925898</v>
      </c>
      <c r="AJK42" s="15">
        <v>0.38560976119259199</v>
      </c>
      <c r="AJL42" s="15">
        <v>0.16995331187036999</v>
      </c>
      <c r="AJM42" s="15">
        <v>0.10149662629629599</v>
      </c>
      <c r="AJN42" s="15">
        <v>1.19729345048519</v>
      </c>
      <c r="AJO42" s="15">
        <v>1.0645424134277801</v>
      </c>
      <c r="AJP42" s="15">
        <v>0.24071884708518501</v>
      </c>
      <c r="AJQ42" s="15">
        <v>0.37897425826666697</v>
      </c>
      <c r="AJR42" s="15">
        <v>0.29874522346111099</v>
      </c>
      <c r="AJS42" s="15">
        <v>0.44256712774629597</v>
      </c>
      <c r="AJT42" s="15">
        <v>0.289636352668518</v>
      </c>
      <c r="AJU42" s="15">
        <v>-0.13598761373333301</v>
      </c>
      <c r="AJV42" s="15">
        <v>0.23065469220555501</v>
      </c>
      <c r="AJW42" s="15">
        <v>-4.8125591901851797E-2</v>
      </c>
      <c r="AJX42" s="15">
        <v>-0.43561919087037099</v>
      </c>
      <c r="AJY42" s="15">
        <v>-0.33883201266666702</v>
      </c>
      <c r="AJZ42" s="15">
        <v>0.45466016633148199</v>
      </c>
      <c r="AKA42" s="15">
        <v>12.908616587535199</v>
      </c>
      <c r="AZI42" s="6"/>
      <c r="AZJ42" s="7"/>
      <c r="AZK42" s="6"/>
      <c r="AZL42" s="6"/>
      <c r="AZM42" s="6"/>
      <c r="AZN42" s="6"/>
    </row>
    <row r="43" spans="1:963 1361:1366" x14ac:dyDescent="0.25">
      <c r="A43" s="15">
        <v>42</v>
      </c>
      <c r="B43" s="15">
        <v>11</v>
      </c>
      <c r="C43" s="15" t="s">
        <v>9</v>
      </c>
      <c r="D43" s="15">
        <v>100</v>
      </c>
      <c r="E43" s="15">
        <v>3</v>
      </c>
      <c r="F43" s="15">
        <v>3</v>
      </c>
      <c r="G43" s="25">
        <v>-9999</v>
      </c>
      <c r="H43" s="25">
        <v>-9999</v>
      </c>
      <c r="I43" s="25">
        <v>-9999</v>
      </c>
      <c r="J43" s="25">
        <v>-9999</v>
      </c>
      <c r="K43" s="25">
        <v>-9999</v>
      </c>
      <c r="L43" s="25">
        <v>-9999</v>
      </c>
      <c r="M43" s="15">
        <v>0</v>
      </c>
      <c r="N43" s="15">
        <v>0</v>
      </c>
      <c r="O43" s="15">
        <f t="shared" si="34"/>
        <v>0</v>
      </c>
      <c r="P43" s="15">
        <v>0</v>
      </c>
      <c r="Q43" s="15">
        <v>53.839999999999996</v>
      </c>
      <c r="R43" s="15">
        <v>20.72</v>
      </c>
      <c r="S43" s="15">
        <v>25.439999999999998</v>
      </c>
      <c r="T43" s="15">
        <v>55.84</v>
      </c>
      <c r="U43" s="15">
        <v>18.72</v>
      </c>
      <c r="V43" s="15">
        <v>25.439999999999998</v>
      </c>
      <c r="W43" s="15">
        <v>56.56</v>
      </c>
      <c r="X43" s="15">
        <v>24</v>
      </c>
      <c r="Y43" s="15">
        <v>19.439999999999998</v>
      </c>
      <c r="Z43" s="15">
        <v>54.559999999999995</v>
      </c>
      <c r="AA43" s="15">
        <v>20</v>
      </c>
      <c r="AB43" s="15">
        <v>25.439999999999998</v>
      </c>
      <c r="AC43" s="15" t="s">
        <v>82</v>
      </c>
      <c r="AD43" s="15">
        <v>8.6999999999999993</v>
      </c>
      <c r="AE43" s="15">
        <v>7.2</v>
      </c>
      <c r="AF43" s="15">
        <v>1.45</v>
      </c>
      <c r="AG43" s="15" t="s">
        <v>41</v>
      </c>
      <c r="AH43" s="15">
        <v>2</v>
      </c>
      <c r="AI43" s="15">
        <v>1.3</v>
      </c>
      <c r="AJ43" s="15">
        <v>3.4</v>
      </c>
      <c r="AK43" s="15">
        <v>6</v>
      </c>
      <c r="AL43" s="15">
        <v>591</v>
      </c>
      <c r="AM43" s="15">
        <v>87</v>
      </c>
      <c r="AN43" s="15">
        <v>0.71</v>
      </c>
      <c r="AO43" s="15">
        <v>8</v>
      </c>
      <c r="AP43" s="15">
        <v>7.3</v>
      </c>
      <c r="AQ43" s="15">
        <v>1.2</v>
      </c>
      <c r="AR43" s="15">
        <v>5119</v>
      </c>
      <c r="AS43" s="15">
        <v>204</v>
      </c>
      <c r="AT43" s="15">
        <v>422</v>
      </c>
      <c r="AU43" s="25">
        <v>-9999</v>
      </c>
      <c r="AV43" s="15">
        <v>30.6</v>
      </c>
      <c r="AW43" s="15">
        <v>0</v>
      </c>
      <c r="AX43" s="15">
        <v>5</v>
      </c>
      <c r="AY43" s="15">
        <v>83</v>
      </c>
      <c r="AZ43" s="15">
        <v>6</v>
      </c>
      <c r="BA43" s="15">
        <v>6</v>
      </c>
      <c r="BB43" s="15">
        <v>67</v>
      </c>
      <c r="BC43" s="20">
        <v>0.64609836722428138</v>
      </c>
      <c r="BD43" s="20">
        <v>0.15108783239323126</v>
      </c>
      <c r="BE43" s="20">
        <v>9.5052278753314332E-2</v>
      </c>
      <c r="BF43" s="20">
        <v>0.45074372714979716</v>
      </c>
      <c r="BG43" s="20">
        <v>0.88544548976203652</v>
      </c>
      <c r="BH43" s="20">
        <v>0.56454836131095132</v>
      </c>
      <c r="BI43" s="25">
        <v>-9999</v>
      </c>
      <c r="BJ43" s="25">
        <v>-9999</v>
      </c>
      <c r="BK43" s="25">
        <v>-9999</v>
      </c>
      <c r="BL43" s="25">
        <v>-9999</v>
      </c>
      <c r="BM43" s="25">
        <v>-9999</v>
      </c>
      <c r="BN43" s="20">
        <f t="shared" si="197"/>
        <v>3.1887447984700508</v>
      </c>
      <c r="BO43" s="20">
        <f t="shared" si="198"/>
        <v>3.5689539134833081</v>
      </c>
      <c r="BP43" s="20">
        <f t="shared" si="199"/>
        <v>5.3719288220824968</v>
      </c>
      <c r="BQ43" s="20">
        <f t="shared" si="200"/>
        <v>8.9137107811306429</v>
      </c>
      <c r="BR43" s="20">
        <f t="shared" si="201"/>
        <v>11.171904226374448</v>
      </c>
      <c r="BS43" s="20">
        <f t="shared" si="202"/>
        <v>1.8029749085991886</v>
      </c>
      <c r="BT43" s="20">
        <f t="shared" si="203"/>
        <v>3.5417819590481461</v>
      </c>
      <c r="BU43" s="20">
        <f t="shared" si="204"/>
        <v>2.2581934452438053</v>
      </c>
      <c r="BV43" s="20">
        <f t="shared" si="35"/>
        <v>7.6029503128911404</v>
      </c>
      <c r="BW43" s="25">
        <v>-9999</v>
      </c>
      <c r="BX43" s="25">
        <v>-9999</v>
      </c>
      <c r="BY43" s="25">
        <v>-9999</v>
      </c>
      <c r="BZ43" s="25">
        <v>-9999</v>
      </c>
      <c r="CA43" s="25">
        <v>-9999</v>
      </c>
      <c r="CB43" s="25">
        <v>-9999</v>
      </c>
      <c r="CC43" s="25">
        <v>-9999</v>
      </c>
      <c r="CD43" s="20">
        <f t="shared" si="205"/>
        <v>24.50459465995355</v>
      </c>
      <c r="CE43" s="20">
        <f t="shared" si="206"/>
        <v>32.762942990287485</v>
      </c>
      <c r="CF43" s="20">
        <f t="shared" si="207"/>
        <v>41.095015416776619</v>
      </c>
      <c r="CG43" s="20">
        <f t="shared" si="36"/>
        <v>-39940.394827473247</v>
      </c>
      <c r="CH43" s="15">
        <f t="shared" si="208"/>
        <v>8.3320724264891304</v>
      </c>
      <c r="CI43" s="15">
        <f t="shared" si="209"/>
        <v>14.510157109976983</v>
      </c>
      <c r="CJ43" s="15">
        <f t="shared" si="210"/>
        <v>-39996</v>
      </c>
      <c r="CK43" s="15">
        <f t="shared" ref="CK43:CL43" si="245">SUM(CH43:CJ43)</f>
        <v>-39973.157770463535</v>
      </c>
      <c r="CL43" s="15">
        <f t="shared" si="245"/>
        <v>-79954.647613353562</v>
      </c>
      <c r="CM43" s="15">
        <v>2.4699999999999998</v>
      </c>
      <c r="CN43" s="15">
        <v>0.47</v>
      </c>
      <c r="CO43" s="15">
        <v>0.32</v>
      </c>
      <c r="CP43" s="15">
        <v>0.39500000000000002</v>
      </c>
      <c r="CQ43" s="15">
        <v>1.36</v>
      </c>
      <c r="CR43" s="25">
        <v>-9999</v>
      </c>
      <c r="CS43" s="25">
        <v>-9999</v>
      </c>
      <c r="CT43" s="25">
        <v>-9999</v>
      </c>
      <c r="CU43" s="25">
        <v>-9999</v>
      </c>
      <c r="CV43" s="25">
        <v>-9999</v>
      </c>
      <c r="CW43" s="25">
        <v>-9999</v>
      </c>
      <c r="CX43" s="20">
        <f t="shared" si="141"/>
        <v>11.759999999999998</v>
      </c>
      <c r="CY43" s="20">
        <f t="shared" si="142"/>
        <v>13.039999999999997</v>
      </c>
      <c r="CZ43" s="20">
        <f t="shared" si="143"/>
        <v>14.619999999999997</v>
      </c>
      <c r="DA43" s="20">
        <f t="shared" si="144"/>
        <v>20.059999999999999</v>
      </c>
      <c r="DB43" s="20">
        <f t="shared" si="145"/>
        <v>-39975.94</v>
      </c>
      <c r="DC43" s="15">
        <f t="shared" si="146"/>
        <v>1.58</v>
      </c>
      <c r="DD43" s="15">
        <f t="shared" si="147"/>
        <v>5.44</v>
      </c>
      <c r="DE43" s="15">
        <f t="shared" si="148"/>
        <v>-39996</v>
      </c>
      <c r="DF43" s="15">
        <f t="shared" si="149"/>
        <v>-39988.980000000003</v>
      </c>
      <c r="DG43" s="16">
        <v>3.7460349428528272</v>
      </c>
      <c r="DH43" s="16">
        <v>2.3801137221355604</v>
      </c>
      <c r="DI43" s="16">
        <v>2.0645870825834831</v>
      </c>
      <c r="DJ43" s="16">
        <v>2.0830181066222826</v>
      </c>
      <c r="DK43" s="16">
        <v>3.6275392774942459</v>
      </c>
      <c r="DL43" s="25">
        <v>-9999</v>
      </c>
      <c r="DM43" s="25">
        <v>-9999</v>
      </c>
      <c r="DN43" s="20">
        <f t="shared" si="41"/>
        <v>24.50459465995355</v>
      </c>
      <c r="DO43" s="20">
        <f t="shared" si="42"/>
        <v>32.762942990287485</v>
      </c>
      <c r="DP43" s="20">
        <f t="shared" ref="DP43:DR43" si="246">(DO43+(DJ43*4))</f>
        <v>41.095015416776619</v>
      </c>
      <c r="DQ43" s="20">
        <f t="shared" si="246"/>
        <v>55.605172526753606</v>
      </c>
      <c r="DR43" s="20">
        <f t="shared" si="246"/>
        <v>-39940.394827473247</v>
      </c>
      <c r="DS43" s="15">
        <f t="shared" si="44"/>
        <v>8.3320724264891304</v>
      </c>
      <c r="DT43" s="15">
        <f t="shared" si="45"/>
        <v>14.510157109976983</v>
      </c>
      <c r="DU43" s="15">
        <f t="shared" si="46"/>
        <v>-39996</v>
      </c>
      <c r="DV43" s="15">
        <f t="shared" si="47"/>
        <v>-39973.157770463535</v>
      </c>
      <c r="DW43" s="25">
        <v>-9999</v>
      </c>
      <c r="DX43" s="25">
        <v>-9999</v>
      </c>
      <c r="DY43" s="25">
        <v>-9999</v>
      </c>
      <c r="DZ43" s="25">
        <v>-9999</v>
      </c>
      <c r="EA43" s="25">
        <v>-9999</v>
      </c>
      <c r="EB43" s="25">
        <v>-9999</v>
      </c>
      <c r="EC43" s="25">
        <v>-9999</v>
      </c>
      <c r="ED43" s="25">
        <v>-9999</v>
      </c>
      <c r="EE43" s="25">
        <v>-9999</v>
      </c>
      <c r="EF43" s="25">
        <v>-9999</v>
      </c>
      <c r="EG43" s="25">
        <v>-9999</v>
      </c>
      <c r="EH43" s="25">
        <v>-9999</v>
      </c>
      <c r="EI43" s="25">
        <v>-9999</v>
      </c>
      <c r="EJ43" s="25">
        <v>-9999</v>
      </c>
      <c r="EK43" s="25">
        <v>-9999</v>
      </c>
      <c r="EL43" s="25">
        <v>-9999</v>
      </c>
      <c r="EM43" s="25">
        <v>-9999</v>
      </c>
      <c r="EN43" s="25">
        <v>-9999</v>
      </c>
      <c r="EO43" s="25">
        <v>-9999</v>
      </c>
      <c r="EP43" s="25">
        <v>-9999</v>
      </c>
      <c r="EQ43" s="25">
        <v>-9999</v>
      </c>
      <c r="ER43" s="21">
        <v>-9999</v>
      </c>
      <c r="ES43" s="32">
        <v>-9999</v>
      </c>
      <c r="ET43" s="21">
        <v>-9999</v>
      </c>
      <c r="EU43" s="33">
        <v>-9999</v>
      </c>
      <c r="EV43" s="21">
        <v>-9999</v>
      </c>
      <c r="EW43" s="21">
        <v>-9999</v>
      </c>
      <c r="EX43" s="21">
        <v>-9999</v>
      </c>
      <c r="EY43" s="21">
        <v>-9999</v>
      </c>
      <c r="EZ43" s="21">
        <v>-9999</v>
      </c>
      <c r="FA43" s="21">
        <v>-9999</v>
      </c>
      <c r="FB43" s="21">
        <v>-9999</v>
      </c>
      <c r="FC43" s="21">
        <v>-9999</v>
      </c>
      <c r="FD43" s="21">
        <v>-9999</v>
      </c>
      <c r="FE43" s="21">
        <v>-9999</v>
      </c>
      <c r="FF43" s="21">
        <v>-9999</v>
      </c>
      <c r="FG43" s="21">
        <v>-9999</v>
      </c>
      <c r="FH43" s="21">
        <v>-9999</v>
      </c>
      <c r="FI43" s="21">
        <v>-9999</v>
      </c>
      <c r="FJ43" s="21">
        <v>-9999</v>
      </c>
      <c r="FK43" s="21">
        <v>-9999</v>
      </c>
      <c r="FL43" s="32">
        <v>-9999</v>
      </c>
      <c r="FM43" s="32">
        <v>-9999</v>
      </c>
      <c r="FN43" s="32">
        <v>-9999</v>
      </c>
      <c r="FO43" s="32">
        <v>-9999</v>
      </c>
      <c r="FP43" s="32">
        <v>-9999</v>
      </c>
      <c r="FQ43" s="32">
        <v>-9999</v>
      </c>
      <c r="FR43" s="32">
        <v>-9999</v>
      </c>
      <c r="FS43" s="32">
        <v>-9999</v>
      </c>
      <c r="FT43" s="32">
        <v>-9999</v>
      </c>
      <c r="FU43" s="32">
        <v>-9999</v>
      </c>
      <c r="FV43" s="32">
        <v>-9999</v>
      </c>
      <c r="FW43" s="32">
        <v>-9999</v>
      </c>
      <c r="FX43" s="21">
        <v>-9999</v>
      </c>
      <c r="FY43" s="21">
        <v>-9999</v>
      </c>
      <c r="FZ43" s="21">
        <v>-9999</v>
      </c>
      <c r="GA43" s="21">
        <v>-9999</v>
      </c>
      <c r="GB43" s="21">
        <v>-9999</v>
      </c>
      <c r="GC43" s="21">
        <v>-9999</v>
      </c>
      <c r="GD43" s="21">
        <v>-9999</v>
      </c>
      <c r="GE43" s="21">
        <v>-9999</v>
      </c>
      <c r="GF43" s="21">
        <v>-9999</v>
      </c>
      <c r="GG43" s="21">
        <v>-9999</v>
      </c>
      <c r="GH43" s="21">
        <v>-9999</v>
      </c>
      <c r="GI43" s="21">
        <v>-9999</v>
      </c>
      <c r="GJ43" s="21">
        <v>-9999</v>
      </c>
      <c r="GK43" s="21">
        <v>-9999</v>
      </c>
      <c r="GL43" s="21">
        <v>-9999</v>
      </c>
      <c r="GM43" s="21">
        <v>-9999</v>
      </c>
      <c r="GN43" s="25">
        <v>-9999</v>
      </c>
      <c r="GO43" s="25">
        <v>-9999</v>
      </c>
      <c r="GP43" s="25">
        <v>-9999</v>
      </c>
      <c r="GQ43" s="25">
        <v>-9999</v>
      </c>
      <c r="GR43" s="25">
        <v>-9999</v>
      </c>
      <c r="GS43" s="25">
        <v>-9999</v>
      </c>
      <c r="GT43" s="25">
        <v>-9999</v>
      </c>
      <c r="GU43" s="25">
        <v>-9999</v>
      </c>
      <c r="GV43" s="25">
        <v>-9999</v>
      </c>
      <c r="GW43" s="25">
        <v>-9999</v>
      </c>
      <c r="GX43" s="25">
        <v>-9999</v>
      </c>
      <c r="GY43" s="25">
        <v>-9999</v>
      </c>
      <c r="GZ43" s="25">
        <v>-9999</v>
      </c>
      <c r="HA43" s="25">
        <v>-9999</v>
      </c>
      <c r="HB43" s="21">
        <v>-9999</v>
      </c>
      <c r="HC43" s="21">
        <v>-9999</v>
      </c>
      <c r="HD43" s="21">
        <v>-9999</v>
      </c>
      <c r="HE43" s="21">
        <v>-9999</v>
      </c>
      <c r="HF43" s="21">
        <v>-9999</v>
      </c>
      <c r="HG43" s="15">
        <v>49.7</v>
      </c>
      <c r="HH43" s="15">
        <f t="shared" si="48"/>
        <v>467.50000000000006</v>
      </c>
      <c r="HI43" s="15">
        <v>1.4806844073481245</v>
      </c>
      <c r="HJ43" s="24">
        <f t="shared" si="49"/>
        <v>1.6290791143666474</v>
      </c>
      <c r="HK43" s="15">
        <f t="shared" si="50"/>
        <v>7.6159448596640775</v>
      </c>
      <c r="HL43" s="27">
        <v>0.36805163985674227</v>
      </c>
      <c r="HM43" s="17">
        <v>158.6</v>
      </c>
      <c r="HN43" s="17">
        <v>70.069999999999993</v>
      </c>
      <c r="HO43" s="16">
        <f t="shared" si="51"/>
        <v>88.53</v>
      </c>
      <c r="HP43" s="18">
        <v>12</v>
      </c>
      <c r="HQ43" s="18">
        <v>142.80000000000001</v>
      </c>
      <c r="HR43" s="18">
        <v>31.63</v>
      </c>
      <c r="HS43" s="22">
        <f t="shared" si="52"/>
        <v>111.17000000000002</v>
      </c>
      <c r="HT43" s="21">
        <v>57</v>
      </c>
      <c r="HU43" s="18">
        <v>157.6</v>
      </c>
      <c r="HV43" s="18">
        <v>31</v>
      </c>
      <c r="HW43" s="18">
        <f t="shared" si="53"/>
        <v>126.6</v>
      </c>
      <c r="HX43" s="18">
        <v>90.3</v>
      </c>
      <c r="HY43" s="18">
        <v>31</v>
      </c>
      <c r="HZ43" s="18">
        <f t="shared" si="54"/>
        <v>59.3</v>
      </c>
      <c r="IA43" s="18">
        <v>102.6</v>
      </c>
      <c r="IB43" s="18">
        <v>31.5</v>
      </c>
      <c r="IC43" s="18">
        <f t="shared" si="55"/>
        <v>71.099999999999994</v>
      </c>
      <c r="ID43" s="18">
        <v>40.5</v>
      </c>
      <c r="IE43" s="22">
        <v>6.65</v>
      </c>
      <c r="IF43" s="28">
        <v>108.8</v>
      </c>
      <c r="IG43" s="22">
        <v>70.069999999999993</v>
      </c>
      <c r="IH43" s="22">
        <f t="shared" si="233"/>
        <v>33.85</v>
      </c>
      <c r="II43" s="22">
        <f t="shared" si="234"/>
        <v>38.730000000000004</v>
      </c>
      <c r="IJ43" s="16">
        <f t="shared" si="58"/>
        <v>379.70588235294122</v>
      </c>
      <c r="IK43" s="16">
        <f t="shared" si="59"/>
        <v>339.02310924369749</v>
      </c>
      <c r="IL43" s="25">
        <f t="shared" si="213"/>
        <v>867.94117647058829</v>
      </c>
      <c r="IM43" s="16">
        <f t="shared" si="214"/>
        <v>1089.901960784314</v>
      </c>
      <c r="IN43" s="16">
        <f t="shared" si="215"/>
        <v>581.37254901960785</v>
      </c>
      <c r="IO43" s="16">
        <f t="shared" si="60"/>
        <v>697.05882352941171</v>
      </c>
      <c r="IP43" s="25">
        <f t="shared" si="216"/>
        <v>1241.1764705882354</v>
      </c>
      <c r="IQ43" s="16">
        <f t="shared" si="61"/>
        <v>3236.2745098039218</v>
      </c>
      <c r="IR43" s="16">
        <f t="shared" si="62"/>
        <v>331.86274509803923</v>
      </c>
      <c r="IS43" s="27">
        <v>0.36869003372591153</v>
      </c>
      <c r="IT43" s="24">
        <v>1.6747253196165477</v>
      </c>
      <c r="IU43" s="24">
        <v>1.6747253196165477</v>
      </c>
      <c r="IV43" s="15">
        <v>1.77</v>
      </c>
      <c r="IW43" s="24">
        <f t="shared" si="63"/>
        <v>1.8352281795606202</v>
      </c>
      <c r="IX43" s="15">
        <f t="shared" si="217"/>
        <v>15.362558823529413</v>
      </c>
      <c r="IY43" s="27">
        <v>0.36741066080245138</v>
      </c>
      <c r="IZ43" s="26">
        <v>0.4153832004993146</v>
      </c>
      <c r="JA43" s="15">
        <v>0.42</v>
      </c>
      <c r="JB43" s="24">
        <f t="shared" si="64"/>
        <v>0.49730311221047185</v>
      </c>
      <c r="JC43" s="15">
        <f t="shared" si="218"/>
        <v>4.5775882352941188</v>
      </c>
      <c r="JD43" s="27">
        <v>0.36709846107118266</v>
      </c>
      <c r="JE43" s="24">
        <v>0.83374995228919035</v>
      </c>
      <c r="JF43" s="15">
        <v>0.91</v>
      </c>
      <c r="JG43" s="24">
        <f t="shared" si="65"/>
        <v>0.9417759493120359</v>
      </c>
      <c r="JH43" s="15">
        <f t="shared" si="219"/>
        <v>5.2904901960784319</v>
      </c>
      <c r="JI43" s="27">
        <v>0.36706489506937218</v>
      </c>
      <c r="JJ43" s="24">
        <v>2.2650564115127421</v>
      </c>
      <c r="JK43" s="15">
        <v>2.68</v>
      </c>
      <c r="JL43" s="24">
        <f t="shared" si="66"/>
        <v>2.4623959315911375</v>
      </c>
      <c r="JM43" s="15">
        <f t="shared" si="220"/>
        <v>8.8939215686274515</v>
      </c>
      <c r="JN43" s="27">
        <v>0.36768994209204181</v>
      </c>
      <c r="JO43" s="16">
        <f t="shared" si="67"/>
        <v>34.124558823529412</v>
      </c>
      <c r="JP43" s="16">
        <f t="shared" si="68"/>
        <v>30.468356092436974</v>
      </c>
      <c r="JQ43" s="22">
        <v>13</v>
      </c>
      <c r="JR43" s="22">
        <f t="shared" si="69"/>
        <v>43.29</v>
      </c>
      <c r="JS43" s="22">
        <v>588.4</v>
      </c>
      <c r="JT43" s="26">
        <f t="shared" si="70"/>
        <v>0.58839999999999992</v>
      </c>
      <c r="JU43" s="27">
        <v>7.1599999999999997E-2</v>
      </c>
      <c r="JV43" s="26">
        <f t="shared" si="71"/>
        <v>0.51679999999999993</v>
      </c>
      <c r="JW43" s="15">
        <f t="shared" si="72"/>
        <v>1145.4257374962219</v>
      </c>
      <c r="JX43" s="25">
        <v>-9999</v>
      </c>
      <c r="JY43" s="25">
        <v>-9999</v>
      </c>
      <c r="JZ43" s="15">
        <f>JX43-0.0678</f>
        <v>-9999.0678000000007</v>
      </c>
      <c r="KA43" s="25">
        <v>-9999</v>
      </c>
      <c r="KB43" s="15">
        <f t="shared" si="156"/>
        <v>-19348.041408668734</v>
      </c>
      <c r="KC43" s="15">
        <v>0.46100000000000002</v>
      </c>
      <c r="KD43" s="25">
        <v>-9999</v>
      </c>
      <c r="KE43" s="15">
        <f t="shared" si="221"/>
        <v>528.04126498575829</v>
      </c>
      <c r="KF43" s="15">
        <f t="shared" si="73"/>
        <v>591.40621678404932</v>
      </c>
      <c r="KG43" s="28">
        <v>3</v>
      </c>
      <c r="KH43" s="22">
        <f t="shared" si="74"/>
        <v>18.5</v>
      </c>
      <c r="KI43" s="22">
        <f t="shared" si="75"/>
        <v>123.395</v>
      </c>
      <c r="KJ43" s="20">
        <v>132.60298299999999</v>
      </c>
      <c r="KK43" s="16">
        <v>1.41</v>
      </c>
      <c r="KL43" s="16">
        <f t="shared" si="76"/>
        <v>0.89999999999999991</v>
      </c>
      <c r="KM43" s="15">
        <f t="shared" si="121"/>
        <v>651.21025902930842</v>
      </c>
      <c r="KN43" s="18">
        <v>0.82</v>
      </c>
      <c r="KO43" s="18">
        <f t="shared" si="77"/>
        <v>0.54999999999999993</v>
      </c>
      <c r="KP43" s="15">
        <f t="shared" si="78"/>
        <v>0.61111111111111105</v>
      </c>
      <c r="KQ43" s="15">
        <f t="shared" si="79"/>
        <v>397.96182496235514</v>
      </c>
      <c r="KR43" s="15">
        <f t="shared" si="80"/>
        <v>445.71724395783781</v>
      </c>
      <c r="KS43" s="20">
        <f t="shared" si="222"/>
        <v>546.29490849067702</v>
      </c>
      <c r="KT43" s="20">
        <f t="shared" si="81"/>
        <v>611.85029750955835</v>
      </c>
      <c r="KU43" s="30">
        <v>5.18</v>
      </c>
      <c r="KV43" s="30">
        <v>0.98</v>
      </c>
      <c r="KW43" s="30">
        <v>78.599999999999994</v>
      </c>
      <c r="KX43" s="30">
        <v>24.1</v>
      </c>
      <c r="KY43" s="30">
        <v>6.2</v>
      </c>
      <c r="KZ43" s="18">
        <v>0.56940000000000002</v>
      </c>
      <c r="LA43" s="18">
        <f t="shared" si="82"/>
        <v>0.50239999999999996</v>
      </c>
      <c r="LB43" s="15">
        <f t="shared" si="223"/>
        <v>0.55822222222222218</v>
      </c>
      <c r="LC43" s="15">
        <f t="shared" si="224"/>
        <v>363.5200379292495</v>
      </c>
      <c r="LD43" s="15">
        <f t="shared" si="83"/>
        <v>407.14244248075948</v>
      </c>
      <c r="LE43" s="15">
        <f t="shared" si="84"/>
        <v>496.51517375702377</v>
      </c>
      <c r="LF43" s="15">
        <v>49.7</v>
      </c>
      <c r="LG43" s="15">
        <f t="shared" si="85"/>
        <v>467.50000000000006</v>
      </c>
      <c r="LH43" s="15">
        <v>0.25316479200000003</v>
      </c>
      <c r="LI43" s="15">
        <v>0.38507799234210499</v>
      </c>
      <c r="LJ43" s="15">
        <v>0.216961410631579</v>
      </c>
      <c r="LK43" s="15">
        <v>0.31851192273684198</v>
      </c>
      <c r="LL43" s="15">
        <v>0.49439345299999998</v>
      </c>
      <c r="LM43" s="15">
        <v>0.45923769197368403</v>
      </c>
      <c r="LN43" s="15">
        <v>0.33657314623684198</v>
      </c>
      <c r="LO43" s="15">
        <v>0.53870340442105302</v>
      </c>
      <c r="LP43" s="15">
        <v>0.47421808515789499</v>
      </c>
      <c r="LQ43" s="15">
        <v>0.25345181826315799</v>
      </c>
      <c r="LR43" s="15">
        <v>0.40822167436842099</v>
      </c>
      <c r="LS43" s="15">
        <v>0.26435746731579002</v>
      </c>
      <c r="LT43" s="15">
        <v>33.89</v>
      </c>
      <c r="LU43" s="15">
        <v>30.883421052631601</v>
      </c>
      <c r="LV43" s="15">
        <v>4.6400263157894699</v>
      </c>
      <c r="LW43" s="15">
        <v>40.326052631579003</v>
      </c>
      <c r="LX43" s="15">
        <v>40.572631578947401</v>
      </c>
      <c r="LY43" s="15">
        <v>34.15</v>
      </c>
      <c r="LZ43" s="15">
        <v>34.19</v>
      </c>
      <c r="MA43" s="15">
        <v>0.169471960526316</v>
      </c>
      <c r="MB43" s="15">
        <v>0.160178144736842</v>
      </c>
      <c r="MC43" s="15">
        <v>58.145000000000003</v>
      </c>
      <c r="MD43" s="15">
        <v>55.01</v>
      </c>
      <c r="ME43" s="15">
        <v>60.3</v>
      </c>
      <c r="MF43" s="15">
        <f t="shared" si="86"/>
        <v>2.154999999999994</v>
      </c>
      <c r="MG43" s="15">
        <f t="shared" si="87"/>
        <v>5.2899999999999991</v>
      </c>
      <c r="MH43" s="15">
        <v>1865.1963421052601</v>
      </c>
      <c r="MI43" s="15">
        <v>1794.0239999999999</v>
      </c>
      <c r="MJ43" s="15">
        <v>0.230830860905263</v>
      </c>
      <c r="MK43" s="15">
        <v>0.213453686228947</v>
      </c>
      <c r="ML43" s="15">
        <v>0.16973918594210499</v>
      </c>
      <c r="MM43" s="15">
        <v>0.180707929826316</v>
      </c>
      <c r="MN43" s="15">
        <v>0.13771472360000001</v>
      </c>
      <c r="MO43" s="15">
        <v>0.12150446136052601</v>
      </c>
      <c r="MP43" s="15">
        <v>7.4779576157894698E-2</v>
      </c>
      <c r="MQ43" s="15">
        <v>8.7610637699999994E-2</v>
      </c>
      <c r="MR43" s="15">
        <v>6.3596780618421E-2</v>
      </c>
      <c r="MS43" s="15">
        <v>3.4417566334210503E-2</v>
      </c>
      <c r="MT43" s="15">
        <v>0.34162075229736799</v>
      </c>
      <c r="MU43" s="15">
        <v>0.38719490540789497</v>
      </c>
      <c r="MV43" s="15">
        <v>0.36005046266315799</v>
      </c>
      <c r="MW43" s="15">
        <v>0.31972571301842101</v>
      </c>
      <c r="MX43" s="15">
        <v>0.120309415765789</v>
      </c>
      <c r="MY43" s="15">
        <v>0.18972268484473701</v>
      </c>
      <c r="MZ43" s="15">
        <v>0.60063880322368401</v>
      </c>
      <c r="NA43" s="15">
        <v>0.55186163977631597</v>
      </c>
      <c r="NB43" s="15">
        <v>0.46162838209210499</v>
      </c>
      <c r="NC43" s="15">
        <v>5.3923005405263201E-2</v>
      </c>
      <c r="ND43" s="15">
        <v>0.49320491196052602</v>
      </c>
      <c r="NE43" s="15">
        <v>5.3388150313157898E-2</v>
      </c>
      <c r="NF43" s="15">
        <v>0.31709222058157899</v>
      </c>
      <c r="NG43" s="15">
        <v>0.122195147731579</v>
      </c>
      <c r="NH43" s="15">
        <v>0.27413209929999999</v>
      </c>
      <c r="NI43" s="15">
        <v>0.10794978571052601</v>
      </c>
      <c r="NJ43" s="15">
        <v>-0.138943634394737</v>
      </c>
      <c r="NK43" s="15">
        <v>-0.160729460763158</v>
      </c>
      <c r="NL43" s="15">
        <v>1.0146755695052601</v>
      </c>
      <c r="NM43" s="15">
        <v>0.55804646807105296</v>
      </c>
      <c r="NN43" s="15">
        <v>0.25637810146666701</v>
      </c>
      <c r="NO43" s="15">
        <v>0.39768481091111102</v>
      </c>
      <c r="NP43" s="15">
        <v>0.22922337868888901</v>
      </c>
      <c r="NQ43" s="15">
        <v>0.31740386413333299</v>
      </c>
      <c r="NR43" s="15">
        <v>0.49580205784444398</v>
      </c>
      <c r="NS43" s="15">
        <v>0.446187672888889</v>
      </c>
      <c r="NT43" s="15">
        <v>0.33114334940000001</v>
      </c>
      <c r="NU43" s="15">
        <v>0.52052085380000002</v>
      </c>
      <c r="NV43" s="15">
        <v>0.45994902731111098</v>
      </c>
      <c r="NW43" s="15">
        <v>0.258158704466667</v>
      </c>
      <c r="NX43" s="15">
        <v>0.40473731271111102</v>
      </c>
      <c r="NY43" s="15">
        <v>0.25217910446666703</v>
      </c>
      <c r="NZ43" s="15">
        <v>31.94</v>
      </c>
      <c r="OA43" s="15">
        <v>28.730888888888899</v>
      </c>
      <c r="OB43" s="15">
        <v>12.420222222222201</v>
      </c>
      <c r="OC43" s="15">
        <v>47.589111111111102</v>
      </c>
      <c r="OD43" s="15">
        <v>48.168222222222198</v>
      </c>
      <c r="OE43" s="15">
        <v>33.229555555555599</v>
      </c>
      <c r="OF43" s="15">
        <v>32.941555555555603</v>
      </c>
      <c r="OG43" s="15">
        <v>0.40618718444444502</v>
      </c>
      <c r="OH43" s="15">
        <v>0.39452893999999999</v>
      </c>
      <c r="OI43" s="15">
        <v>58.230444444444402</v>
      </c>
      <c r="OJ43" s="15">
        <v>54.570888888888902</v>
      </c>
      <c r="OK43" s="15">
        <v>60</v>
      </c>
      <c r="OL43" s="15">
        <f t="shared" si="88"/>
        <v>1.7695555555555984</v>
      </c>
      <c r="OM43" s="15">
        <f t="shared" si="89"/>
        <v>5.4291111111110979</v>
      </c>
      <c r="ON43" s="15">
        <v>1867.1256000000001</v>
      </c>
      <c r="OO43" s="15">
        <v>1784.0410222222199</v>
      </c>
      <c r="OP43" s="15">
        <v>0.22222604870444501</v>
      </c>
      <c r="OQ43" s="15">
        <v>0.217167969517778</v>
      </c>
      <c r="OR43" s="15">
        <v>0.16278922309777799</v>
      </c>
      <c r="OS43" s="15">
        <v>0.16818820099777801</v>
      </c>
      <c r="OT43" s="15">
        <v>0.12502773750666701</v>
      </c>
      <c r="OU43" s="15">
        <v>0.10773726594222199</v>
      </c>
      <c r="OV43" s="15">
        <v>6.3848907342222205E-2</v>
      </c>
      <c r="OW43" s="15">
        <v>5.7050908473333301E-2</v>
      </c>
      <c r="OX43" s="15">
        <v>6.168372054E-2</v>
      </c>
      <c r="OY43" s="15">
        <v>5.1044014095555597E-2</v>
      </c>
      <c r="OZ43" s="15">
        <v>0.34724361322000002</v>
      </c>
      <c r="PA43" s="15">
        <v>0.36554377493777801</v>
      </c>
      <c r="PB43" s="15">
        <v>0.33686436004888898</v>
      </c>
      <c r="PC43" s="15">
        <v>0.31615457116666701</v>
      </c>
      <c r="PD43" s="15">
        <v>0.13553848407777799</v>
      </c>
      <c r="PE43" s="15">
        <v>0.161436651484444</v>
      </c>
      <c r="PF43" s="15">
        <v>0.57200838329777803</v>
      </c>
      <c r="PG43" s="15">
        <v>0.56204394463111096</v>
      </c>
      <c r="PH43" s="15">
        <v>0.49386435711777799</v>
      </c>
      <c r="PI43" s="15">
        <v>0.262010979977778</v>
      </c>
      <c r="PJ43" s="15">
        <v>0.522684345764444</v>
      </c>
      <c r="PK43" s="15">
        <v>0.27255159147777802</v>
      </c>
      <c r="PL43" s="15">
        <v>0.31749392051777803</v>
      </c>
      <c r="PM43" s="15">
        <v>0.22885646466000001</v>
      </c>
      <c r="PN43" s="15">
        <v>0.27596180408888898</v>
      </c>
      <c r="PO43" s="15">
        <v>0.20077454151111099</v>
      </c>
      <c r="PP43" s="15">
        <v>-0.11980479953333301</v>
      </c>
      <c r="PQ43" s="15">
        <v>-0.10730239968888899</v>
      </c>
      <c r="PR43" s="15">
        <v>1.1454952548733299</v>
      </c>
      <c r="PS43" s="15">
        <v>1.49979682446222</v>
      </c>
      <c r="PT43" s="15">
        <v>0.25501100639534902</v>
      </c>
      <c r="PU43" s="15">
        <v>0.390566133209302</v>
      </c>
      <c r="PV43" s="15">
        <v>0.229412257837209</v>
      </c>
      <c r="PW43" s="15">
        <v>0.324870993930233</v>
      </c>
      <c r="PX43" s="15">
        <v>0.50028094427906999</v>
      </c>
      <c r="PY43" s="15">
        <v>0.43900921409302301</v>
      </c>
      <c r="PZ43" s="15">
        <v>0.33014493081395302</v>
      </c>
      <c r="QA43" s="15">
        <v>0.52876477188372095</v>
      </c>
      <c r="QB43" s="15">
        <v>0.47087560002325601</v>
      </c>
      <c r="QC43" s="15">
        <v>0.25825546723255799</v>
      </c>
      <c r="QD43" s="15">
        <v>0.400453885116279</v>
      </c>
      <c r="QE43" s="15">
        <v>0.24877704448837201</v>
      </c>
      <c r="QF43" s="15">
        <v>27.25</v>
      </c>
      <c r="QG43" s="15">
        <v>24.7686046511628</v>
      </c>
      <c r="QH43" s="15">
        <v>20.0416279069767</v>
      </c>
      <c r="QI43" s="15">
        <v>38.9583720930232</v>
      </c>
      <c r="QJ43" s="15">
        <v>38.079302325581402</v>
      </c>
      <c r="QK43" s="15">
        <v>27.194651162790699</v>
      </c>
      <c r="QL43" s="15">
        <v>26.799534883720899</v>
      </c>
      <c r="QM43" s="15">
        <v>0.32582016046511603</v>
      </c>
      <c r="QN43" s="15">
        <v>0.28402531627907002</v>
      </c>
      <c r="QO43" s="15">
        <v>52.3362790697674</v>
      </c>
      <c r="QP43" s="15">
        <v>52.106744186046498</v>
      </c>
      <c r="QQ43" s="15">
        <v>60.1</v>
      </c>
      <c r="QR43" s="15">
        <f t="shared" si="90"/>
        <v>7.7637209302326013</v>
      </c>
      <c r="QS43" s="15">
        <f t="shared" si="91"/>
        <v>7.9932558139535033</v>
      </c>
      <c r="QT43" s="15">
        <v>1733.33865116279</v>
      </c>
      <c r="QU43" s="15">
        <v>1728.12125581395</v>
      </c>
      <c r="QV43" s="15">
        <v>0.23098830707907</v>
      </c>
      <c r="QW43" s="15">
        <v>0.210803998183721</v>
      </c>
      <c r="QX43" s="15">
        <v>0.17558362228372101</v>
      </c>
      <c r="QY43" s="15">
        <v>0.14896809390232599</v>
      </c>
      <c r="QZ43" s="15">
        <v>0.137934584013953</v>
      </c>
      <c r="RA43" s="15">
        <v>0.121461123981395</v>
      </c>
      <c r="RB43" s="15">
        <v>8.0819517725581394E-2</v>
      </c>
      <c r="RC43" s="15">
        <v>5.7998156432558103E-2</v>
      </c>
      <c r="RD43" s="15">
        <v>5.7779498220930203E-2</v>
      </c>
      <c r="RE43" s="15">
        <v>6.3985485295348796E-2</v>
      </c>
      <c r="RF43" s="15">
        <v>0.35996363177441898</v>
      </c>
      <c r="RG43" s="15">
        <v>0.36959492145116302</v>
      </c>
      <c r="RH43" s="15">
        <v>0.34360477704186099</v>
      </c>
      <c r="RI43" s="15">
        <v>0.322956137976744</v>
      </c>
      <c r="RJ43" s="15">
        <v>0.14067438401627899</v>
      </c>
      <c r="RK43" s="15">
        <v>0.172378733130233</v>
      </c>
      <c r="RL43" s="15">
        <v>0.60188096188837203</v>
      </c>
      <c r="RM43" s="15">
        <v>0.53985933859534896</v>
      </c>
      <c r="RN43" s="15">
        <v>0.41853863105348799</v>
      </c>
      <c r="RO43" s="15">
        <v>0.47091236765116301</v>
      </c>
      <c r="RP43" s="15">
        <v>0.44972247510465102</v>
      </c>
      <c r="RQ43" s="15">
        <v>0.49150306471162802</v>
      </c>
      <c r="RR43" s="15">
        <v>0.28956403755348797</v>
      </c>
      <c r="RS43" s="15">
        <v>0.31844853747209301</v>
      </c>
      <c r="RT43" s="15">
        <v>0.24900391153720899</v>
      </c>
      <c r="RU43" s="15">
        <v>0.28211456396511603</v>
      </c>
      <c r="RV43" s="15">
        <v>-0.14927162330232599</v>
      </c>
      <c r="RW43" s="15">
        <v>-0.108681151497674</v>
      </c>
      <c r="RX43" s="15">
        <v>0.84334156412558203</v>
      </c>
      <c r="RY43" s="15">
        <v>1.3164873906883701</v>
      </c>
      <c r="RZ43" s="15">
        <v>0.244720698755102</v>
      </c>
      <c r="SA43" s="15">
        <v>0.35721352112244897</v>
      </c>
      <c r="SB43" s="15">
        <v>0.21769199930612201</v>
      </c>
      <c r="SC43" s="15">
        <v>0.30035884989795902</v>
      </c>
      <c r="SD43" s="15">
        <v>0.47997378497959198</v>
      </c>
      <c r="SE43" s="15">
        <v>0.40416337251020401</v>
      </c>
      <c r="SF43" s="15">
        <v>0.309932833897959</v>
      </c>
      <c r="SG43" s="15">
        <v>0.51936124965306096</v>
      </c>
      <c r="SH43" s="15">
        <v>0.44891676414285703</v>
      </c>
      <c r="SI43" s="15">
        <v>0.24532102438775499</v>
      </c>
      <c r="SJ43" s="15">
        <v>0.370418842734694</v>
      </c>
      <c r="SK43" s="15">
        <v>0.23587287669387799</v>
      </c>
      <c r="SL43" s="15">
        <v>31.307653061224499</v>
      </c>
      <c r="SM43" s="15">
        <v>29.412857142857099</v>
      </c>
      <c r="SN43" s="15">
        <v>14.600510204081599</v>
      </c>
      <c r="SO43" s="15">
        <v>41.251632653061201</v>
      </c>
      <c r="SP43" s="15">
        <v>40.465204081632599</v>
      </c>
      <c r="SQ43" s="15">
        <v>32.373571428571402</v>
      </c>
      <c r="SR43" s="15">
        <v>32.009183673469401</v>
      </c>
      <c r="SS43" s="15">
        <v>0.24542905867347001</v>
      </c>
      <c r="ST43" s="15">
        <v>0.21341188755102</v>
      </c>
      <c r="SU43" s="15">
        <v>52.211224489795903</v>
      </c>
      <c r="SV43" s="15">
        <v>49.967142857142797</v>
      </c>
      <c r="SW43" s="15">
        <v>63.6</v>
      </c>
      <c r="SX43" s="15">
        <f t="shared" si="92"/>
        <v>11.388775510204098</v>
      </c>
      <c r="SY43" s="15">
        <f t="shared" si="93"/>
        <v>13.632857142857205</v>
      </c>
      <c r="SZ43" s="15">
        <v>1730.4959795918401</v>
      </c>
      <c r="TA43" s="15">
        <v>1679.5532244898</v>
      </c>
      <c r="TB43" s="15">
        <v>0.25204684980612302</v>
      </c>
      <c r="TC43" s="15">
        <v>0.227807856742857</v>
      </c>
      <c r="TD43" s="15">
        <v>0.18314060983469399</v>
      </c>
      <c r="TE43" s="15">
        <v>0.14668173850612201</v>
      </c>
      <c r="TF43" s="15">
        <v>0.16712430284693899</v>
      </c>
      <c r="TG43" s="15">
        <v>0.144419898771429</v>
      </c>
      <c r="TH43" s="15">
        <v>9.5977562961224505E-2</v>
      </c>
      <c r="TI43" s="15">
        <v>6.1111840904081602E-2</v>
      </c>
      <c r="TJ43" s="15">
        <v>7.2384615967346994E-2</v>
      </c>
      <c r="TK43" s="15">
        <v>8.4118247691836706E-2</v>
      </c>
      <c r="TL43" s="15">
        <v>0.37497740835714299</v>
      </c>
      <c r="TM43" s="15">
        <v>0.37361539042653102</v>
      </c>
      <c r="TN43" s="15">
        <v>0.35791392757755103</v>
      </c>
      <c r="TO43" s="15">
        <v>0.32217448080612199</v>
      </c>
      <c r="TP43" s="15">
        <v>0.13568526480816301</v>
      </c>
      <c r="TQ43" s="15">
        <v>0.159644373536735</v>
      </c>
      <c r="TR43" s="15">
        <v>0.67765076511836697</v>
      </c>
      <c r="TS43" s="15">
        <v>0.59868514022040797</v>
      </c>
      <c r="TT43" s="15">
        <v>0.43195106827755098</v>
      </c>
      <c r="TU43" s="15">
        <v>0.57331374063469398</v>
      </c>
      <c r="TV43" s="15">
        <v>0.46947273069183698</v>
      </c>
      <c r="TW43" s="15">
        <v>0.59909599467755104</v>
      </c>
      <c r="TX43" s="15">
        <v>0.33193414362857099</v>
      </c>
      <c r="TY43" s="15">
        <v>0.39442411652040898</v>
      </c>
      <c r="TZ43" s="15">
        <v>0.28437859780612201</v>
      </c>
      <c r="UA43" s="15">
        <v>0.35095749135918403</v>
      </c>
      <c r="UB43" s="15">
        <v>-0.17460935338775499</v>
      </c>
      <c r="UC43" s="15">
        <v>-0.113664165373469</v>
      </c>
      <c r="UD43" s="15">
        <v>0.91748413648979599</v>
      </c>
      <c r="UE43" s="15">
        <v>0.22802404406122401</v>
      </c>
      <c r="UF43" s="15">
        <v>0.21720394151063799</v>
      </c>
      <c r="UG43" s="15">
        <v>0.29558398140425501</v>
      </c>
      <c r="UH43" s="15">
        <v>0.19079872440425499</v>
      </c>
      <c r="UI43" s="15">
        <v>0.25333543182978702</v>
      </c>
      <c r="UJ43" s="15">
        <v>0.48268381157446799</v>
      </c>
      <c r="UK43" s="15">
        <v>0.41044121385106402</v>
      </c>
      <c r="UL43" s="15">
        <v>0.26665881548936199</v>
      </c>
      <c r="UM43" s="15">
        <v>0.48265206163829799</v>
      </c>
      <c r="UN43" s="15">
        <v>0.414104870617021</v>
      </c>
      <c r="UO43" s="15">
        <v>0.218373597702128</v>
      </c>
      <c r="UP43" s="15">
        <v>0.31368027087234002</v>
      </c>
      <c r="UQ43" s="15">
        <v>0.204608056829787</v>
      </c>
      <c r="UR43" s="15">
        <v>31.959148936170202</v>
      </c>
      <c r="US43" s="15">
        <v>27.594468085106399</v>
      </c>
      <c r="UT43" s="15">
        <v>13.6717021276596</v>
      </c>
      <c r="UU43" s="15">
        <v>45.127234042553198</v>
      </c>
      <c r="UV43" s="15">
        <v>44.977234042553199</v>
      </c>
      <c r="UW43" s="15">
        <v>32.459574468085101</v>
      </c>
      <c r="UX43" s="15">
        <v>32.154255319149001</v>
      </c>
      <c r="UY43" s="15">
        <v>0.35603554042553198</v>
      </c>
      <c r="UZ43" s="15">
        <v>0.32888596170212803</v>
      </c>
      <c r="VA43" s="15">
        <v>67.715106382978703</v>
      </c>
      <c r="VB43" s="15">
        <v>60.396382978723402</v>
      </c>
      <c r="VC43" s="15">
        <v>73.099999999999994</v>
      </c>
      <c r="VD43" s="15">
        <f t="shared" si="94"/>
        <v>5.3848936170212909</v>
      </c>
      <c r="VE43" s="15">
        <f t="shared" si="95"/>
        <v>12.703617021276592</v>
      </c>
      <c r="VF43" s="15">
        <f t="shared" si="96"/>
        <v>9.0442553191489417</v>
      </c>
      <c r="VG43" s="15">
        <v>2082.4444468085098</v>
      </c>
      <c r="VH43" s="15">
        <v>1916.3051489361701</v>
      </c>
      <c r="VI43" s="15">
        <v>0.28744120570638299</v>
      </c>
      <c r="VJ43" s="15">
        <v>0.31069975968936198</v>
      </c>
      <c r="VK43" s="15">
        <v>0.21641086994893599</v>
      </c>
      <c r="VL43" s="15">
        <v>0.235970469674468</v>
      </c>
      <c r="VM43" s="15">
        <v>0.21172251098297901</v>
      </c>
      <c r="VN43" s="15">
        <v>0.239593111755319</v>
      </c>
      <c r="VO43" s="15">
        <f t="shared" si="97"/>
        <v>0.225657811369149</v>
      </c>
      <c r="VP43" s="15">
        <v>0.13811924202978701</v>
      </c>
      <c r="VQ43" s="15">
        <v>0.16203522275319099</v>
      </c>
      <c r="VR43" s="15">
        <v>7.5954128800000006E-2</v>
      </c>
      <c r="VS43" s="15">
        <v>8.0659935899999993E-2</v>
      </c>
      <c r="VT43" s="15">
        <v>0.40391591484042599</v>
      </c>
      <c r="VU43" s="15">
        <v>0.432583373793617</v>
      </c>
      <c r="VV43" s="15">
        <v>0.37631829105106401</v>
      </c>
      <c r="VW43" s="15">
        <v>0.37843921256170199</v>
      </c>
      <c r="VX43" s="15">
        <v>0.13168033538297899</v>
      </c>
      <c r="VY43" s="15">
        <v>0.14081088796170199</v>
      </c>
      <c r="VZ43" s="15">
        <v>0.81254233838297896</v>
      </c>
      <c r="WA43" s="15">
        <v>0.90663239596808498</v>
      </c>
      <c r="WB43" s="15">
        <v>0.35697879104893598</v>
      </c>
      <c r="WC43" s="15">
        <v>0.33051274159574501</v>
      </c>
      <c r="WD43" s="15">
        <v>0.40152425446383</v>
      </c>
      <c r="WE43" s="15">
        <v>0.37563779430425498</v>
      </c>
      <c r="WF43" s="15">
        <v>0.31322936125106399</v>
      </c>
      <c r="WG43" s="15">
        <v>0.30616060041489401</v>
      </c>
      <c r="WH43" s="15">
        <v>0.26188181374042602</v>
      </c>
      <c r="WI43" s="15">
        <v>0.25456916463191498</v>
      </c>
      <c r="WJ43" s="15">
        <v>-0.24207473763829801</v>
      </c>
      <c r="WK43" s="15">
        <v>-0.27761910774468102</v>
      </c>
      <c r="WL43" s="15">
        <v>0.68849511819361697</v>
      </c>
      <c r="WM43" s="15">
        <v>0.70092118185319197</v>
      </c>
      <c r="WN43" s="15">
        <v>0.17883354690566</v>
      </c>
      <c r="WO43" s="15">
        <v>0.23826824101886801</v>
      </c>
      <c r="WP43" s="15">
        <v>0.15723966443396201</v>
      </c>
      <c r="WQ43" s="15">
        <v>0.20891125309434</v>
      </c>
      <c r="WR43" s="15">
        <v>0.417328843622641</v>
      </c>
      <c r="WS43" s="15">
        <v>0.35673633643396202</v>
      </c>
      <c r="WT43" s="15">
        <v>0.20860463620754699</v>
      </c>
      <c r="WU43" s="15">
        <v>0.42079906669811301</v>
      </c>
      <c r="WV43" s="15">
        <v>0.35339599405660399</v>
      </c>
      <c r="WW43" s="15">
        <v>0.18195944916981099</v>
      </c>
      <c r="WX43" s="15">
        <v>0.24872764401886799</v>
      </c>
      <c r="WY43" s="15">
        <v>0.16662970756603801</v>
      </c>
      <c r="WZ43" s="15">
        <v>32.19</v>
      </c>
      <c r="XA43" s="15">
        <v>31.436981132075498</v>
      </c>
      <c r="XB43" s="15">
        <v>9.9164150943396301</v>
      </c>
      <c r="XC43" s="15">
        <v>36.545660377358502</v>
      </c>
      <c r="XD43" s="15">
        <v>35.879245283018903</v>
      </c>
      <c r="XE43" s="15">
        <v>32.9</v>
      </c>
      <c r="XF43" s="15">
        <v>32.7192452830189</v>
      </c>
      <c r="XG43" s="15">
        <v>9.9952133584905706E-2</v>
      </c>
      <c r="XH43" s="15">
        <v>7.9216631320754696E-2</v>
      </c>
      <c r="XI43" s="15">
        <v>60.982641509434004</v>
      </c>
      <c r="XJ43" s="15">
        <v>60.508113207547197</v>
      </c>
      <c r="XK43" s="15">
        <v>84.6</v>
      </c>
      <c r="XL43" s="15">
        <f t="shared" si="98"/>
        <v>23.617358490565991</v>
      </c>
      <c r="XM43" s="15">
        <f t="shared" si="99"/>
        <v>24.091886792452797</v>
      </c>
      <c r="XN43" s="15">
        <v>1929.6015283018901</v>
      </c>
      <c r="XO43" s="15">
        <v>1918.8419245283001</v>
      </c>
      <c r="XP43" s="15">
        <v>0.336281232596226</v>
      </c>
      <c r="XQ43" s="15">
        <v>0.330349677758491</v>
      </c>
      <c r="XR43" s="15">
        <v>0.25750918135471701</v>
      </c>
      <c r="XS43" s="15">
        <v>0.26063744234528302</v>
      </c>
      <c r="XT43" s="15">
        <v>0.25675764944717</v>
      </c>
      <c r="XU43" s="15">
        <v>0.27070402714339598</v>
      </c>
      <c r="XV43" s="15">
        <v>0.174186148820755</v>
      </c>
      <c r="XW43" s="15">
        <v>0.19838894807358501</v>
      </c>
      <c r="XX43" s="15">
        <v>8.6543262218867906E-2</v>
      </c>
      <c r="XY43" s="15">
        <v>7.6699734107547199E-2</v>
      </c>
      <c r="XZ43" s="15">
        <v>0.43207658461132098</v>
      </c>
      <c r="YA43" s="15">
        <v>0.45028151424905699</v>
      </c>
      <c r="YB43" s="15">
        <v>0.395525497645283</v>
      </c>
      <c r="YC43" s="15">
        <v>0.39765890776037699</v>
      </c>
      <c r="YD43" s="15">
        <v>0.111738766266038</v>
      </c>
      <c r="YE43" s="15">
        <v>0.14112875740943401</v>
      </c>
      <c r="YF43" s="15">
        <v>1.0220950065849099</v>
      </c>
      <c r="YG43" s="15">
        <v>0.99950502144528297</v>
      </c>
      <c r="YH43" s="15">
        <v>0.33789040825094302</v>
      </c>
      <c r="YI43" s="15">
        <v>0.26308233380754698</v>
      </c>
      <c r="YJ43" s="15">
        <v>0.38950659469245302</v>
      </c>
      <c r="YK43" s="15">
        <v>0.306248403509434</v>
      </c>
      <c r="YL43" s="15">
        <v>0.31389658469056603</v>
      </c>
      <c r="YM43" s="15">
        <v>0.26433275972452802</v>
      </c>
      <c r="YN43" s="15">
        <v>0.25540354120754699</v>
      </c>
      <c r="YO43" s="15">
        <v>0.216704203386792</v>
      </c>
      <c r="YP43" s="15">
        <v>-0.29568465073584899</v>
      </c>
      <c r="YQ43" s="15">
        <v>-0.32984445366037701</v>
      </c>
      <c r="YR43" s="15">
        <v>0.66243725246226404</v>
      </c>
      <c r="YS43" s="15">
        <v>0.54971058988301902</v>
      </c>
      <c r="YT43" s="15">
        <v>0.13941999734782601</v>
      </c>
      <c r="YU43" s="15">
        <v>0.177169485565217</v>
      </c>
      <c r="YV43" s="15">
        <v>0.12058952830434801</v>
      </c>
      <c r="YW43" s="15">
        <v>0.15891879276087001</v>
      </c>
      <c r="YX43" s="15">
        <v>0.30179753406521698</v>
      </c>
      <c r="YY43" s="15">
        <v>0.26793076526087001</v>
      </c>
      <c r="YZ43" s="15">
        <v>0.157618495869565</v>
      </c>
      <c r="ZA43" s="15">
        <v>0.33997256230434802</v>
      </c>
      <c r="ZB43" s="15">
        <v>0.28321816117391302</v>
      </c>
      <c r="ZC43" s="15">
        <v>0.14018157686956501</v>
      </c>
      <c r="ZD43" s="15">
        <v>0.185309749891304</v>
      </c>
      <c r="ZE43" s="15">
        <v>0.124830870043478</v>
      </c>
      <c r="ZF43" s="15">
        <v>36.406086956521797</v>
      </c>
      <c r="ZG43" s="15">
        <v>32.438478260869601</v>
      </c>
      <c r="ZH43" s="15">
        <v>15.708913043478301</v>
      </c>
      <c r="ZI43" s="15">
        <v>44.732608695652203</v>
      </c>
      <c r="ZJ43" s="15">
        <v>44.527391304347802</v>
      </c>
      <c r="ZK43" s="15">
        <v>37.26</v>
      </c>
      <c r="ZL43" s="15">
        <v>37.146521739130499</v>
      </c>
      <c r="ZM43" s="15">
        <v>0.207409943478261</v>
      </c>
      <c r="ZN43" s="15">
        <v>0.18671827173913</v>
      </c>
      <c r="ZO43" s="15">
        <v>77.019347826086999</v>
      </c>
      <c r="ZP43" s="15">
        <v>73.555869565217407</v>
      </c>
      <c r="ZQ43" s="15">
        <v>103.6</v>
      </c>
      <c r="ZR43" s="15">
        <f t="shared" si="100"/>
        <v>26.580652173912995</v>
      </c>
      <c r="ZS43" s="15">
        <f t="shared" si="101"/>
        <v>30.044130434782588</v>
      </c>
      <c r="ZT43" s="15">
        <v>2293.6793913043498</v>
      </c>
      <c r="ZU43" s="15">
        <v>2215.0145000000002</v>
      </c>
      <c r="ZV43" s="15">
        <v>0.36538517940652199</v>
      </c>
      <c r="ZW43" s="15">
        <v>0.30240517404130401</v>
      </c>
      <c r="ZX43" s="15">
        <v>0.28439115829130401</v>
      </c>
      <c r="ZY43" s="15">
        <v>0.25309042015</v>
      </c>
      <c r="ZZ43" s="15">
        <v>0.29402765738695702</v>
      </c>
      <c r="AAA43" s="15">
        <v>0.252464587334783</v>
      </c>
      <c r="AAB43" s="15">
        <v>0.209104986597826</v>
      </c>
      <c r="AAC43" s="15">
        <v>0.20162636433478301</v>
      </c>
      <c r="AAD43" s="15">
        <v>9.0653082971739102E-2</v>
      </c>
      <c r="AAE43" s="15">
        <v>5.4238827073912997E-2</v>
      </c>
      <c r="AAF43" s="15">
        <v>0.46205748507391298</v>
      </c>
      <c r="AAG43" s="15">
        <v>0.42154577159782602</v>
      </c>
      <c r="AAH43" s="15">
        <v>0.41525058520652203</v>
      </c>
      <c r="AAI43" s="15">
        <v>0.36034750798260901</v>
      </c>
      <c r="AAJ43" s="15">
        <v>0.116031741534783</v>
      </c>
      <c r="AAK43" s="15">
        <v>0.13727821390217401</v>
      </c>
      <c r="AAL43" s="15">
        <v>1.1614172990086999</v>
      </c>
      <c r="AAM43" s="15">
        <v>0.89803394683478199</v>
      </c>
      <c r="AAN43" s="15">
        <v>0.30720932391739098</v>
      </c>
      <c r="AAO43" s="15">
        <v>0.113282784569565</v>
      </c>
      <c r="AAP43" s="15">
        <v>0.363398344741304</v>
      </c>
      <c r="AAQ43" s="15">
        <v>0.112876041015217</v>
      </c>
      <c r="AAR43" s="15">
        <v>0.30812683894565202</v>
      </c>
      <c r="AAS43" s="15">
        <v>0.123902584536957</v>
      </c>
      <c r="AAT43" s="15">
        <v>0.24674939005434801</v>
      </c>
      <c r="AAU43" s="15">
        <v>0.115378378373913</v>
      </c>
      <c r="AAV43" s="15">
        <v>-0.344877437173913</v>
      </c>
      <c r="AAW43" s="15">
        <v>-0.33286801028260898</v>
      </c>
      <c r="AAX43" s="15">
        <v>0.59187290515869595</v>
      </c>
      <c r="AAY43" s="15">
        <v>0.533574908182609</v>
      </c>
      <c r="AAZ43" s="15">
        <v>0.111862761645833</v>
      </c>
      <c r="ABA43" s="15">
        <v>0.13696003064583301</v>
      </c>
      <c r="ABB43" s="15">
        <v>9.7974559624999999E-2</v>
      </c>
      <c r="ABC43" s="15">
        <v>0.120472273645833</v>
      </c>
      <c r="ABD43" s="15">
        <v>0.2408282544375</v>
      </c>
      <c r="ABE43" s="15">
        <v>0.21286259404166699</v>
      </c>
      <c r="ABF43" s="15">
        <v>0.135383621875</v>
      </c>
      <c r="ABG43" s="15">
        <v>0.28524220235416697</v>
      </c>
      <c r="ABH43" s="15">
        <v>0.22547138189583299</v>
      </c>
      <c r="ABI43" s="15">
        <v>0.108643612666667</v>
      </c>
      <c r="ABJ43" s="15">
        <v>0.142776219541667</v>
      </c>
      <c r="ABK43" s="15">
        <v>9.3742743895833397E-2</v>
      </c>
      <c r="ABL43" s="15">
        <v>35.4</v>
      </c>
      <c r="ABM43" s="15">
        <v>33.984791666666702</v>
      </c>
      <c r="ABN43" s="15">
        <v>16.332708333333301</v>
      </c>
      <c r="ABO43" s="15">
        <v>40.912291666666697</v>
      </c>
      <c r="ABP43" s="15">
        <v>42.528750000000002</v>
      </c>
      <c r="ABQ43" s="15">
        <v>35.783333333333303</v>
      </c>
      <c r="ABR43" s="15">
        <v>35.772083333333299</v>
      </c>
      <c r="ABS43" s="15">
        <v>0.14063802208333301</v>
      </c>
      <c r="ABT43" s="15">
        <v>0.17008485625</v>
      </c>
      <c r="ABU43" s="15">
        <v>97.387500000000003</v>
      </c>
      <c r="ABV43" s="15">
        <v>89.293750000000003</v>
      </c>
      <c r="ABW43" s="15">
        <v>122.5</v>
      </c>
      <c r="ABX43" s="15">
        <f t="shared" si="102"/>
        <v>25.112499999999997</v>
      </c>
      <c r="ABY43" s="15">
        <f t="shared" si="103"/>
        <v>33.206249999999997</v>
      </c>
      <c r="ABZ43" s="15">
        <f t="shared" si="104"/>
        <v>29.159374999999997</v>
      </c>
      <c r="ACA43" s="15">
        <v>2756.0221458333299</v>
      </c>
      <c r="ACB43" s="15">
        <v>2572.28933333333</v>
      </c>
      <c r="ACC43" s="15">
        <v>0.35516607999374999</v>
      </c>
      <c r="ACD43" s="15">
        <v>0.32260235665208298</v>
      </c>
      <c r="ACE43" s="15">
        <v>0.24925246132916701</v>
      </c>
      <c r="ACF43" s="15">
        <v>0.27507469913333299</v>
      </c>
      <c r="ACG43" s="15">
        <v>0.33233640190625002</v>
      </c>
      <c r="ACH43" s="15">
        <v>0.26427842929583301</v>
      </c>
      <c r="ACI43" s="15">
        <f t="shared" si="105"/>
        <v>0.29830741560104151</v>
      </c>
      <c r="ACJ43" s="15">
        <v>0.22472799160000001</v>
      </c>
      <c r="ACK43" s="15">
        <v>0.21483904302083301</v>
      </c>
      <c r="ACL43" s="15">
        <v>0.116461351314583</v>
      </c>
      <c r="ACM43" s="15">
        <v>5.3974181364583297E-2</v>
      </c>
      <c r="ACN43" s="15">
        <v>0.50456010571874998</v>
      </c>
      <c r="ACO43" s="15">
        <v>0.41121981057916701</v>
      </c>
      <c r="ACP43" s="15">
        <v>0.44747087375625</v>
      </c>
      <c r="ACQ43" s="15">
        <v>0.35498116738333302</v>
      </c>
      <c r="ACR43" s="15">
        <v>0.18184981100625</v>
      </c>
      <c r="ACS43" s="15">
        <v>0.103203308022917</v>
      </c>
      <c r="ACT43" s="15">
        <v>1.11061151823333</v>
      </c>
      <c r="ACU43" s="15">
        <v>1.00023745050417</v>
      </c>
      <c r="ACV43" s="15">
        <v>0.34972095866458303</v>
      </c>
      <c r="ACW43" s="15">
        <v>6.5982822454166701E-2</v>
      </c>
      <c r="ACX43" s="15">
        <v>0.41617806839999999</v>
      </c>
      <c r="ACY43" s="15">
        <v>6.22008201916667E-2</v>
      </c>
      <c r="ACZ43" s="15">
        <v>0.39554391485833301</v>
      </c>
      <c r="ADA43" s="15">
        <v>9.2138194252083305E-2</v>
      </c>
      <c r="ADB43" s="15">
        <v>0.32654861005208302</v>
      </c>
      <c r="ADC43" s="15">
        <v>8.6028790356249996E-2</v>
      </c>
      <c r="ADD43" s="15">
        <v>-0.366040290125</v>
      </c>
      <c r="ADE43" s="15">
        <v>-0.35169464922916699</v>
      </c>
      <c r="ADF43" s="15">
        <v>0.73610651825833295</v>
      </c>
      <c r="ADG43" s="15">
        <v>0.43726430432708302</v>
      </c>
      <c r="ADH43" s="15">
        <v>8.5677063057692293E-2</v>
      </c>
      <c r="ADI43" s="15">
        <v>0.100780152865385</v>
      </c>
      <c r="ADJ43" s="15">
        <v>7.1136203192307706E-2</v>
      </c>
      <c r="ADK43" s="15">
        <v>0.101115384615385</v>
      </c>
      <c r="ADL43" s="15">
        <v>0.17357988169230801</v>
      </c>
      <c r="ADM43" s="15">
        <v>0.163275225096154</v>
      </c>
      <c r="ADN43" s="15">
        <v>0.112837455673077</v>
      </c>
      <c r="ADO43" s="15">
        <v>0.226551696019231</v>
      </c>
      <c r="ADP43" s="15">
        <v>0.19829257671153799</v>
      </c>
      <c r="ADQ43" s="15">
        <v>9.0345647269230805E-2</v>
      </c>
      <c r="ADR43" s="15">
        <v>0.120563621653846</v>
      </c>
      <c r="ADS43" s="15">
        <v>8.1315911865384602E-2</v>
      </c>
      <c r="ADT43" s="15">
        <v>36.9</v>
      </c>
      <c r="ADU43" s="15">
        <v>33.783653846153797</v>
      </c>
      <c r="ADV43" s="15">
        <v>17.719038461538499</v>
      </c>
      <c r="ADW43" s="15">
        <v>41.909230769230803</v>
      </c>
      <c r="ADX43" s="15">
        <v>43.120769230769199</v>
      </c>
      <c r="ADY43" s="15">
        <v>37.2988461538461</v>
      </c>
      <c r="ADZ43" s="15">
        <v>37.219615384615402</v>
      </c>
      <c r="AEA43" s="15">
        <v>0.12646948096153801</v>
      </c>
      <c r="AEB43" s="15">
        <v>0.14856469230769201</v>
      </c>
      <c r="AEC43" s="15">
        <v>106.905769230769</v>
      </c>
      <c r="AED43" s="15">
        <v>101.019230769231</v>
      </c>
      <c r="AEE43" s="15">
        <v>140.80000000000001</v>
      </c>
      <c r="AEF43" s="15">
        <f t="shared" ref="AEF43:AEF61" si="247">AEE43-AEC43</f>
        <v>33.894230769231015</v>
      </c>
      <c r="AEG43" s="15">
        <f t="shared" ref="AEG43:AEG61" si="248">AEE43-AED43</f>
        <v>39.78076923076901</v>
      </c>
      <c r="AEH43" s="15">
        <v>2972.10988461538</v>
      </c>
      <c r="AEI43" s="15">
        <v>2838.5328076923101</v>
      </c>
      <c r="AEJ43" s="15">
        <v>0.33310543867307701</v>
      </c>
      <c r="AEK43" s="15">
        <v>0.24949586694230799</v>
      </c>
      <c r="AEL43" s="15">
        <v>0.27432254536538497</v>
      </c>
      <c r="AEM43" s="15">
        <v>0.23051645038461499</v>
      </c>
      <c r="AEN43" s="15">
        <v>0.303864331211538</v>
      </c>
      <c r="AEO43" s="15">
        <v>0.25065640700000003</v>
      </c>
      <c r="AEP43" s="15">
        <v>0.24371306148076899</v>
      </c>
      <c r="AEQ43" s="15">
        <v>0.23172875957692299</v>
      </c>
      <c r="AER43" s="15">
        <v>6.5203756711538496E-2</v>
      </c>
      <c r="AES43" s="15">
        <v>2.1520316538461599E-2</v>
      </c>
      <c r="AET43" s="15">
        <v>0.47028595092307701</v>
      </c>
      <c r="AEU43" s="15">
        <v>0.40374120488461501</v>
      </c>
      <c r="AEV43" s="15">
        <v>0.428190352730769</v>
      </c>
      <c r="AEW43" s="15">
        <v>0.324630111538461</v>
      </c>
      <c r="AEX43" s="15">
        <v>0.16261116425</v>
      </c>
      <c r="AEY43" s="15">
        <v>0.17421153721153801</v>
      </c>
      <c r="AEZ43" s="15">
        <v>1.0125223640576899</v>
      </c>
      <c r="AFA43" s="15">
        <v>0.71613727803846206</v>
      </c>
      <c r="AFB43" s="15">
        <v>0.205947764057692</v>
      </c>
      <c r="AFC43" s="15">
        <v>85.750880402538499</v>
      </c>
      <c r="AFD43" s="15">
        <v>0.25006574723076902</v>
      </c>
      <c r="AFE43" s="15">
        <v>111.45630839926901</v>
      </c>
      <c r="AFF43" s="15">
        <v>0.23198454734615401</v>
      </c>
      <c r="AFG43" s="15">
        <v>-1.0486588870576901</v>
      </c>
      <c r="AFH43" s="15">
        <v>0.186364586538462</v>
      </c>
      <c r="AFI43" s="15">
        <v>-0.76612305532692304</v>
      </c>
      <c r="AFJ43" s="15">
        <v>-0.39120517946153799</v>
      </c>
      <c r="AFK43" s="15">
        <v>-0.370979266076923</v>
      </c>
      <c r="AFL43" s="15">
        <v>0.37230984748076901</v>
      </c>
      <c r="AFM43" s="15">
        <v>0.167890796230769</v>
      </c>
      <c r="AFN43" s="15">
        <v>8.6860317568627499E-2</v>
      </c>
      <c r="AFO43" s="15">
        <v>0.101426115294118</v>
      </c>
      <c r="AFP43" s="15">
        <v>7.0389629549019603E-2</v>
      </c>
      <c r="AFQ43" s="15">
        <v>9.4984141294117599E-2</v>
      </c>
      <c r="AFR43" s="15">
        <v>0.18808265815686301</v>
      </c>
      <c r="AFS43" s="15">
        <v>0.16582534229411799</v>
      </c>
      <c r="AFT43" s="15">
        <v>9.9209804235294102E-2</v>
      </c>
      <c r="AFU43" s="15">
        <v>0.227480283705882</v>
      </c>
      <c r="AFV43" s="15">
        <v>0.18551109254902001</v>
      </c>
      <c r="AFW43" s="15">
        <v>8.2691103137254904E-2</v>
      </c>
      <c r="AFX43" s="15">
        <v>0.102663929647059</v>
      </c>
      <c r="AFY43" s="15">
        <v>7.4618791000000004E-2</v>
      </c>
      <c r="AFZ43" s="15">
        <v>33.549999999999997</v>
      </c>
      <c r="AGA43" s="15">
        <v>30.6794117647059</v>
      </c>
      <c r="AGB43" s="15">
        <v>23.545294117647099</v>
      </c>
      <c r="AGC43" s="15">
        <v>37.987254901960803</v>
      </c>
      <c r="AGD43" s="15">
        <v>39.088823529411798</v>
      </c>
      <c r="AGE43" s="15">
        <v>33.292549019607797</v>
      </c>
      <c r="AGF43" s="15">
        <v>33.299607843137203</v>
      </c>
      <c r="AGG43" s="15">
        <v>0.12827226215686299</v>
      </c>
      <c r="AGH43" s="15">
        <v>0.14482502745098</v>
      </c>
      <c r="AGI43" s="15">
        <v>104.039215686275</v>
      </c>
      <c r="AGJ43" s="15">
        <v>98.450980392156893</v>
      </c>
      <c r="AGK43" s="15">
        <v>145.1</v>
      </c>
      <c r="AGL43" s="15">
        <f t="shared" si="106"/>
        <v>41.060784313724994</v>
      </c>
      <c r="AGM43" s="15">
        <f t="shared" si="107"/>
        <v>46.649019607843101</v>
      </c>
      <c r="AGN43" s="15">
        <f t="shared" si="108"/>
        <v>43.854901960784048</v>
      </c>
      <c r="AGO43" s="15">
        <v>2907.1364901960801</v>
      </c>
      <c r="AGP43" s="15">
        <v>2780.1446862745101</v>
      </c>
      <c r="AGQ43" s="15">
        <v>0.39098510050980401</v>
      </c>
      <c r="AGR43" s="15">
        <v>0.30700601621960799</v>
      </c>
      <c r="AGS43" s="15">
        <v>0.30260280271372503</v>
      </c>
      <c r="AGT43" s="15">
        <v>0.26619980105098001</v>
      </c>
      <c r="AGU43" s="15">
        <v>0.376814504396079</v>
      </c>
      <c r="AGV43" s="15">
        <v>0.27708388726666699</v>
      </c>
      <c r="AGW43" s="15">
        <f t="shared" si="109"/>
        <v>0.326949195831373</v>
      </c>
      <c r="AGX43" s="15">
        <v>0.28731020103725502</v>
      </c>
      <c r="AGY43" s="15">
        <v>0.235338421990196</v>
      </c>
      <c r="AGZ43" s="15">
        <v>0.10061846595097999</v>
      </c>
      <c r="AHA43" s="15">
        <v>4.7925505558823502E-2</v>
      </c>
      <c r="AHB43" s="15">
        <v>0.50488405259803903</v>
      </c>
      <c r="AHC43" s="15">
        <v>0.43373092041764699</v>
      </c>
      <c r="AHD43" s="15">
        <v>0.46532217176470603</v>
      </c>
      <c r="AHE43" s="15">
        <v>0.346088374486275</v>
      </c>
      <c r="AHF43" s="15">
        <v>0.141981776427451</v>
      </c>
      <c r="AHG43" s="15">
        <v>0.149387007272549</v>
      </c>
      <c r="AHH43" s="15">
        <v>1.2964877134117601</v>
      </c>
      <c r="AHI43" s="15">
        <v>0.97784506728235299</v>
      </c>
      <c r="AHJ43" s="15">
        <v>0.26211951430000002</v>
      </c>
      <c r="AHK43" s="15">
        <v>-3.6789429098039199E-3</v>
      </c>
      <c r="AHL43" s="15">
        <v>0.32620470196470602</v>
      </c>
      <c r="AHM43" s="15">
        <v>-3.6267624735294199E-2</v>
      </c>
      <c r="AHN43" s="15">
        <v>0.31750531482353</v>
      </c>
      <c r="AHO43" s="15">
        <v>0.26107119119803901</v>
      </c>
      <c r="AHP43" s="15">
        <v>0.252422507356863</v>
      </c>
      <c r="AHQ43" s="15">
        <v>0.22022081022549</v>
      </c>
      <c r="AHR43" s="15">
        <v>-0.44583761378431402</v>
      </c>
      <c r="AHS43" s="15">
        <v>-0.37528111712745099</v>
      </c>
      <c r="AHT43" s="15">
        <v>0.51564468675882402</v>
      </c>
      <c r="AHU43" s="15">
        <v>0.16810747309215701</v>
      </c>
      <c r="AHV43" s="15">
        <v>8.4607738211538497E-2</v>
      </c>
      <c r="AHW43" s="15">
        <v>0.103245311846154</v>
      </c>
      <c r="AHX43" s="15">
        <v>7.5756935384615406E-2</v>
      </c>
      <c r="AHY43" s="15">
        <v>9.5870615807692294E-2</v>
      </c>
      <c r="AHZ43" s="15">
        <v>0.19799647746153801</v>
      </c>
      <c r="AIA43" s="15">
        <v>0.153600330884615</v>
      </c>
      <c r="AIB43" s="15">
        <v>9.5670851365384599E-2</v>
      </c>
      <c r="AIC43" s="15">
        <v>0.208018686692308</v>
      </c>
      <c r="AID43" s="15">
        <v>0.17320584659615401</v>
      </c>
      <c r="AIE43" s="15">
        <v>7.8511538461538494E-2</v>
      </c>
      <c r="AIF43" s="15">
        <v>0.10020374175000001</v>
      </c>
      <c r="AIG43" s="15">
        <v>6.8219627596153798E-2</v>
      </c>
      <c r="AIH43" s="15">
        <v>36.852884615384603</v>
      </c>
      <c r="AII43" s="15">
        <v>34.063461538461503</v>
      </c>
      <c r="AIJ43" s="15">
        <v>23.551730769230801</v>
      </c>
      <c r="AIK43" s="15">
        <v>41.765769230769202</v>
      </c>
      <c r="AIL43" s="15">
        <v>41.539230769230798</v>
      </c>
      <c r="AIM43" s="15">
        <v>37.021538461538398</v>
      </c>
      <c r="AIN43" s="15">
        <v>36.97</v>
      </c>
      <c r="AIO43" s="15">
        <v>0.13018405826923099</v>
      </c>
      <c r="AIP43" s="15">
        <v>0.114732304615385</v>
      </c>
      <c r="AIQ43" s="15">
        <v>107.68269230769199</v>
      </c>
      <c r="AIR43" s="15">
        <v>106.57692307692299</v>
      </c>
      <c r="AIS43" s="15">
        <v>157</v>
      </c>
      <c r="AIT43" s="15">
        <f t="shared" si="110"/>
        <v>49.317307692308006</v>
      </c>
      <c r="AIU43" s="15">
        <f t="shared" si="111"/>
        <v>50.423076923077005</v>
      </c>
      <c r="AIV43" s="15">
        <v>2989.5638076923101</v>
      </c>
      <c r="AIW43" s="15">
        <v>2964.5362307692299</v>
      </c>
      <c r="AIX43" s="15">
        <v>0.36872553711153799</v>
      </c>
      <c r="AIY43" s="15">
        <v>0.33376228208076902</v>
      </c>
      <c r="AIZ43" s="15">
        <v>0.28807431640961501</v>
      </c>
      <c r="AJA43" s="15">
        <v>0.225559887713462</v>
      </c>
      <c r="AJB43" s="15">
        <v>0.34888981524038498</v>
      </c>
      <c r="AJC43" s="15">
        <v>0.30068056905576901</v>
      </c>
      <c r="AJD43" s="15">
        <v>0.26699913583269202</v>
      </c>
      <c r="AJE43" s="15">
        <v>0.19019861198653801</v>
      </c>
      <c r="AJF43" s="15">
        <v>9.0507332855769299E-2</v>
      </c>
      <c r="AJG43" s="15">
        <v>0.118175833003846</v>
      </c>
      <c r="AJH43" s="15">
        <v>0.505644427890385</v>
      </c>
      <c r="AJI43" s="15">
        <v>0.43289602871153798</v>
      </c>
      <c r="AJJ43" s="15">
        <v>0.450887557998077</v>
      </c>
      <c r="AJK43" s="15">
        <v>0.38782461259615397</v>
      </c>
      <c r="AJL43" s="15">
        <v>0.168399117134615</v>
      </c>
      <c r="AJM43" s="15">
        <v>0.117814879444231</v>
      </c>
      <c r="AJN43" s="15">
        <v>1.1770936687884599</v>
      </c>
      <c r="AJO43" s="15">
        <v>1.06670118117308</v>
      </c>
      <c r="AJP43" s="15">
        <v>0.25623569022884601</v>
      </c>
      <c r="AJQ43" s="15">
        <v>-3.03395151865384E-2</v>
      </c>
      <c r="AJR43" s="15">
        <v>0.315912983113462</v>
      </c>
      <c r="AJS43" s="15">
        <v>-3.9291201946153799E-2</v>
      </c>
      <c r="AJT43" s="15">
        <v>0.30323476683461498</v>
      </c>
      <c r="AJU43" s="15">
        <v>0.27755432465192298</v>
      </c>
      <c r="AJV43" s="15">
        <v>0.242356649640385</v>
      </c>
      <c r="AJW43" s="15">
        <v>0.25219085453846202</v>
      </c>
      <c r="AJX43" s="15">
        <v>-0.42093799576923102</v>
      </c>
      <c r="AJY43" s="15">
        <v>-0.31325076907692301</v>
      </c>
      <c r="AJZ43" s="15">
        <v>0.48109238260961501</v>
      </c>
      <c r="AKA43" s="15">
        <v>2.0158751209961498</v>
      </c>
      <c r="AZI43" s="6"/>
      <c r="AZJ43" s="7"/>
      <c r="AZK43" s="6"/>
      <c r="AZL43" s="6"/>
      <c r="AZM43" s="6"/>
      <c r="AZN43" s="6"/>
    </row>
    <row r="44" spans="1:963 1361:1366" x14ac:dyDescent="0.25">
      <c r="A44" s="15">
        <v>43</v>
      </c>
      <c r="B44" s="15">
        <v>11</v>
      </c>
      <c r="C44" s="15" t="s">
        <v>9</v>
      </c>
      <c r="D44" s="15">
        <v>100</v>
      </c>
      <c r="E44" s="15">
        <v>3</v>
      </c>
      <c r="F44" s="15">
        <v>3</v>
      </c>
      <c r="G44" s="15" t="s">
        <v>14</v>
      </c>
      <c r="H44" s="15" t="s">
        <v>561</v>
      </c>
      <c r="I44" s="25">
        <v>-9999</v>
      </c>
      <c r="J44" s="25">
        <v>-9999</v>
      </c>
      <c r="K44" s="25">
        <v>-9999</v>
      </c>
      <c r="L44" s="25">
        <v>-9999</v>
      </c>
      <c r="M44" s="15">
        <v>0</v>
      </c>
      <c r="N44" s="15">
        <v>0</v>
      </c>
      <c r="O44" s="15">
        <f t="shared" si="34"/>
        <v>0</v>
      </c>
      <c r="P44" s="15">
        <v>0</v>
      </c>
      <c r="Q44" s="15">
        <v>52.560000000000009</v>
      </c>
      <c r="R44" s="15">
        <v>26.719999999999985</v>
      </c>
      <c r="S44" s="15">
        <v>20.720000000000006</v>
      </c>
      <c r="T44" s="15">
        <v>51.279999999999994</v>
      </c>
      <c r="U44" s="15">
        <v>24</v>
      </c>
      <c r="V44" s="15">
        <v>24.720000000000006</v>
      </c>
      <c r="W44" s="15">
        <v>51.279999999999994</v>
      </c>
      <c r="X44" s="15">
        <v>30</v>
      </c>
      <c r="Y44" s="15">
        <v>18.720000000000006</v>
      </c>
      <c r="Z44" s="15">
        <v>47.279999999999994</v>
      </c>
      <c r="AA44" s="15">
        <v>22</v>
      </c>
      <c r="AB44" s="15">
        <v>30.72000000000001</v>
      </c>
      <c r="AC44" s="15" t="s">
        <v>83</v>
      </c>
      <c r="AD44" s="15">
        <v>8.6999999999999993</v>
      </c>
      <c r="AE44" s="15">
        <v>7.2</v>
      </c>
      <c r="AF44" s="15">
        <v>1.55</v>
      </c>
      <c r="AG44" s="15" t="s">
        <v>41</v>
      </c>
      <c r="AH44" s="15">
        <v>2</v>
      </c>
      <c r="AI44" s="15">
        <v>1.1000000000000001</v>
      </c>
      <c r="AJ44" s="15">
        <v>2.9</v>
      </c>
      <c r="AK44" s="15">
        <v>5</v>
      </c>
      <c r="AL44" s="15">
        <v>481</v>
      </c>
      <c r="AM44" s="15">
        <v>72</v>
      </c>
      <c r="AN44" s="15">
        <v>0.7</v>
      </c>
      <c r="AO44" s="15">
        <v>9.3000000000000007</v>
      </c>
      <c r="AP44" s="15">
        <v>8.6</v>
      </c>
      <c r="AQ44" s="15">
        <v>1.28</v>
      </c>
      <c r="AR44" s="15">
        <v>5494</v>
      </c>
      <c r="AS44" s="15">
        <v>204</v>
      </c>
      <c r="AT44" s="15">
        <v>453</v>
      </c>
      <c r="AU44" s="25">
        <v>-9999</v>
      </c>
      <c r="AV44" s="15">
        <v>32.4</v>
      </c>
      <c r="AW44" s="15">
        <v>0</v>
      </c>
      <c r="AX44" s="15">
        <v>4</v>
      </c>
      <c r="AY44" s="15">
        <v>85</v>
      </c>
      <c r="AZ44" s="15">
        <v>5</v>
      </c>
      <c r="BA44" s="15">
        <v>6</v>
      </c>
      <c r="BB44" s="15">
        <v>64</v>
      </c>
      <c r="BC44" s="20">
        <v>0.24202087430040842</v>
      </c>
      <c r="BD44" s="20">
        <v>5.9985003749062731E-2</v>
      </c>
      <c r="BE44" s="20">
        <v>5.02260170768458E-3</v>
      </c>
      <c r="BF44" s="20">
        <v>2.009040683073832E-2</v>
      </c>
      <c r="BG44" s="20">
        <v>0.28575725673033542</v>
      </c>
      <c r="BH44" s="20">
        <v>0.34039145016769284</v>
      </c>
      <c r="BI44" s="25">
        <v>-9999</v>
      </c>
      <c r="BJ44" s="25">
        <v>-9999</v>
      </c>
      <c r="BK44" s="25">
        <v>-9999</v>
      </c>
      <c r="BL44" s="25">
        <v>-9999</v>
      </c>
      <c r="BM44" s="25">
        <v>-9999</v>
      </c>
      <c r="BN44" s="20">
        <f t="shared" si="197"/>
        <v>1.2080235121978846</v>
      </c>
      <c r="BO44" s="20">
        <f t="shared" si="198"/>
        <v>1.228113919028623</v>
      </c>
      <c r="BP44" s="20">
        <f t="shared" si="199"/>
        <v>1.3084755463515763</v>
      </c>
      <c r="BQ44" s="20">
        <f t="shared" si="200"/>
        <v>2.4515045732729179</v>
      </c>
      <c r="BR44" s="20">
        <f t="shared" si="201"/>
        <v>3.8130703739436891</v>
      </c>
      <c r="BS44" s="20">
        <f t="shared" si="202"/>
        <v>8.036162732295328E-2</v>
      </c>
      <c r="BT44" s="20">
        <f t="shared" si="203"/>
        <v>1.1430290269213417</v>
      </c>
      <c r="BU44" s="20">
        <f t="shared" si="204"/>
        <v>1.3615658006707714</v>
      </c>
      <c r="BV44" s="20">
        <f t="shared" si="35"/>
        <v>2.5849564549150665</v>
      </c>
      <c r="BW44" s="25">
        <v>-9999</v>
      </c>
      <c r="BX44" s="25">
        <v>-9999</v>
      </c>
      <c r="BY44" s="25">
        <v>-9999</v>
      </c>
      <c r="BZ44" s="25">
        <v>-9999</v>
      </c>
      <c r="CA44" s="25">
        <v>-9999</v>
      </c>
      <c r="CB44" s="25">
        <v>-9999</v>
      </c>
      <c r="CC44" s="25">
        <v>-9999</v>
      </c>
      <c r="CD44" s="20">
        <f t="shared" si="205"/>
        <v>20.622424662197858</v>
      </c>
      <c r="CE44" s="20">
        <f t="shared" si="206"/>
        <v>28.487254190509233</v>
      </c>
      <c r="CF44" s="20">
        <f t="shared" si="207"/>
        <v>42.688437622461898</v>
      </c>
      <c r="CG44" s="20">
        <f t="shared" si="36"/>
        <v>73.44907098345945</v>
      </c>
      <c r="CH44" s="15">
        <f t="shared" si="208"/>
        <v>14.201183431952662</v>
      </c>
      <c r="CI44" s="15">
        <f t="shared" si="209"/>
        <v>16.93026058141286</v>
      </c>
      <c r="CJ44" s="15">
        <f t="shared" si="210"/>
        <v>13.830372779584689</v>
      </c>
      <c r="CK44" s="15">
        <f t="shared" ref="CK44:CL44" si="249">SUM(CH44:CJ44)</f>
        <v>44.961816792950216</v>
      </c>
      <c r="CL44" s="15">
        <f t="shared" si="249"/>
        <v>75.722450153947761</v>
      </c>
      <c r="CM44" s="15">
        <v>0.92500000000000004</v>
      </c>
      <c r="CN44" s="15">
        <v>9.5000000000000001E-2</v>
      </c>
      <c r="CO44" s="15">
        <v>0</v>
      </c>
      <c r="CP44" s="15">
        <v>0.80500000000000005</v>
      </c>
      <c r="CQ44" s="15">
        <v>0.57500000000000007</v>
      </c>
      <c r="CR44" s="25">
        <v>-9999</v>
      </c>
      <c r="CS44" s="25">
        <v>-9999</v>
      </c>
      <c r="CT44" s="25">
        <v>-9999</v>
      </c>
      <c r="CU44" s="25">
        <v>-9999</v>
      </c>
      <c r="CV44" s="25">
        <v>-9999</v>
      </c>
      <c r="CW44" s="25">
        <v>-9999</v>
      </c>
      <c r="CX44" s="20">
        <f t="shared" si="141"/>
        <v>4.08</v>
      </c>
      <c r="CY44" s="20">
        <f t="shared" si="142"/>
        <v>4.08</v>
      </c>
      <c r="CZ44" s="20">
        <f t="shared" si="143"/>
        <v>7.3000000000000007</v>
      </c>
      <c r="DA44" s="20">
        <f t="shared" si="144"/>
        <v>9.6000000000000014</v>
      </c>
      <c r="DB44" s="20">
        <f t="shared" si="145"/>
        <v>-39986.400000000001</v>
      </c>
      <c r="DC44" s="15">
        <f t="shared" si="146"/>
        <v>3.22</v>
      </c>
      <c r="DD44" s="15">
        <f t="shared" si="147"/>
        <v>2.3000000000000003</v>
      </c>
      <c r="DE44" s="15">
        <f t="shared" si="148"/>
        <v>-39996</v>
      </c>
      <c r="DF44" s="15">
        <f t="shared" si="149"/>
        <v>-39990.480000000003</v>
      </c>
      <c r="DG44" s="16">
        <v>2.9900332225913622</v>
      </c>
      <c r="DH44" s="16">
        <v>2.1655729429581019</v>
      </c>
      <c r="DI44" s="16">
        <v>1.9662073820778441</v>
      </c>
      <c r="DJ44" s="16">
        <v>3.5502958579881656</v>
      </c>
      <c r="DK44" s="16">
        <v>4.2325651453532149</v>
      </c>
      <c r="DL44" s="16">
        <v>3.4575931948961722</v>
      </c>
      <c r="DM44" s="25">
        <v>-9999</v>
      </c>
      <c r="DN44" s="20">
        <f t="shared" si="41"/>
        <v>20.622424662197858</v>
      </c>
      <c r="DO44" s="20">
        <f t="shared" si="42"/>
        <v>28.487254190509233</v>
      </c>
      <c r="DP44" s="20">
        <f t="shared" ref="DP44:DR44" si="250">(DO44+(DJ44*4))</f>
        <v>42.688437622461898</v>
      </c>
      <c r="DQ44" s="20">
        <f t="shared" si="250"/>
        <v>59.618698203874757</v>
      </c>
      <c r="DR44" s="20">
        <f t="shared" si="250"/>
        <v>73.44907098345945</v>
      </c>
      <c r="DS44" s="15">
        <f t="shared" si="44"/>
        <v>14.201183431952662</v>
      </c>
      <c r="DT44" s="15">
        <f t="shared" si="45"/>
        <v>16.93026058141286</v>
      </c>
      <c r="DU44" s="15">
        <f t="shared" si="46"/>
        <v>13.830372779584689</v>
      </c>
      <c r="DV44" s="15">
        <f t="shared" si="47"/>
        <v>44.961816792950216</v>
      </c>
      <c r="DW44" s="25">
        <v>-9999</v>
      </c>
      <c r="DX44" s="25">
        <v>-9999</v>
      </c>
      <c r="DY44" s="25">
        <v>-9999</v>
      </c>
      <c r="DZ44" s="25">
        <v>-9999</v>
      </c>
      <c r="EA44" s="25">
        <v>-9999</v>
      </c>
      <c r="EB44" s="25">
        <v>-9999</v>
      </c>
      <c r="EC44" s="25">
        <v>-9999</v>
      </c>
      <c r="ED44" s="25">
        <v>-9999</v>
      </c>
      <c r="EE44" s="25">
        <v>-9999</v>
      </c>
      <c r="EF44" s="25">
        <v>-9999</v>
      </c>
      <c r="EG44" s="25">
        <v>-9999</v>
      </c>
      <c r="EH44" s="25">
        <v>-9999</v>
      </c>
      <c r="EI44" s="25">
        <v>-9999</v>
      </c>
      <c r="EJ44" s="25">
        <v>-9999</v>
      </c>
      <c r="EK44" s="25">
        <v>-9999</v>
      </c>
      <c r="EL44" s="25">
        <v>-9999</v>
      </c>
      <c r="EM44" s="25">
        <v>-9999</v>
      </c>
      <c r="EN44" s="25">
        <v>-9999</v>
      </c>
      <c r="EO44" s="25">
        <v>-9999</v>
      </c>
      <c r="EP44" s="25">
        <v>-9999</v>
      </c>
      <c r="EQ44" s="15">
        <v>4.5</v>
      </c>
      <c r="ER44" s="18">
        <v>11.4</v>
      </c>
      <c r="ES44" s="17">
        <v>5.9</v>
      </c>
      <c r="ET44" s="18">
        <v>12</v>
      </c>
      <c r="EU44" s="29">
        <v>11.5</v>
      </c>
      <c r="EV44" s="22">
        <v>4.4000000000000004</v>
      </c>
      <c r="EW44" s="22">
        <v>21.5</v>
      </c>
      <c r="EX44" s="18">
        <v>23.6</v>
      </c>
      <c r="EY44" s="18">
        <v>12.4</v>
      </c>
      <c r="EZ44" s="23">
        <v>19.3</v>
      </c>
      <c r="FA44" s="18">
        <v>11.5</v>
      </c>
      <c r="FB44" s="22">
        <v>23.5</v>
      </c>
      <c r="FC44" s="21">
        <v>-9999</v>
      </c>
      <c r="FD44" s="18">
        <v>8.8000000000000007</v>
      </c>
      <c r="FE44" s="21">
        <v>-9999</v>
      </c>
      <c r="FF44" s="18">
        <v>24.9</v>
      </c>
      <c r="FG44" s="18">
        <v>8.6</v>
      </c>
      <c r="FH44" s="18">
        <v>26.3</v>
      </c>
      <c r="FI44" s="18">
        <v>11.6</v>
      </c>
      <c r="FJ44" s="18">
        <v>13.4</v>
      </c>
      <c r="FK44" s="18">
        <v>28.4</v>
      </c>
      <c r="FL44" s="17">
        <v>30</v>
      </c>
      <c r="FM44" s="17">
        <v>33.5</v>
      </c>
      <c r="FN44" s="17">
        <v>28.1</v>
      </c>
      <c r="FO44" s="17">
        <v>26.6</v>
      </c>
      <c r="FP44" s="17">
        <v>24.5</v>
      </c>
      <c r="FQ44" s="17">
        <v>25</v>
      </c>
      <c r="FR44" s="17">
        <v>21.7</v>
      </c>
      <c r="FS44" s="17">
        <v>21.4</v>
      </c>
      <c r="FT44" s="17">
        <v>18</v>
      </c>
      <c r="FU44" s="17">
        <v>18.2</v>
      </c>
      <c r="FV44" s="17">
        <v>18</v>
      </c>
      <c r="FW44" s="17">
        <v>19.5</v>
      </c>
      <c r="FX44" s="22">
        <v>26</v>
      </c>
      <c r="FY44" s="22">
        <v>25</v>
      </c>
      <c r="FZ44" s="22">
        <v>34.5</v>
      </c>
      <c r="GA44" s="22">
        <v>33</v>
      </c>
      <c r="GB44" s="22">
        <v>34.5</v>
      </c>
      <c r="GC44" s="22">
        <v>22.5</v>
      </c>
      <c r="GD44" s="22">
        <v>41</v>
      </c>
      <c r="GE44" s="22">
        <v>39.5</v>
      </c>
      <c r="GF44" s="22">
        <v>46.5</v>
      </c>
      <c r="GG44" s="22">
        <v>40</v>
      </c>
      <c r="GH44" s="22">
        <v>50.5</v>
      </c>
      <c r="GI44" s="22">
        <v>40.5</v>
      </c>
      <c r="GJ44" s="22">
        <v>62.5</v>
      </c>
      <c r="GK44" s="22">
        <v>47</v>
      </c>
      <c r="GL44" s="22">
        <v>56.5</v>
      </c>
      <c r="GM44" s="22">
        <v>43</v>
      </c>
      <c r="GN44" s="16">
        <v>186.97571743929359</v>
      </c>
      <c r="GO44" s="16">
        <v>10.112359550561798</v>
      </c>
      <c r="GP44" s="16">
        <v>26.969696969696972</v>
      </c>
      <c r="GQ44" s="16">
        <v>9.8901098901098905</v>
      </c>
      <c r="GR44" s="16">
        <v>12.948207171314742</v>
      </c>
      <c r="GS44" s="16">
        <v>8.3333333333333339</v>
      </c>
      <c r="GT44" s="16">
        <v>2.4826216484607748</v>
      </c>
      <c r="GU44" s="16">
        <v>0</v>
      </c>
      <c r="GV44" s="16">
        <v>10.348258706467661</v>
      </c>
      <c r="GW44" s="16">
        <v>4.0796019900497509</v>
      </c>
      <c r="GX44" s="18">
        <v>2.8544999999999998</v>
      </c>
      <c r="GY44" s="18">
        <v>4.2801</v>
      </c>
      <c r="GZ44" s="18">
        <v>3.2578999999999998</v>
      </c>
      <c r="HA44" s="18">
        <v>3.1791999999999998</v>
      </c>
      <c r="HB44" s="18">
        <v>2.5347</v>
      </c>
      <c r="HC44" s="18">
        <v>2.3635000000000002</v>
      </c>
      <c r="HD44" s="18">
        <v>2.1061999999999999</v>
      </c>
      <c r="HE44" s="18">
        <v>2.0228999999999999</v>
      </c>
      <c r="HF44" s="18">
        <v>2.1242000000000001</v>
      </c>
      <c r="HG44" s="15">
        <v>49.8</v>
      </c>
      <c r="HH44" s="15">
        <f t="shared" si="48"/>
        <v>469.99999999999994</v>
      </c>
      <c r="HI44" s="15">
        <v>1.5286178344255856</v>
      </c>
      <c r="HJ44" s="24">
        <f t="shared" si="49"/>
        <v>1.6800035872937422</v>
      </c>
      <c r="HK44" s="15">
        <f t="shared" si="50"/>
        <v>7.8960168602805876</v>
      </c>
      <c r="HL44" s="27">
        <v>0.36755329402577885</v>
      </c>
      <c r="HM44" s="17">
        <v>143.69999999999999</v>
      </c>
      <c r="HN44" s="17">
        <v>70.069999999999993</v>
      </c>
      <c r="HO44" s="16">
        <f t="shared" si="51"/>
        <v>73.63</v>
      </c>
      <c r="HP44" s="18">
        <v>13</v>
      </c>
      <c r="HQ44" s="18">
        <v>127.3</v>
      </c>
      <c r="HR44" s="18">
        <v>31.63</v>
      </c>
      <c r="HS44" s="22">
        <f t="shared" si="52"/>
        <v>95.67</v>
      </c>
      <c r="HT44" s="21">
        <v>56</v>
      </c>
      <c r="HU44" s="18">
        <v>116.3</v>
      </c>
      <c r="HV44" s="18">
        <v>31</v>
      </c>
      <c r="HW44" s="18">
        <f t="shared" si="53"/>
        <v>85.3</v>
      </c>
      <c r="HX44" s="18">
        <v>77.5</v>
      </c>
      <c r="HY44" s="18">
        <v>31</v>
      </c>
      <c r="HZ44" s="18">
        <f t="shared" si="54"/>
        <v>46.5</v>
      </c>
      <c r="IA44" s="18">
        <v>74.8</v>
      </c>
      <c r="IB44" s="18">
        <v>31.5</v>
      </c>
      <c r="IC44" s="18">
        <f t="shared" si="55"/>
        <v>43.3</v>
      </c>
      <c r="ID44" s="18">
        <v>34.200000000000003</v>
      </c>
      <c r="IE44" s="22">
        <v>6.65</v>
      </c>
      <c r="IF44" s="28">
        <v>87.4</v>
      </c>
      <c r="IG44" s="22">
        <v>70.069999999999993</v>
      </c>
      <c r="IH44" s="22">
        <f t="shared" si="233"/>
        <v>27.550000000000004</v>
      </c>
      <c r="II44" s="22">
        <f t="shared" si="234"/>
        <v>17.330000000000013</v>
      </c>
      <c r="IJ44" s="16">
        <f t="shared" si="58"/>
        <v>169.90196078431384</v>
      </c>
      <c r="IK44" s="16">
        <f t="shared" si="59"/>
        <v>151.69817927170877</v>
      </c>
      <c r="IL44" s="25">
        <f t="shared" si="213"/>
        <v>721.86274509803923</v>
      </c>
      <c r="IM44" s="16">
        <f t="shared" si="214"/>
        <v>937.94117647058829</v>
      </c>
      <c r="IN44" s="16">
        <f t="shared" si="215"/>
        <v>455.88235294117646</v>
      </c>
      <c r="IO44" s="16">
        <f t="shared" si="60"/>
        <v>424.50980392156862</v>
      </c>
      <c r="IP44" s="25">
        <f t="shared" si="216"/>
        <v>836.27450980392155</v>
      </c>
      <c r="IQ44" s="16">
        <f t="shared" si="61"/>
        <v>2540.1960784313728</v>
      </c>
      <c r="IR44" s="16">
        <f t="shared" si="62"/>
        <v>270.09803921568636</v>
      </c>
      <c r="IS44" s="27">
        <v>0.36826662859517484</v>
      </c>
      <c r="IT44" s="24">
        <v>1.5105555403714197</v>
      </c>
      <c r="IU44" s="24">
        <v>1.5105555403714197</v>
      </c>
      <c r="IV44" s="15">
        <v>1.71</v>
      </c>
      <c r="IW44" s="24">
        <f t="shared" si="63"/>
        <v>1.6608142060905964</v>
      </c>
      <c r="IX44" s="15">
        <f t="shared" si="217"/>
        <v>12.343852941176472</v>
      </c>
      <c r="IY44" s="27">
        <v>0.36728511178168333</v>
      </c>
      <c r="IZ44" s="26">
        <v>0.35653013236247644</v>
      </c>
      <c r="JA44" s="15">
        <v>0.39</v>
      </c>
      <c r="JB44" s="24">
        <f t="shared" si="64"/>
        <v>0.43477761262189496</v>
      </c>
      <c r="JC44" s="15">
        <f t="shared" si="218"/>
        <v>3.6579705882352944</v>
      </c>
      <c r="JD44" s="27">
        <v>0.36698709669754087</v>
      </c>
      <c r="JE44" s="24">
        <v>0.82425070059310679</v>
      </c>
      <c r="JF44" s="15">
        <v>0.94</v>
      </c>
      <c r="JG44" s="24">
        <f t="shared" si="65"/>
        <v>0.9316839443101167</v>
      </c>
      <c r="JH44" s="15">
        <f t="shared" si="219"/>
        <v>4.2852941176470578</v>
      </c>
      <c r="JI44" s="27">
        <v>0.36714635676921109</v>
      </c>
      <c r="JJ44" s="24">
        <v>2.285222315684869</v>
      </c>
      <c r="JK44" s="15">
        <v>2.35</v>
      </c>
      <c r="JL44" s="24">
        <f t="shared" si="66"/>
        <v>2.4838201881836048</v>
      </c>
      <c r="JM44" s="15">
        <f t="shared" si="220"/>
        <v>6.3473039215686295</v>
      </c>
      <c r="JN44" s="27">
        <v>0.36790336474792329</v>
      </c>
      <c r="JO44" s="16">
        <f t="shared" si="67"/>
        <v>26.634421568627452</v>
      </c>
      <c r="JP44" s="16">
        <f t="shared" si="68"/>
        <v>23.780733543417366</v>
      </c>
      <c r="JQ44" s="22">
        <v>6.5</v>
      </c>
      <c r="JR44" s="22">
        <f t="shared" si="69"/>
        <v>21.645</v>
      </c>
      <c r="JS44" s="22">
        <v>340</v>
      </c>
      <c r="JT44" s="26">
        <f t="shared" si="70"/>
        <v>0.34</v>
      </c>
      <c r="JU44" s="27">
        <v>7.1599999999999997E-2</v>
      </c>
      <c r="JV44" s="26">
        <f t="shared" si="71"/>
        <v>0.26840000000000003</v>
      </c>
      <c r="JW44" s="15">
        <f t="shared" si="72"/>
        <v>1189.7533589163547</v>
      </c>
      <c r="JX44" s="15">
        <v>0.19389999999999999</v>
      </c>
      <c r="JY44" s="15">
        <v>0.16689999999999999</v>
      </c>
      <c r="JZ44" s="15">
        <f t="shared" si="181"/>
        <v>0.12609999999999999</v>
      </c>
      <c r="KA44" s="15">
        <f t="shared" si="120"/>
        <v>0.13519999999999999</v>
      </c>
      <c r="KB44" s="15">
        <f t="shared" si="156"/>
        <v>0.46982116244411321</v>
      </c>
      <c r="KC44" s="15">
        <v>0.46100000000000002</v>
      </c>
      <c r="KD44" s="25">
        <v>-9999</v>
      </c>
      <c r="KE44" s="15">
        <f t="shared" si="221"/>
        <v>548.47629846043958</v>
      </c>
      <c r="KF44" s="15">
        <f t="shared" si="73"/>
        <v>614.2934542756924</v>
      </c>
      <c r="KG44" s="28">
        <v>2</v>
      </c>
      <c r="KH44" s="22">
        <f t="shared" si="74"/>
        <v>19</v>
      </c>
      <c r="KI44" s="22">
        <f t="shared" si="75"/>
        <v>126.73</v>
      </c>
      <c r="KJ44" s="20">
        <v>132.60298299999999</v>
      </c>
      <c r="KK44" s="16">
        <v>1.46</v>
      </c>
      <c r="KL44" s="16">
        <f t="shared" si="76"/>
        <v>0.95</v>
      </c>
      <c r="KM44" s="15">
        <f t="shared" si="121"/>
        <v>687.38860675315891</v>
      </c>
      <c r="KN44" s="18">
        <v>0.84</v>
      </c>
      <c r="KO44" s="18">
        <f t="shared" si="77"/>
        <v>0.56999999999999995</v>
      </c>
      <c r="KP44" s="15">
        <f t="shared" si="78"/>
        <v>0.6</v>
      </c>
      <c r="KQ44" s="15">
        <f t="shared" si="79"/>
        <v>412.43316405189535</v>
      </c>
      <c r="KR44" s="15">
        <f t="shared" si="80"/>
        <v>461.92514373812281</v>
      </c>
      <c r="KS44" s="20">
        <f t="shared" si="222"/>
        <v>563.94288299011635</v>
      </c>
      <c r="KT44" s="20">
        <f t="shared" si="81"/>
        <v>631.61602894893042</v>
      </c>
      <c r="KU44" s="30">
        <v>5.32</v>
      </c>
      <c r="KV44" s="30">
        <v>0.96</v>
      </c>
      <c r="KW44" s="30">
        <v>74.7</v>
      </c>
      <c r="KX44" s="30">
        <v>23.4</v>
      </c>
      <c r="KY44" s="30">
        <v>6.3</v>
      </c>
      <c r="KZ44" s="18">
        <v>0.57969999999999999</v>
      </c>
      <c r="LA44" s="18">
        <f t="shared" si="82"/>
        <v>0.51269999999999993</v>
      </c>
      <c r="LB44" s="15">
        <f t="shared" si="223"/>
        <v>0.53968421052631577</v>
      </c>
      <c r="LC44" s="15">
        <f t="shared" si="224"/>
        <v>370.97277756036266</v>
      </c>
      <c r="LD44" s="15">
        <f t="shared" si="83"/>
        <v>415.48951086760621</v>
      </c>
      <c r="LE44" s="15">
        <f t="shared" si="84"/>
        <v>506.69452544830028</v>
      </c>
      <c r="LF44" s="15">
        <v>49.8</v>
      </c>
      <c r="LG44" s="15">
        <f t="shared" si="85"/>
        <v>469.99999999999994</v>
      </c>
      <c r="LH44" s="15">
        <v>0.25272177433333298</v>
      </c>
      <c r="LI44" s="15">
        <v>0.38514784933333301</v>
      </c>
      <c r="LJ44" s="15">
        <v>0.21664994983333299</v>
      </c>
      <c r="LK44" s="15">
        <v>0.32249378883333302</v>
      </c>
      <c r="LL44" s="15">
        <v>0.48432314900000001</v>
      </c>
      <c r="LM44" s="15">
        <v>0.437967934666667</v>
      </c>
      <c r="LN44" s="15">
        <v>0.32758851033333303</v>
      </c>
      <c r="LO44" s="15">
        <v>0.51052463183333296</v>
      </c>
      <c r="LP44" s="15">
        <v>0.459090756833333</v>
      </c>
      <c r="LQ44" s="15">
        <v>0.23931364633333299</v>
      </c>
      <c r="LR44" s="15">
        <v>0.39120841816666702</v>
      </c>
      <c r="LS44" s="15">
        <v>0.248815566833333</v>
      </c>
      <c r="LT44" s="15">
        <v>33.89</v>
      </c>
      <c r="LU44" s="15">
        <v>30.8533333333333</v>
      </c>
      <c r="LV44" s="15">
        <v>4.5810000000000004</v>
      </c>
      <c r="LW44" s="15">
        <v>39.5966666666667</v>
      </c>
      <c r="LX44" s="15">
        <v>39.363333333333301</v>
      </c>
      <c r="LY44" s="15">
        <v>34.143333333333302</v>
      </c>
      <c r="LZ44" s="15">
        <v>34.15</v>
      </c>
      <c r="MA44" s="15">
        <v>0.14938138333333301</v>
      </c>
      <c r="MB44" s="15">
        <v>0.13053234999999999</v>
      </c>
      <c r="MC44" s="15">
        <v>59.984999999999999</v>
      </c>
      <c r="MD44" s="15">
        <v>56.25</v>
      </c>
      <c r="ME44" s="15">
        <v>60.3</v>
      </c>
      <c r="MF44" s="15">
        <f t="shared" si="86"/>
        <v>0.31499999999999773</v>
      </c>
      <c r="MG44" s="15">
        <f t="shared" si="87"/>
        <v>4.0499999999999972</v>
      </c>
      <c r="MH44" s="15">
        <v>1906.94716666667</v>
      </c>
      <c r="MI44" s="15">
        <v>1822.1738333333301</v>
      </c>
      <c r="MJ44" s="15">
        <v>0.218127219883333</v>
      </c>
      <c r="MK44" s="15">
        <v>0.19770573899999999</v>
      </c>
      <c r="ML44" s="15">
        <v>0.16715955390000001</v>
      </c>
      <c r="MM44" s="15">
        <v>0.14851029355000001</v>
      </c>
      <c r="MN44" s="15">
        <v>0.13212574893333301</v>
      </c>
      <c r="MO44" s="15">
        <v>0.111204992683333</v>
      </c>
      <c r="MP44" s="15">
        <v>7.9750300166666704E-2</v>
      </c>
      <c r="MQ44" s="15">
        <v>6.1023975783333302E-2</v>
      </c>
      <c r="MR44" s="15">
        <v>5.2934172299999999E-2</v>
      </c>
      <c r="MS44" s="15">
        <v>5.0660934566666697E-2</v>
      </c>
      <c r="MT44" s="15">
        <v>0.34444239058333298</v>
      </c>
      <c r="MU44" s="15">
        <v>0.37896728936666702</v>
      </c>
      <c r="MV44" s="15">
        <v>0.36149467756666698</v>
      </c>
      <c r="MW44" s="15">
        <v>0.31117615073333299</v>
      </c>
      <c r="MX44" s="15">
        <v>0.1366506331</v>
      </c>
      <c r="MY44" s="15">
        <v>0.196379319416667</v>
      </c>
      <c r="MZ44" s="15">
        <v>0.55889995578333296</v>
      </c>
      <c r="NA44" s="15">
        <v>0.49999539673333299</v>
      </c>
      <c r="NB44" s="15">
        <v>0.39320993108333302</v>
      </c>
      <c r="NC44" s="15">
        <v>0.67958576321666697</v>
      </c>
      <c r="ND44" s="15">
        <v>0.42214727206666702</v>
      </c>
      <c r="NE44" s="15">
        <v>0.67405317258333297</v>
      </c>
      <c r="NF44" s="15">
        <v>0.27576101131666703</v>
      </c>
      <c r="NG44" s="15">
        <v>0.29907300753333299</v>
      </c>
      <c r="NH44" s="15">
        <v>0.238573287033333</v>
      </c>
      <c r="NI44" s="15">
        <v>0.27232216001666698</v>
      </c>
      <c r="NJ44" s="15">
        <v>-0.1476295265</v>
      </c>
      <c r="NK44" s="15">
        <v>-0.109466974533333</v>
      </c>
      <c r="NL44" s="15">
        <v>0.78549070231666696</v>
      </c>
      <c r="NM44" s="15">
        <v>0.20830716785</v>
      </c>
      <c r="NN44" s="15">
        <v>0.25980987052173898</v>
      </c>
      <c r="NO44" s="15">
        <v>0.40011335273913001</v>
      </c>
      <c r="NP44" s="15">
        <v>0.23425697086956501</v>
      </c>
      <c r="NQ44" s="15">
        <v>0.32413568493478301</v>
      </c>
      <c r="NR44" s="15">
        <v>0.485367390478261</v>
      </c>
      <c r="NS44" s="15">
        <v>0.448484227282609</v>
      </c>
      <c r="NT44" s="15">
        <v>0.32205885547826102</v>
      </c>
      <c r="NU44" s="15">
        <v>0.497626871869565</v>
      </c>
      <c r="NV44" s="15">
        <v>0.44091961280434799</v>
      </c>
      <c r="NW44" s="15">
        <v>0.24840702752173899</v>
      </c>
      <c r="NX44" s="15">
        <v>0.392706237413044</v>
      </c>
      <c r="NY44" s="15">
        <v>0.24341769410869599</v>
      </c>
      <c r="NZ44" s="15">
        <v>31.9647826086957</v>
      </c>
      <c r="OA44" s="15">
        <v>28.6058695652174</v>
      </c>
      <c r="OB44" s="15">
        <v>12.7963043478261</v>
      </c>
      <c r="OC44" s="15">
        <v>48.207826086956501</v>
      </c>
      <c r="OD44" s="15">
        <v>48.0523913043478</v>
      </c>
      <c r="OE44" s="15">
        <v>33.252826086956503</v>
      </c>
      <c r="OF44" s="15">
        <v>32.958695652173901</v>
      </c>
      <c r="OG44" s="15">
        <v>0.42404427173913001</v>
      </c>
      <c r="OH44" s="15">
        <v>0.39078040652173901</v>
      </c>
      <c r="OI44" s="15">
        <v>58.402608695652198</v>
      </c>
      <c r="OJ44" s="15">
        <v>57.434565217391302</v>
      </c>
      <c r="OK44" s="15">
        <v>60</v>
      </c>
      <c r="OL44" s="15">
        <f t="shared" si="88"/>
        <v>1.5973913043478021</v>
      </c>
      <c r="OM44" s="15">
        <f t="shared" si="89"/>
        <v>2.5654347826086976</v>
      </c>
      <c r="ON44" s="15">
        <v>1871.03930434783</v>
      </c>
      <c r="OO44" s="15">
        <v>1849.0696956521699</v>
      </c>
      <c r="OP44" s="15">
        <v>0.213996328828261</v>
      </c>
      <c r="OQ44" s="15">
        <v>0.197927196152174</v>
      </c>
      <c r="OR44" s="15">
        <v>0.155735353663043</v>
      </c>
      <c r="OS44" s="15">
        <v>0.16061501060434799</v>
      </c>
      <c r="OT44" s="15">
        <v>0.117655918117391</v>
      </c>
      <c r="OU44" s="15">
        <v>9.5111536441304406E-2</v>
      </c>
      <c r="OV44" s="15">
        <v>5.7790714076086998E-2</v>
      </c>
      <c r="OW44" s="15">
        <v>5.6701128986956499E-2</v>
      </c>
      <c r="OX44" s="15">
        <v>6.0289983565217399E-2</v>
      </c>
      <c r="OY44" s="15">
        <v>3.8636875586956498E-2</v>
      </c>
      <c r="OZ44" s="15">
        <v>0.34286587950434799</v>
      </c>
      <c r="PA44" s="15">
        <v>0.34768087098043499</v>
      </c>
      <c r="PB44" s="15">
        <v>0.33382848560652201</v>
      </c>
      <c r="PC44" s="15">
        <v>0.301479837567391</v>
      </c>
      <c r="PD44" s="15">
        <v>0.13912355546521701</v>
      </c>
      <c r="PE44" s="15">
        <v>0.16100159799782601</v>
      </c>
      <c r="PF44" s="15">
        <v>0.545216837304348</v>
      </c>
      <c r="PG44" s="15">
        <v>0.49739002056521697</v>
      </c>
      <c r="PH44" s="15">
        <v>0.51125102001521705</v>
      </c>
      <c r="PI44" s="15">
        <v>-4.6623714715217403E-2</v>
      </c>
      <c r="PJ44" s="15">
        <v>0.53816562172173898</v>
      </c>
      <c r="PK44" s="15">
        <v>-5.2143243539130503E-2</v>
      </c>
      <c r="PL44" s="15">
        <v>0.31973173304782598</v>
      </c>
      <c r="PM44" s="15">
        <v>0.196055308484783</v>
      </c>
      <c r="PN44" s="15">
        <v>0.27946166277826101</v>
      </c>
      <c r="PO44" s="15">
        <v>0.171798337908696</v>
      </c>
      <c r="PP44" s="15">
        <v>-0.109001790369565</v>
      </c>
      <c r="PQ44" s="15">
        <v>-0.106371073091304</v>
      </c>
      <c r="PR44" s="15">
        <v>1.2414632774760901</v>
      </c>
      <c r="PS44" s="15">
        <v>0.67636535064565195</v>
      </c>
      <c r="PT44" s="15">
        <v>0.25955052848837201</v>
      </c>
      <c r="PU44" s="15">
        <v>0.40015202732558097</v>
      </c>
      <c r="PV44" s="15">
        <v>0.23593644095348801</v>
      </c>
      <c r="PW44" s="15">
        <v>0.33399051253488399</v>
      </c>
      <c r="PX44" s="15">
        <v>0.48934572981395302</v>
      </c>
      <c r="PY44" s="15">
        <v>0.44328132265116299</v>
      </c>
      <c r="PZ44" s="15">
        <v>0.321372980837209</v>
      </c>
      <c r="QA44" s="15">
        <v>0.50310729479069805</v>
      </c>
      <c r="QB44" s="15">
        <v>0.45172250934883701</v>
      </c>
      <c r="QC44" s="15">
        <v>0.248249263465116</v>
      </c>
      <c r="QD44" s="15">
        <v>0.38869371106976702</v>
      </c>
      <c r="QE44" s="15">
        <v>0.23998934013953499</v>
      </c>
      <c r="QF44" s="15">
        <v>27.278604651162802</v>
      </c>
      <c r="QG44" s="15">
        <v>24.9018604651163</v>
      </c>
      <c r="QH44" s="15">
        <v>19.318837209302298</v>
      </c>
      <c r="QI44" s="15">
        <v>38.363255813953501</v>
      </c>
      <c r="QJ44" s="15">
        <v>37.295348837209303</v>
      </c>
      <c r="QK44" s="15">
        <v>27.249069767441899</v>
      </c>
      <c r="QL44" s="15">
        <v>26.84</v>
      </c>
      <c r="QM44" s="15">
        <v>0.306962858139535</v>
      </c>
      <c r="QN44" s="15">
        <v>0.26264740465116299</v>
      </c>
      <c r="QO44" s="15">
        <v>54.6606976744186</v>
      </c>
      <c r="QP44" s="15">
        <v>54.18</v>
      </c>
      <c r="QQ44" s="15">
        <v>60.1</v>
      </c>
      <c r="QR44" s="15">
        <f t="shared" si="90"/>
        <v>5.4393023255814015</v>
      </c>
      <c r="QS44" s="15">
        <f t="shared" si="91"/>
        <v>5.9200000000000017</v>
      </c>
      <c r="QT44" s="15">
        <v>1786.0857441860501</v>
      </c>
      <c r="QU44" s="15">
        <v>1775.20544186046</v>
      </c>
      <c r="QV44" s="15">
        <v>0.22018204746744199</v>
      </c>
      <c r="QW44" s="15">
        <v>0.18701407273953499</v>
      </c>
      <c r="QX44" s="15">
        <v>0.16849125146744201</v>
      </c>
      <c r="QY44" s="15">
        <v>0.14020955468139501</v>
      </c>
      <c r="QZ44" s="15">
        <v>0.128174813760465</v>
      </c>
      <c r="RA44" s="15">
        <v>9.8705689102325606E-2</v>
      </c>
      <c r="RB44" s="15">
        <v>7.50040863604651E-2</v>
      </c>
      <c r="RC44" s="15">
        <v>5.0814884311627902E-2</v>
      </c>
      <c r="RD44" s="15">
        <v>5.3696594027907003E-2</v>
      </c>
      <c r="RE44" s="15">
        <v>4.8180792867441903E-2</v>
      </c>
      <c r="RF44" s="15">
        <v>0.35398284911162797</v>
      </c>
      <c r="RG44" s="15">
        <v>0.34777972781162803</v>
      </c>
      <c r="RH44" s="15">
        <v>0.339073244004651</v>
      </c>
      <c r="RI44" s="15">
        <v>0.30514745584418601</v>
      </c>
      <c r="RJ44" s="15">
        <v>0.14513903204418599</v>
      </c>
      <c r="RK44" s="15">
        <v>0.17216683516046499</v>
      </c>
      <c r="RL44" s="15">
        <v>0.56541205660930205</v>
      </c>
      <c r="RM44" s="15">
        <v>0.46481408938837199</v>
      </c>
      <c r="RN44" s="15">
        <v>0.41817750433953499</v>
      </c>
      <c r="RO44" s="15">
        <v>0.323450121841861</v>
      </c>
      <c r="RP44" s="15">
        <v>0.44701079129302301</v>
      </c>
      <c r="RQ44" s="15">
        <v>0.335045033713953</v>
      </c>
      <c r="RR44" s="15">
        <v>0.28048425580000003</v>
      </c>
      <c r="RS44" s="15">
        <v>0.254626514476744</v>
      </c>
      <c r="RT44" s="15">
        <v>0.242491119304651</v>
      </c>
      <c r="RU44" s="15">
        <v>0.22743726784186</v>
      </c>
      <c r="RV44" s="15">
        <v>-0.13926098918604701</v>
      </c>
      <c r="RW44" s="15">
        <v>-9.5649938316279104E-2</v>
      </c>
      <c r="RX44" s="15">
        <v>0.84978817949999996</v>
      </c>
      <c r="RY44" s="15">
        <v>0.30314318863953499</v>
      </c>
      <c r="RZ44" s="15">
        <v>0.249553156081633</v>
      </c>
      <c r="SA44" s="15">
        <v>0.36774560983673399</v>
      </c>
      <c r="SB44" s="15">
        <v>0.22453622608163301</v>
      </c>
      <c r="SC44" s="15">
        <v>0.31061378071428603</v>
      </c>
      <c r="SD44" s="15">
        <v>0.46644920085714298</v>
      </c>
      <c r="SE44" s="15">
        <v>0.40143871081632698</v>
      </c>
      <c r="SF44" s="15">
        <v>0.30001624981632702</v>
      </c>
      <c r="SG44" s="15">
        <v>0.49836976218367302</v>
      </c>
      <c r="SH44" s="15">
        <v>0.430824559142857</v>
      </c>
      <c r="SI44" s="15">
        <v>0.23589782455102001</v>
      </c>
      <c r="SJ44" s="15">
        <v>0.35865891606122402</v>
      </c>
      <c r="SK44" s="15">
        <v>0.22720253744898</v>
      </c>
      <c r="SL44" s="15">
        <v>31.349999999999898</v>
      </c>
      <c r="SM44" s="15">
        <v>29.336428571428598</v>
      </c>
      <c r="SN44" s="15">
        <v>14.922346938775499</v>
      </c>
      <c r="SO44" s="15">
        <v>40.664591836734701</v>
      </c>
      <c r="SP44" s="15">
        <v>39.3018367346939</v>
      </c>
      <c r="SQ44" s="15">
        <v>32.414897959183698</v>
      </c>
      <c r="SR44" s="15">
        <v>32.030612244897902</v>
      </c>
      <c r="SS44" s="15">
        <v>0.22791291295918401</v>
      </c>
      <c r="ST44" s="15">
        <v>0.18275499857142899</v>
      </c>
      <c r="SU44" s="15">
        <v>53.289591836734701</v>
      </c>
      <c r="SV44" s="15">
        <v>52.528571428571396</v>
      </c>
      <c r="SW44" s="15">
        <v>63.6</v>
      </c>
      <c r="SX44" s="15">
        <f t="shared" si="92"/>
        <v>10.310408163265301</v>
      </c>
      <c r="SY44" s="15">
        <f t="shared" si="93"/>
        <v>11.071428571428605</v>
      </c>
      <c r="SZ44" s="15">
        <v>1754.9713877551001</v>
      </c>
      <c r="TA44" s="15">
        <v>1737.6896224489799</v>
      </c>
      <c r="TB44" s="15">
        <v>0.247975877022449</v>
      </c>
      <c r="TC44" s="15">
        <v>0.19881865765102</v>
      </c>
      <c r="TD44" s="15">
        <v>0.178885994222449</v>
      </c>
      <c r="TE44" s="15">
        <v>0.12706645702244901</v>
      </c>
      <c r="TF44" s="15">
        <v>0.16269108384285699</v>
      </c>
      <c r="TG44" s="15">
        <v>0.116752332159184</v>
      </c>
      <c r="TH44" s="15">
        <v>9.1428748555101996E-2</v>
      </c>
      <c r="TI44" s="15">
        <v>4.3455808487755099E-2</v>
      </c>
      <c r="TJ44" s="15">
        <v>7.2372689042857097E-2</v>
      </c>
      <c r="TK44" s="15">
        <v>7.3726695761224495E-2</v>
      </c>
      <c r="TL44" s="15">
        <v>0.37337708143673398</v>
      </c>
      <c r="TM44" s="15">
        <v>0.34837226999387799</v>
      </c>
      <c r="TN44" s="15">
        <v>0.35712073801428601</v>
      </c>
      <c r="TO44" s="15">
        <v>0.30115117814081599</v>
      </c>
      <c r="TP44" s="15">
        <v>0.138157040865306</v>
      </c>
      <c r="TQ44" s="15">
        <v>0.16101267852653101</v>
      </c>
      <c r="TR44" s="15">
        <v>0.66175054366122499</v>
      </c>
      <c r="TS44" s="15">
        <v>0.502083090181633</v>
      </c>
      <c r="TT44" s="15">
        <v>0.444051654118367</v>
      </c>
      <c r="TU44" s="15">
        <v>0.50541059635714303</v>
      </c>
      <c r="TV44" s="15">
        <v>0.48074647953469402</v>
      </c>
      <c r="TW44" s="15">
        <v>0.51698935717346906</v>
      </c>
      <c r="TX44" s="15">
        <v>0.337306553706122</v>
      </c>
      <c r="TY44" s="15">
        <v>0.37208046785918403</v>
      </c>
      <c r="TZ44" s="15">
        <v>0.29006126571428598</v>
      </c>
      <c r="UA44" s="15">
        <v>0.33684076692449</v>
      </c>
      <c r="UB44" s="15">
        <v>-0.167163752938775</v>
      </c>
      <c r="UC44" s="15">
        <v>-8.1736784224489795E-2</v>
      </c>
      <c r="UD44" s="15">
        <v>0.96486262970204095</v>
      </c>
      <c r="UE44" s="15">
        <v>2.9234517387693901</v>
      </c>
      <c r="UF44" s="15">
        <v>0.22202292975555599</v>
      </c>
      <c r="UG44" s="15">
        <v>0.30683898393333298</v>
      </c>
      <c r="UH44" s="15">
        <v>0.197952722088889</v>
      </c>
      <c r="UI44" s="15">
        <v>0.26506445835555598</v>
      </c>
      <c r="UJ44" s="15">
        <v>0.49080931459999999</v>
      </c>
      <c r="UK44" s="15">
        <v>0.41700752544444403</v>
      </c>
      <c r="UL44" s="15">
        <v>0.25628936931111101</v>
      </c>
      <c r="UM44" s="15">
        <v>0.46840508086666699</v>
      </c>
      <c r="UN44" s="15">
        <v>0.40171568626666698</v>
      </c>
      <c r="UO44" s="15">
        <v>0.20994383382222201</v>
      </c>
      <c r="UP44" s="15">
        <v>0.29874085366666697</v>
      </c>
      <c r="UQ44" s="15">
        <v>0.19773959162222199</v>
      </c>
      <c r="UR44" s="15">
        <v>31.97</v>
      </c>
      <c r="US44" s="15">
        <v>27.6775555555556</v>
      </c>
      <c r="UT44" s="15">
        <v>12.8004444444444</v>
      </c>
      <c r="UU44" s="15">
        <v>41.501777777777797</v>
      </c>
      <c r="UV44" s="15">
        <v>40.654888888888898</v>
      </c>
      <c r="UW44" s="15">
        <v>32.498666666666701</v>
      </c>
      <c r="UX44" s="15">
        <v>32.183333333333401</v>
      </c>
      <c r="UY44" s="15">
        <v>0.24906516000000001</v>
      </c>
      <c r="UZ44" s="15">
        <v>0.213695124444444</v>
      </c>
      <c r="VA44" s="15">
        <v>60.1473333333333</v>
      </c>
      <c r="VB44" s="15">
        <v>57.090666666666699</v>
      </c>
      <c r="VC44" s="15">
        <v>73.099999999999994</v>
      </c>
      <c r="VD44" s="15">
        <f t="shared" si="94"/>
        <v>12.952666666666694</v>
      </c>
      <c r="VE44" s="15">
        <f t="shared" si="95"/>
        <v>16.009333333333295</v>
      </c>
      <c r="VF44" s="15">
        <f t="shared" si="96"/>
        <v>14.480999999999995</v>
      </c>
      <c r="VG44" s="15">
        <v>1910.6404666666699</v>
      </c>
      <c r="VH44" s="15">
        <v>1841.26146666667</v>
      </c>
      <c r="VI44" s="15">
        <v>0.29219766731111102</v>
      </c>
      <c r="VJ44" s="15">
        <v>0.29670262020666699</v>
      </c>
      <c r="VK44" s="15">
        <v>0.22083655318888901</v>
      </c>
      <c r="VL44" s="15">
        <v>0.22217811209999999</v>
      </c>
      <c r="VM44" s="15">
        <v>0.220909780708889</v>
      </c>
      <c r="VN44" s="15">
        <v>0.22885672530222201</v>
      </c>
      <c r="VO44" s="15">
        <f t="shared" si="97"/>
        <v>0.22488325300555551</v>
      </c>
      <c r="VP44" s="15">
        <v>0.14703621491777799</v>
      </c>
      <c r="VQ44" s="15">
        <v>0.15174531222888901</v>
      </c>
      <c r="VR44" s="15">
        <v>7.6395234482222199E-2</v>
      </c>
      <c r="VS44" s="15">
        <v>8.0040003813333302E-2</v>
      </c>
      <c r="VT44" s="15">
        <v>0.40595535554000001</v>
      </c>
      <c r="VU44" s="15">
        <v>0.42339447450000001</v>
      </c>
      <c r="VV44" s="15">
        <v>0.38064448170222198</v>
      </c>
      <c r="VW44" s="15">
        <v>0.37521201275999999</v>
      </c>
      <c r="VX44" s="15">
        <v>0.12900069750222201</v>
      </c>
      <c r="VY44" s="15">
        <v>0.145009285448889</v>
      </c>
      <c r="VZ44" s="15">
        <v>0.82934278277999995</v>
      </c>
      <c r="WA44" s="15">
        <v>0.85269622120444399</v>
      </c>
      <c r="WB44" s="15">
        <v>0.346076398528889</v>
      </c>
      <c r="WC44" s="15">
        <v>0.33632066164444402</v>
      </c>
      <c r="WD44" s="15">
        <v>0.39168142196</v>
      </c>
      <c r="WE44" s="15">
        <v>0.379994803715556</v>
      </c>
      <c r="WF44" s="15">
        <v>0.31231982000000003</v>
      </c>
      <c r="WG44" s="15">
        <v>0.30998508464444402</v>
      </c>
      <c r="WH44" s="15">
        <v>0.26046836562888898</v>
      </c>
      <c r="WI44" s="15">
        <v>0.25995322972444501</v>
      </c>
      <c r="WJ44" s="15">
        <v>-0.25577877911111102</v>
      </c>
      <c r="WK44" s="15">
        <v>-0.26255583262222199</v>
      </c>
      <c r="WL44" s="15">
        <v>0.66236688867777804</v>
      </c>
      <c r="WM44" s="15">
        <v>0.71380800832888902</v>
      </c>
      <c r="WN44" s="15">
        <v>0.180111348509434</v>
      </c>
      <c r="WO44" s="15">
        <v>0.24488505779245301</v>
      </c>
      <c r="WP44" s="15">
        <v>0.158691773245283</v>
      </c>
      <c r="WQ44" s="15">
        <v>0.213988674320755</v>
      </c>
      <c r="WR44" s="15">
        <v>0.405448090301887</v>
      </c>
      <c r="WS44" s="15">
        <v>0.35410594035849002</v>
      </c>
      <c r="WT44" s="15">
        <v>0.20237901558490601</v>
      </c>
      <c r="WU44" s="15">
        <v>0.40342909300000002</v>
      </c>
      <c r="WV44" s="15">
        <v>0.34178555933962301</v>
      </c>
      <c r="WW44" s="15">
        <v>0.17609175290566001</v>
      </c>
      <c r="WX44" s="15">
        <v>0.241004650811321</v>
      </c>
      <c r="WY44" s="15">
        <v>0.16034541083018899</v>
      </c>
      <c r="WZ44" s="15">
        <v>32.19</v>
      </c>
      <c r="XA44" s="15">
        <v>31.644150943396198</v>
      </c>
      <c r="XB44" s="15">
        <v>10.434150943396199</v>
      </c>
      <c r="XC44" s="15">
        <v>37.439056603773601</v>
      </c>
      <c r="XD44" s="15">
        <v>37.887358490566001</v>
      </c>
      <c r="XE44" s="15">
        <v>32.925283018868001</v>
      </c>
      <c r="XF44" s="15">
        <v>32.740566037735903</v>
      </c>
      <c r="XG44" s="15">
        <v>0.123377814716981</v>
      </c>
      <c r="XH44" s="15">
        <v>0.12868150754717</v>
      </c>
      <c r="XI44" s="15">
        <v>64.919056603773598</v>
      </c>
      <c r="XJ44" s="15">
        <v>62.902830188679197</v>
      </c>
      <c r="XK44" s="15">
        <v>84.6</v>
      </c>
      <c r="XL44" s="15">
        <f t="shared" si="98"/>
        <v>19.680943396226397</v>
      </c>
      <c r="XM44" s="15">
        <f t="shared" si="99"/>
        <v>21.697169811320798</v>
      </c>
      <c r="XN44" s="15">
        <v>2018.9549245282999</v>
      </c>
      <c r="XO44" s="15">
        <v>1973.2332452830201</v>
      </c>
      <c r="XP44" s="15">
        <v>0.33098280138490599</v>
      </c>
      <c r="XQ44" s="15">
        <v>0.30675304790565999</v>
      </c>
      <c r="XR44" s="15">
        <v>0.25614631850943398</v>
      </c>
      <c r="XS44" s="15">
        <v>0.24574882271698101</v>
      </c>
      <c r="XT44" s="15">
        <v>0.25143770619811301</v>
      </c>
      <c r="XU44" s="15">
        <v>0.244651230198113</v>
      </c>
      <c r="XV44" s="15">
        <v>0.173168006760377</v>
      </c>
      <c r="XW44" s="15">
        <v>0.181484351449057</v>
      </c>
      <c r="XX44" s="15">
        <v>8.2024039707547194E-2</v>
      </c>
      <c r="XY44" s="15">
        <v>6.6286451347169803E-2</v>
      </c>
      <c r="XZ44" s="15">
        <v>0.43031413315849099</v>
      </c>
      <c r="YA44" s="15">
        <v>0.43520016451698101</v>
      </c>
      <c r="YB44" s="15">
        <v>0.39140580884528298</v>
      </c>
      <c r="YC44" s="15">
        <v>0.382563870467925</v>
      </c>
      <c r="YD44" s="15">
        <v>0.11583438649811301</v>
      </c>
      <c r="YE44" s="15">
        <v>0.14845704836603801</v>
      </c>
      <c r="YF44" s="15">
        <v>0.996471484150943</v>
      </c>
      <c r="YG44" s="15">
        <v>0.89593711871509396</v>
      </c>
      <c r="YH44" s="15">
        <v>0.32323383486603802</v>
      </c>
      <c r="YI44" s="15">
        <v>0.25210073911509401</v>
      </c>
      <c r="YJ44" s="15">
        <v>0.37340085349622598</v>
      </c>
      <c r="YK44" s="15">
        <v>0.29037194543584899</v>
      </c>
      <c r="YL44" s="15">
        <v>0.301467749815094</v>
      </c>
      <c r="YM44" s="15">
        <v>0.24508312704339599</v>
      </c>
      <c r="YN44" s="15">
        <v>0.24531688109999999</v>
      </c>
      <c r="YO44" s="15">
        <v>0.20264173054905699</v>
      </c>
      <c r="YP44" s="15">
        <v>-0.29453460571698098</v>
      </c>
      <c r="YQ44" s="15">
        <v>-0.306204668962264</v>
      </c>
      <c r="YR44" s="15">
        <v>0.61302557083396203</v>
      </c>
      <c r="YS44" s="15">
        <v>0.51070355761320796</v>
      </c>
      <c r="YT44" s="15">
        <v>0.138304313255319</v>
      </c>
      <c r="YU44" s="15">
        <v>0.17933656895744701</v>
      </c>
      <c r="YV44" s="15">
        <v>0.12103134480851099</v>
      </c>
      <c r="YW44" s="15">
        <v>0.16011452159574499</v>
      </c>
      <c r="YX44" s="15">
        <v>0.29230443523404298</v>
      </c>
      <c r="YY44" s="15">
        <v>0.26299624789361697</v>
      </c>
      <c r="YZ44" s="15">
        <v>0.15085877976595699</v>
      </c>
      <c r="ZA44" s="15">
        <v>0.32980582517021301</v>
      </c>
      <c r="ZB44" s="15">
        <v>0.27658004744680897</v>
      </c>
      <c r="ZC44" s="15">
        <v>0.135022730340425</v>
      </c>
      <c r="ZD44" s="15">
        <v>0.176546710446809</v>
      </c>
      <c r="ZE44" s="15">
        <v>0.119541150978723</v>
      </c>
      <c r="ZF44" s="15">
        <v>36.439148936170199</v>
      </c>
      <c r="ZG44" s="15">
        <v>32.39</v>
      </c>
      <c r="ZH44" s="15">
        <v>15.1012765957447</v>
      </c>
      <c r="ZI44" s="15">
        <v>44.323404255319197</v>
      </c>
      <c r="ZJ44" s="15">
        <v>46.438297872340399</v>
      </c>
      <c r="ZK44" s="15">
        <v>37.261276595744697</v>
      </c>
      <c r="ZL44" s="15">
        <v>37.157446808510699</v>
      </c>
      <c r="ZM44" s="15">
        <v>0.19563971191489399</v>
      </c>
      <c r="ZN44" s="15">
        <v>0.23672578085106399</v>
      </c>
      <c r="ZO44" s="15">
        <v>81.137872340425503</v>
      </c>
      <c r="ZP44" s="15">
        <v>75.360425531914899</v>
      </c>
      <c r="ZQ44" s="15">
        <v>103.6</v>
      </c>
      <c r="ZR44" s="15">
        <f t="shared" si="100"/>
        <v>22.462127659574492</v>
      </c>
      <c r="ZS44" s="15">
        <f t="shared" si="101"/>
        <v>28.239574468085095</v>
      </c>
      <c r="ZT44" s="15">
        <v>2387.0223191489399</v>
      </c>
      <c r="ZU44" s="15">
        <v>2255.98878723404</v>
      </c>
      <c r="ZV44" s="15">
        <v>0.37130790344893599</v>
      </c>
      <c r="ZW44" s="15">
        <v>0.28490552505744698</v>
      </c>
      <c r="ZX44" s="15">
        <v>0.29391866193829802</v>
      </c>
      <c r="ZY44" s="15">
        <v>0.24156541989999999</v>
      </c>
      <c r="ZZ44" s="15">
        <v>0.301933864951064</v>
      </c>
      <c r="AAA44" s="15">
        <v>0.23240056359361699</v>
      </c>
      <c r="AAB44" s="15">
        <v>0.220784717959574</v>
      </c>
      <c r="AAC44" s="15">
        <v>0.18756022216808499</v>
      </c>
      <c r="AAD44" s="15">
        <v>8.7153764921276605E-2</v>
      </c>
      <c r="AAE44" s="15">
        <v>4.78046426042553E-2</v>
      </c>
      <c r="AAF44" s="15">
        <v>0.46709721523404302</v>
      </c>
      <c r="AAG44" s="15">
        <v>0.40727498841489401</v>
      </c>
      <c r="AAH44" s="15">
        <v>0.41810032398085101</v>
      </c>
      <c r="AAI44" s="15">
        <v>0.35029326438723402</v>
      </c>
      <c r="AAJ44" s="15">
        <v>0.115738877031915</v>
      </c>
      <c r="AAK44" s="15">
        <v>0.13921862466383</v>
      </c>
      <c r="AAL44" s="15">
        <v>1.1903149209234001</v>
      </c>
      <c r="AAM44" s="15">
        <v>0.82744518332765904</v>
      </c>
      <c r="AAN44" s="15">
        <v>0.28711681685531898</v>
      </c>
      <c r="AAO44" s="15">
        <v>-0.54035633943191497</v>
      </c>
      <c r="AAP44" s="15">
        <v>0.34286557845744697</v>
      </c>
      <c r="AAQ44" s="15">
        <v>-0.72203717490638297</v>
      </c>
      <c r="AAR44" s="15">
        <v>0.292902571542553</v>
      </c>
      <c r="AAS44" s="15">
        <v>-9.82488658595745E-2</v>
      </c>
      <c r="AAT44" s="15">
        <v>0.23263139726170201</v>
      </c>
      <c r="AAU44" s="15">
        <v>-5.9880106634042501E-2</v>
      </c>
      <c r="AAV44" s="15">
        <v>-0.360673413297872</v>
      </c>
      <c r="AAW44" s="15">
        <v>-0.31390800229787202</v>
      </c>
      <c r="AAX44" s="15">
        <v>0.53998337887872305</v>
      </c>
      <c r="AAY44" s="15">
        <v>0.46033196832127699</v>
      </c>
      <c r="AAZ44" s="15">
        <v>0.114120812608696</v>
      </c>
      <c r="ABA44" s="15">
        <v>0.137896756391304</v>
      </c>
      <c r="ABB44" s="15">
        <v>9.8973790195652195E-2</v>
      </c>
      <c r="ABC44" s="15">
        <v>0.12056654710869601</v>
      </c>
      <c r="ABD44" s="15">
        <v>0.26157136171739098</v>
      </c>
      <c r="ABE44" s="15">
        <v>0.221527266934783</v>
      </c>
      <c r="ABF44" s="15">
        <v>0.129984619978261</v>
      </c>
      <c r="ABG44" s="15">
        <v>0.28613446956521699</v>
      </c>
      <c r="ABH44" s="15">
        <v>0.22302887902173901</v>
      </c>
      <c r="ABI44" s="15">
        <v>0.10700064841304301</v>
      </c>
      <c r="ABJ44" s="15">
        <v>0.13573421510869599</v>
      </c>
      <c r="ABK44" s="15">
        <v>9.2920775152173896E-2</v>
      </c>
      <c r="ABL44" s="15">
        <v>35.439130434782598</v>
      </c>
      <c r="ABM44" s="15">
        <v>33.914347826087003</v>
      </c>
      <c r="ABN44" s="15">
        <v>13.9310869565217</v>
      </c>
      <c r="ABO44" s="15">
        <v>38.863695652173902</v>
      </c>
      <c r="ABP44" s="15">
        <v>41.347826086956502</v>
      </c>
      <c r="ABQ44" s="15">
        <v>35.816086956521701</v>
      </c>
      <c r="ABR44" s="15">
        <v>35.809565217391302</v>
      </c>
      <c r="ABS44" s="15">
        <v>8.3590366086956497E-2</v>
      </c>
      <c r="ABT44" s="15">
        <v>0.138949195</v>
      </c>
      <c r="ABU44" s="15">
        <v>93.645652173913007</v>
      </c>
      <c r="ABV44" s="15">
        <v>87.928260869565193</v>
      </c>
      <c r="ABW44" s="15">
        <v>122.5</v>
      </c>
      <c r="ABX44" s="15">
        <f t="shared" si="102"/>
        <v>28.854347826086993</v>
      </c>
      <c r="ABY44" s="15">
        <f t="shared" si="103"/>
        <v>34.571739130434807</v>
      </c>
      <c r="ABZ44" s="15">
        <f t="shared" si="104"/>
        <v>31.7130434782609</v>
      </c>
      <c r="ACA44" s="15">
        <v>2670.9282826087001</v>
      </c>
      <c r="ACB44" s="15">
        <v>2541.3508478260901</v>
      </c>
      <c r="ACC44" s="15">
        <v>0.374607974369565</v>
      </c>
      <c r="ACD44" s="15">
        <v>0.36289998411739099</v>
      </c>
      <c r="ACE44" s="15">
        <v>0.26343007660217399</v>
      </c>
      <c r="ACF44" s="15">
        <v>0.29364763172173902</v>
      </c>
      <c r="ACG44" s="15">
        <v>0.35596423458043502</v>
      </c>
      <c r="ACH44" s="15">
        <v>0.30376730561304399</v>
      </c>
      <c r="ACI44" s="15">
        <f t="shared" si="105"/>
        <v>0.32986577009673951</v>
      </c>
      <c r="ACJ44" s="15">
        <v>0.24344816986304299</v>
      </c>
      <c r="ACK44" s="15">
        <v>0.231300391013044</v>
      </c>
      <c r="ACL44" s="15">
        <v>0.123516862447826</v>
      </c>
      <c r="ACM44" s="15">
        <v>7.8614098954347802E-2</v>
      </c>
      <c r="ACN44" s="15">
        <v>0.50919542624347802</v>
      </c>
      <c r="ACO44" s="15">
        <v>0.44518184847608699</v>
      </c>
      <c r="ACP44" s="15">
        <v>0.45496427658695598</v>
      </c>
      <c r="ACQ44" s="15">
        <v>0.386440689036957</v>
      </c>
      <c r="ACR44" s="15">
        <v>0.16646434448478301</v>
      </c>
      <c r="ACS44" s="15">
        <v>9.87130053217391E-2</v>
      </c>
      <c r="ACT44" s="15">
        <v>1.2043989890217399</v>
      </c>
      <c r="ACU44" s="15">
        <v>1.17198281618261</v>
      </c>
      <c r="ACV44" s="15">
        <v>0.34510191701304299</v>
      </c>
      <c r="ACW44" s="15">
        <v>0.21212176166956501</v>
      </c>
      <c r="ACX44" s="15">
        <v>0.415843392032609</v>
      </c>
      <c r="ACY44" s="15">
        <v>0.24856814393260901</v>
      </c>
      <c r="ACZ44" s="15">
        <v>0.40046053518913</v>
      </c>
      <c r="ADA44" s="15">
        <v>0.22452793742173899</v>
      </c>
      <c r="ADB44" s="15">
        <v>0.32793212494782598</v>
      </c>
      <c r="ADC44" s="15">
        <v>0.18323653997391301</v>
      </c>
      <c r="ADD44" s="15">
        <v>-0.39083758195652202</v>
      </c>
      <c r="ADE44" s="15">
        <v>-0.374420950913044</v>
      </c>
      <c r="ADF44" s="15">
        <v>0.72950041528913001</v>
      </c>
      <c r="ADG44" s="15">
        <v>0.54085146574782605</v>
      </c>
      <c r="ADH44" s="15">
        <v>8.6003733423076906E-2</v>
      </c>
      <c r="ADI44" s="15">
        <v>0.100795756</v>
      </c>
      <c r="ADJ44" s="15">
        <v>7.1371441980769307E-2</v>
      </c>
      <c r="ADK44" s="15">
        <v>0.10181346153846201</v>
      </c>
      <c r="ADL44" s="15">
        <v>0.18241222876923099</v>
      </c>
      <c r="ADM44" s="15">
        <v>0.16437690361538501</v>
      </c>
      <c r="ADN44" s="15">
        <v>0.107498547788462</v>
      </c>
      <c r="ADO44" s="15">
        <v>0.228921619673077</v>
      </c>
      <c r="ADP44" s="15">
        <v>0.195504906615385</v>
      </c>
      <c r="ADQ44" s="15">
        <v>8.8202400442307705E-2</v>
      </c>
      <c r="ADR44" s="15">
        <v>0.112342361173077</v>
      </c>
      <c r="ADS44" s="15">
        <v>7.7752791576923094E-2</v>
      </c>
      <c r="ADT44" s="15">
        <v>36.937692307692302</v>
      </c>
      <c r="ADU44" s="15">
        <v>33.824423076923097</v>
      </c>
      <c r="ADV44" s="15">
        <v>17.921346153846201</v>
      </c>
      <c r="ADW44" s="15">
        <v>41.031153846153799</v>
      </c>
      <c r="ADX44" s="15">
        <v>42.866730769230799</v>
      </c>
      <c r="ADY44" s="15">
        <v>37.32</v>
      </c>
      <c r="ADZ44" s="15">
        <v>37.227307692307697</v>
      </c>
      <c r="AEA44" s="15">
        <v>0.10189916288461499</v>
      </c>
      <c r="AEB44" s="15">
        <v>0.14231890250000001</v>
      </c>
      <c r="AEC44" s="15">
        <v>107.79038461538499</v>
      </c>
      <c r="AED44" s="15">
        <v>100.696153846154</v>
      </c>
      <c r="AEE44" s="15">
        <v>140.80000000000001</v>
      </c>
      <c r="AEF44" s="15">
        <f t="shared" si="247"/>
        <v>33.009615384615017</v>
      </c>
      <c r="AEG44" s="15">
        <f t="shared" si="248"/>
        <v>40.103846153846007</v>
      </c>
      <c r="AEH44" s="15">
        <v>2992.17403846154</v>
      </c>
      <c r="AEI44" s="15">
        <v>2831.2405384615399</v>
      </c>
      <c r="AEJ44" s="15">
        <v>0.36006737440384601</v>
      </c>
      <c r="AEK44" s="15">
        <v>0.26823861321153802</v>
      </c>
      <c r="AEL44" s="15">
        <v>0.290120893942308</v>
      </c>
      <c r="AEM44" s="15">
        <v>0.231337787769231</v>
      </c>
      <c r="AEN44" s="15">
        <v>0.34087586194230801</v>
      </c>
      <c r="AEO44" s="15">
        <v>0.273083509365385</v>
      </c>
      <c r="AEP44" s="15">
        <v>0.270000329057692</v>
      </c>
      <c r="AEQ44" s="15">
        <v>0.23605798915384599</v>
      </c>
      <c r="AER44" s="15">
        <v>7.8251085576923105E-2</v>
      </c>
      <c r="AES44" s="15">
        <v>4.2459829346153798E-2</v>
      </c>
      <c r="AET44" s="15">
        <v>0.49233680232692301</v>
      </c>
      <c r="AEU44" s="15">
        <v>0.42260790192307701</v>
      </c>
      <c r="AEV44" s="15">
        <v>0.44302642432692302</v>
      </c>
      <c r="AEW44" s="15">
        <v>0.34383950603846197</v>
      </c>
      <c r="AEX44" s="15">
        <v>0.161006733519231</v>
      </c>
      <c r="AEY44" s="15">
        <v>0.176543613134615</v>
      </c>
      <c r="AEZ44" s="15">
        <v>1.13115685319231</v>
      </c>
      <c r="AFA44" s="15">
        <v>0.80061529521153896</v>
      </c>
      <c r="AFB44" s="15">
        <v>0.22695939909615401</v>
      </c>
      <c r="AFC44" s="15">
        <v>-6.0219806730768804E-3</v>
      </c>
      <c r="AFD44" s="15">
        <v>0.28106154905769198</v>
      </c>
      <c r="AFE44" s="15">
        <v>-4.8763139307692202E-2</v>
      </c>
      <c r="AFF44" s="15">
        <v>0.269568561788462</v>
      </c>
      <c r="AFG44" s="15">
        <v>2.2691994197307701</v>
      </c>
      <c r="AFH44" s="15">
        <v>0.214535137057692</v>
      </c>
      <c r="AFI44" s="15">
        <v>1.68998902855769</v>
      </c>
      <c r="AFJ44" s="15">
        <v>-0.42440795096153799</v>
      </c>
      <c r="AFK44" s="15">
        <v>-0.37802289665384597</v>
      </c>
      <c r="AFL44" s="15">
        <v>0.40860506307692301</v>
      </c>
      <c r="AFM44" s="15">
        <v>0.37222396092307702</v>
      </c>
      <c r="AFN44" s="15">
        <v>8.5822235365384594E-2</v>
      </c>
      <c r="AFO44" s="15">
        <v>9.9481461230769203E-2</v>
      </c>
      <c r="AFP44" s="15">
        <v>7.0882355269230798E-2</v>
      </c>
      <c r="AFQ44" s="15">
        <v>9.5405250230769206E-2</v>
      </c>
      <c r="AFR44" s="15">
        <v>0.187175648730769</v>
      </c>
      <c r="AFS44" s="15">
        <v>0.16681499982692299</v>
      </c>
      <c r="AFT44" s="15">
        <v>9.5674366403846106E-2</v>
      </c>
      <c r="AFU44" s="15">
        <v>0.226438055653846</v>
      </c>
      <c r="AFV44" s="15">
        <v>0.18697473594230801</v>
      </c>
      <c r="AFW44" s="15">
        <v>8.1421661749999999E-2</v>
      </c>
      <c r="AFX44" s="15">
        <v>9.6157703096153804E-2</v>
      </c>
      <c r="AFY44" s="15">
        <v>7.2363800480769194E-2</v>
      </c>
      <c r="AFZ44" s="15">
        <v>33.5869230769231</v>
      </c>
      <c r="AGA44" s="15">
        <v>30.5505769230769</v>
      </c>
      <c r="AGB44" s="15">
        <v>19.236923076923102</v>
      </c>
      <c r="AGC44" s="15">
        <v>37.3301923076923</v>
      </c>
      <c r="AGD44" s="15">
        <v>39.591346153846203</v>
      </c>
      <c r="AGE44" s="15">
        <v>33.314230769230697</v>
      </c>
      <c r="AGF44" s="15">
        <v>33.3315384615384</v>
      </c>
      <c r="AGG44" s="15">
        <v>0.11003341057692299</v>
      </c>
      <c r="AGH44" s="15">
        <v>0.1571477825</v>
      </c>
      <c r="AGI44" s="15">
        <v>107.863461538462</v>
      </c>
      <c r="AGJ44" s="15">
        <v>99.019230769230703</v>
      </c>
      <c r="AGK44" s="15">
        <v>145.1</v>
      </c>
      <c r="AGL44" s="15">
        <f t="shared" si="106"/>
        <v>37.23653846153799</v>
      </c>
      <c r="AGM44" s="15">
        <f t="shared" si="107"/>
        <v>46.080769230769292</v>
      </c>
      <c r="AGN44" s="15">
        <f t="shared" si="108"/>
        <v>41.658653846153641</v>
      </c>
      <c r="AGO44" s="15">
        <v>2993.6363653846101</v>
      </c>
      <c r="AGP44" s="15">
        <v>2793.03146153846</v>
      </c>
      <c r="AGQ44" s="15">
        <v>0.40535317645576902</v>
      </c>
      <c r="AGR44" s="15">
        <v>0.31526005818653802</v>
      </c>
      <c r="AGS44" s="15">
        <v>0.32282453822500001</v>
      </c>
      <c r="AGT44" s="15">
        <v>0.26823345126923098</v>
      </c>
      <c r="AGU44" s="15">
        <v>0.403119332557692</v>
      </c>
      <c r="AGV44" s="15">
        <v>0.29656673272692302</v>
      </c>
      <c r="AGW44" s="15">
        <f t="shared" si="109"/>
        <v>0.34984303264230754</v>
      </c>
      <c r="AGX44" s="15">
        <v>0.32047844377115398</v>
      </c>
      <c r="AGY44" s="15">
        <v>0.248768730601923</v>
      </c>
      <c r="AGZ44" s="15">
        <v>9.5029428232692295E-2</v>
      </c>
      <c r="AHA44" s="15">
        <v>5.2749715176923097E-2</v>
      </c>
      <c r="AHB44" s="15">
        <v>0.51509898007499999</v>
      </c>
      <c r="AHC44" s="15">
        <v>0.441578519730769</v>
      </c>
      <c r="AHD44" s="15">
        <v>0.47032200174038502</v>
      </c>
      <c r="AHE44" s="15">
        <v>0.36189633975192298</v>
      </c>
      <c r="AHF44" s="15">
        <v>0.138989882651923</v>
      </c>
      <c r="AHG44" s="15">
        <v>0.14753067269423101</v>
      </c>
      <c r="AHH44" s="15">
        <v>1.3692714215999999</v>
      </c>
      <c r="AHI44" s="15">
        <v>0.96796310514999995</v>
      </c>
      <c r="AHJ44" s="15">
        <v>0.23386922579807701</v>
      </c>
      <c r="AHK44" s="15">
        <v>1.1969246847249999</v>
      </c>
      <c r="AHL44" s="15">
        <v>0.29832424119423101</v>
      </c>
      <c r="AHM44" s="15">
        <v>1.5063592320557699</v>
      </c>
      <c r="AHN44" s="15">
        <v>0.29712260437115401</v>
      </c>
      <c r="AHO44" s="15">
        <v>-5.0937451378846199E-2</v>
      </c>
      <c r="AHP44" s="15">
        <v>0.23255303267115399</v>
      </c>
      <c r="AHQ44" s="15">
        <v>-7.4595856365384803E-3</v>
      </c>
      <c r="AHR44" s="15">
        <v>-0.48479632703846098</v>
      </c>
      <c r="AHS44" s="15">
        <v>-0.39447998686538399</v>
      </c>
      <c r="AHT44" s="15">
        <v>0.44221830582115401</v>
      </c>
      <c r="AHU44" s="15">
        <v>0.474336119538462</v>
      </c>
      <c r="AHV44" s="15">
        <v>8.3198954388888899E-2</v>
      </c>
      <c r="AHW44" s="15">
        <v>9.9675695629629704E-2</v>
      </c>
      <c r="AHX44" s="15">
        <v>7.4658674722222207E-2</v>
      </c>
      <c r="AHY44" s="15">
        <v>9.4256491574074105E-2</v>
      </c>
      <c r="AHZ44" s="15">
        <v>0.19574598262963</v>
      </c>
      <c r="AIA44" s="15">
        <v>0.15615899968518501</v>
      </c>
      <c r="AIB44" s="15">
        <v>9.1428915314814799E-2</v>
      </c>
      <c r="AIC44" s="15">
        <v>0.20955451881481499</v>
      </c>
      <c r="AID44" s="15">
        <v>0.170587537685185</v>
      </c>
      <c r="AIE44" s="15">
        <v>7.4751851851851805E-2</v>
      </c>
      <c r="AIF44" s="15">
        <v>9.2175076092592595E-2</v>
      </c>
      <c r="AIG44" s="15">
        <v>6.4388594925925899E-2</v>
      </c>
      <c r="AIH44" s="15">
        <v>36.9</v>
      </c>
      <c r="AII44" s="15">
        <v>33.9962962962963</v>
      </c>
      <c r="AIJ44" s="15">
        <v>22.028703703703702</v>
      </c>
      <c r="AIK44" s="15">
        <v>42.033333333333303</v>
      </c>
      <c r="AIL44" s="15">
        <v>43.213518518518498</v>
      </c>
      <c r="AIM44" s="15">
        <v>37.058518518518497</v>
      </c>
      <c r="AIN44" s="15">
        <v>36.998888888888899</v>
      </c>
      <c r="AIO44" s="15">
        <v>0.13692488555555599</v>
      </c>
      <c r="AIP44" s="15">
        <v>0.15719054222222201</v>
      </c>
      <c r="AIQ44" s="15">
        <v>112.653703703704</v>
      </c>
      <c r="AIR44" s="15">
        <v>107.42962962963</v>
      </c>
      <c r="AIS44" s="15">
        <v>157</v>
      </c>
      <c r="AIT44" s="15">
        <f t="shared" si="110"/>
        <v>44.346296296296003</v>
      </c>
      <c r="AIU44" s="15">
        <f t="shared" si="111"/>
        <v>49.57037037037</v>
      </c>
      <c r="AIV44" s="15">
        <v>3102.5551666666702</v>
      </c>
      <c r="AIW44" s="15">
        <v>2983.9252222222199</v>
      </c>
      <c r="AIX44" s="15">
        <v>0.39051584161296299</v>
      </c>
      <c r="AIY44" s="15">
        <v>0.335259716838889</v>
      </c>
      <c r="AIZ44" s="15">
        <v>0.30181483193518499</v>
      </c>
      <c r="AJA44" s="15">
        <v>0.24393234944074099</v>
      </c>
      <c r="AJB44" s="15">
        <v>0.38711310738148202</v>
      </c>
      <c r="AJC44" s="15">
        <v>0.31054449017962998</v>
      </c>
      <c r="AJD44" s="15">
        <v>0.298160320492593</v>
      </c>
      <c r="AJE44" s="15">
        <v>0.217598528240741</v>
      </c>
      <c r="AJF44" s="15">
        <v>0.10096461667963</v>
      </c>
      <c r="AJG44" s="15">
        <v>0.101404219838889</v>
      </c>
      <c r="AJH44" s="15">
        <v>0.52850075850740696</v>
      </c>
      <c r="AJI44" s="15">
        <v>0.43305593042592599</v>
      </c>
      <c r="AJJ44" s="15">
        <v>0.47236662594629603</v>
      </c>
      <c r="AJK44" s="15">
        <v>0.38881435575740803</v>
      </c>
      <c r="AJL44" s="15">
        <v>0.17407207519444401</v>
      </c>
      <c r="AJM44" s="15">
        <v>0.11658589109444401</v>
      </c>
      <c r="AJN44" s="15">
        <v>1.29307447303704</v>
      </c>
      <c r="AJO44" s="15">
        <v>1.0802258865222201</v>
      </c>
      <c r="AJP44" s="15">
        <v>0.25464395693888903</v>
      </c>
      <c r="AJQ44" s="15">
        <v>-0.34406370958333399</v>
      </c>
      <c r="AJR44" s="15">
        <v>0.31918694554814803</v>
      </c>
      <c r="AJS44" s="15">
        <v>-0.48742751317777799</v>
      </c>
      <c r="AJT44" s="15">
        <v>0.31693738834629598</v>
      </c>
      <c r="AJU44" s="15">
        <v>0.183731655405556</v>
      </c>
      <c r="AJV44" s="15">
        <v>0.25211307237037001</v>
      </c>
      <c r="AJW44" s="15">
        <v>0.17137575332963001</v>
      </c>
      <c r="AJX44" s="15">
        <v>-0.458769971</v>
      </c>
      <c r="AJY44" s="15">
        <v>-0.35374842370370402</v>
      </c>
      <c r="AJZ44" s="15">
        <v>0.50381768086851897</v>
      </c>
      <c r="AKA44" s="15">
        <v>0.98221452186851899</v>
      </c>
      <c r="AZI44" s="6"/>
      <c r="AZJ44" s="7"/>
      <c r="AZK44" s="6"/>
      <c r="AZL44" s="6"/>
      <c r="AZM44" s="6"/>
      <c r="AZN44" s="6"/>
    </row>
    <row r="45" spans="1:963 1361:1366" x14ac:dyDescent="0.25">
      <c r="A45" s="15">
        <v>44</v>
      </c>
      <c r="B45" s="15">
        <v>11</v>
      </c>
      <c r="C45" s="15" t="s">
        <v>9</v>
      </c>
      <c r="D45" s="15">
        <v>100</v>
      </c>
      <c r="E45" s="15">
        <v>3</v>
      </c>
      <c r="F45" s="15">
        <v>3</v>
      </c>
      <c r="G45" s="25">
        <v>-9999</v>
      </c>
      <c r="H45" s="25">
        <v>-9999</v>
      </c>
      <c r="I45" s="25">
        <v>-9999</v>
      </c>
      <c r="J45" s="25">
        <v>-9999</v>
      </c>
      <c r="K45" s="25">
        <v>-9999</v>
      </c>
      <c r="L45" s="25">
        <v>-9999</v>
      </c>
      <c r="M45" s="15">
        <v>0</v>
      </c>
      <c r="N45" s="15">
        <v>0</v>
      </c>
      <c r="O45" s="15">
        <f t="shared" si="34"/>
        <v>0</v>
      </c>
      <c r="P45" s="15">
        <v>0</v>
      </c>
      <c r="Q45" s="15">
        <v>53.839999999999996</v>
      </c>
      <c r="R45" s="15">
        <v>18.72</v>
      </c>
      <c r="S45" s="15">
        <v>27.439999999999998</v>
      </c>
      <c r="T45" s="15">
        <v>59.12</v>
      </c>
      <c r="U45" s="15">
        <v>17.439999999999998</v>
      </c>
      <c r="V45" s="15">
        <v>23.439999999999998</v>
      </c>
      <c r="W45" s="15">
        <v>65.12</v>
      </c>
      <c r="X45" s="15">
        <v>15.439999999999998</v>
      </c>
      <c r="Y45" s="15">
        <v>19.439999999999998</v>
      </c>
      <c r="Z45" s="15">
        <v>57.11999999999999</v>
      </c>
      <c r="AA45" s="15">
        <v>21.440000000000012</v>
      </c>
      <c r="AB45" s="15">
        <v>21.439999999999998</v>
      </c>
      <c r="AC45" s="15" t="s">
        <v>84</v>
      </c>
      <c r="AD45" s="15">
        <v>8.8000000000000007</v>
      </c>
      <c r="AE45" s="15">
        <v>7.2</v>
      </c>
      <c r="AF45" s="15">
        <v>1.5</v>
      </c>
      <c r="AG45" s="15" t="s">
        <v>41</v>
      </c>
      <c r="AH45" s="15">
        <v>2</v>
      </c>
      <c r="AI45" s="15">
        <v>0.6</v>
      </c>
      <c r="AJ45" s="15">
        <v>1.7</v>
      </c>
      <c r="AK45" s="15">
        <v>3</v>
      </c>
      <c r="AL45" s="15">
        <v>393</v>
      </c>
      <c r="AM45" s="15">
        <v>85</v>
      </c>
      <c r="AN45" s="15">
        <v>0.7</v>
      </c>
      <c r="AO45" s="15">
        <v>9.5</v>
      </c>
      <c r="AP45" s="15">
        <v>6.6</v>
      </c>
      <c r="AQ45" s="15">
        <v>1.26</v>
      </c>
      <c r="AR45" s="15">
        <v>5535</v>
      </c>
      <c r="AS45" s="15">
        <v>217</v>
      </c>
      <c r="AT45" s="15">
        <v>556</v>
      </c>
      <c r="AU45" s="25">
        <v>-9999</v>
      </c>
      <c r="AV45" s="15">
        <v>32.9</v>
      </c>
      <c r="AW45" s="15">
        <v>0</v>
      </c>
      <c r="AX45" s="15">
        <v>3</v>
      </c>
      <c r="AY45" s="15">
        <v>84</v>
      </c>
      <c r="AZ45" s="15">
        <v>6</v>
      </c>
      <c r="BA45" s="15">
        <v>7</v>
      </c>
      <c r="BB45" s="15">
        <v>84</v>
      </c>
      <c r="BC45" s="20">
        <v>0.4297851074462769</v>
      </c>
      <c r="BD45" s="20">
        <v>0</v>
      </c>
      <c r="BE45" s="20">
        <v>0</v>
      </c>
      <c r="BF45" s="20">
        <v>2.01684061917007E-2</v>
      </c>
      <c r="BG45" s="20">
        <v>0.52705551651440619</v>
      </c>
      <c r="BH45" s="20">
        <v>1.0607955966975231</v>
      </c>
      <c r="BI45" s="25">
        <v>-9999</v>
      </c>
      <c r="BJ45" s="25">
        <v>-9999</v>
      </c>
      <c r="BK45" s="25">
        <v>-9999</v>
      </c>
      <c r="BL45" s="25">
        <v>-9999</v>
      </c>
      <c r="BM45" s="25">
        <v>-9999</v>
      </c>
      <c r="BN45" s="20">
        <f t="shared" si="197"/>
        <v>1.7191404297851076</v>
      </c>
      <c r="BO45" s="20">
        <f t="shared" si="198"/>
        <v>1.7191404297851076</v>
      </c>
      <c r="BP45" s="20">
        <f t="shared" si="199"/>
        <v>1.7998140545519103</v>
      </c>
      <c r="BQ45" s="20">
        <f t="shared" si="200"/>
        <v>3.9080361206095349</v>
      </c>
      <c r="BR45" s="20">
        <f t="shared" si="201"/>
        <v>8.1512185073996264</v>
      </c>
      <c r="BS45" s="20">
        <f t="shared" si="202"/>
        <v>8.0673624766802801E-2</v>
      </c>
      <c r="BT45" s="20">
        <f t="shared" si="203"/>
        <v>2.1082220660576247</v>
      </c>
      <c r="BU45" s="20">
        <f t="shared" si="204"/>
        <v>4.2431823867900924</v>
      </c>
      <c r="BV45" s="20">
        <f t="shared" si="35"/>
        <v>6.4320780776145199</v>
      </c>
      <c r="BW45" s="25">
        <v>-9999</v>
      </c>
      <c r="BX45" s="25">
        <v>-9999</v>
      </c>
      <c r="BY45" s="25">
        <v>-9999</v>
      </c>
      <c r="BZ45" s="25">
        <v>-9999</v>
      </c>
      <c r="CA45" s="25">
        <v>-9999</v>
      </c>
      <c r="CB45" s="25">
        <v>-9999</v>
      </c>
      <c r="CC45" s="25">
        <v>-9999</v>
      </c>
      <c r="CD45" s="20">
        <f t="shared" si="205"/>
        <v>25.415128606985434</v>
      </c>
      <c r="CE45" s="20">
        <f t="shared" si="206"/>
        <v>34.857359682682642</v>
      </c>
      <c r="CF45" s="20">
        <f t="shared" si="207"/>
        <v>54.254106749503734</v>
      </c>
      <c r="CG45" s="20">
        <f t="shared" si="36"/>
        <v>75.942619731895817</v>
      </c>
      <c r="CH45" s="15">
        <f t="shared" si="208"/>
        <v>19.396747066821089</v>
      </c>
      <c r="CI45" s="15">
        <f t="shared" si="209"/>
        <v>12.221057361090311</v>
      </c>
      <c r="CJ45" s="15">
        <f t="shared" si="210"/>
        <v>9.4674556213017755</v>
      </c>
      <c r="CK45" s="15">
        <f t="shared" ref="CK45:CL45" si="251">SUM(CH45:CJ45)</f>
        <v>41.085260049213176</v>
      </c>
      <c r="CL45" s="15">
        <f t="shared" si="251"/>
        <v>62.773773031605259</v>
      </c>
      <c r="CM45" s="15">
        <v>3.54</v>
      </c>
      <c r="CN45" s="15">
        <v>1.57</v>
      </c>
      <c r="CO45" s="15">
        <v>0.40500000000000003</v>
      </c>
      <c r="CP45" s="15">
        <v>0.21999999999999997</v>
      </c>
      <c r="CQ45" s="15">
        <v>0.88500000000000001</v>
      </c>
      <c r="CR45" s="15">
        <v>0.75</v>
      </c>
      <c r="CS45" s="25">
        <v>-9999</v>
      </c>
      <c r="CT45" s="25">
        <v>-9999</v>
      </c>
      <c r="CU45" s="25">
        <v>-9999</v>
      </c>
      <c r="CV45" s="25">
        <v>-9999</v>
      </c>
      <c r="CW45" s="25">
        <v>-9999</v>
      </c>
      <c r="CX45" s="20">
        <f t="shared" si="141"/>
        <v>20.440000000000001</v>
      </c>
      <c r="CY45" s="20">
        <f t="shared" si="142"/>
        <v>22.060000000000002</v>
      </c>
      <c r="CZ45" s="20">
        <f t="shared" si="143"/>
        <v>22.94</v>
      </c>
      <c r="DA45" s="20">
        <f t="shared" si="144"/>
        <v>26.48</v>
      </c>
      <c r="DB45" s="20">
        <f t="shared" si="145"/>
        <v>29.48</v>
      </c>
      <c r="DC45" s="15">
        <f t="shared" si="146"/>
        <v>0.87999999999999989</v>
      </c>
      <c r="DD45" s="15">
        <f t="shared" si="147"/>
        <v>3.54</v>
      </c>
      <c r="DE45" s="15">
        <f t="shared" si="148"/>
        <v>3</v>
      </c>
      <c r="DF45" s="15">
        <f t="shared" si="149"/>
        <v>7.42</v>
      </c>
      <c r="DG45" s="16">
        <v>3.4547199353502704</v>
      </c>
      <c r="DH45" s="16">
        <v>2.8990622163960875</v>
      </c>
      <c r="DI45" s="16">
        <v>2.3605577689243025</v>
      </c>
      <c r="DJ45" s="16">
        <v>4.8491867667052722</v>
      </c>
      <c r="DK45" s="16">
        <v>3.0552643402725779</v>
      </c>
      <c r="DL45" s="16">
        <v>2.3668639053254439</v>
      </c>
      <c r="DM45" s="25">
        <v>-9999</v>
      </c>
      <c r="DN45" s="20">
        <f t="shared" si="41"/>
        <v>25.415128606985434</v>
      </c>
      <c r="DO45" s="20">
        <f t="shared" si="42"/>
        <v>34.857359682682642</v>
      </c>
      <c r="DP45" s="20">
        <f t="shared" ref="DP45:DR45" si="252">(DO45+(DJ45*4))</f>
        <v>54.254106749503734</v>
      </c>
      <c r="DQ45" s="20">
        <f t="shared" si="252"/>
        <v>66.475164110594051</v>
      </c>
      <c r="DR45" s="20">
        <f t="shared" si="252"/>
        <v>75.942619731895832</v>
      </c>
      <c r="DS45" s="15">
        <f t="shared" si="44"/>
        <v>19.396747066821089</v>
      </c>
      <c r="DT45" s="15">
        <f t="shared" si="45"/>
        <v>12.221057361090311</v>
      </c>
      <c r="DU45" s="15">
        <f t="shared" si="46"/>
        <v>9.4674556213017755</v>
      </c>
      <c r="DV45" s="15">
        <f t="shared" si="47"/>
        <v>41.085260049213176</v>
      </c>
      <c r="DW45" s="25">
        <v>-9999</v>
      </c>
      <c r="DX45" s="25">
        <v>-9999</v>
      </c>
      <c r="DY45" s="25">
        <v>-9999</v>
      </c>
      <c r="DZ45" s="25">
        <v>-9999</v>
      </c>
      <c r="EA45" s="25">
        <v>-9999</v>
      </c>
      <c r="EB45" s="25">
        <v>-9999</v>
      </c>
      <c r="EC45" s="25">
        <v>-9999</v>
      </c>
      <c r="ED45" s="25">
        <v>-9999</v>
      </c>
      <c r="EE45" s="25">
        <v>-9999</v>
      </c>
      <c r="EF45" s="25">
        <v>-9999</v>
      </c>
      <c r="EG45" s="25">
        <v>-9999</v>
      </c>
      <c r="EH45" s="25">
        <v>-9999</v>
      </c>
      <c r="EI45" s="25">
        <v>-9999</v>
      </c>
      <c r="EJ45" s="25">
        <v>-9999</v>
      </c>
      <c r="EK45" s="25">
        <v>-9999</v>
      </c>
      <c r="EL45" s="25">
        <v>-9999</v>
      </c>
      <c r="EM45" s="25">
        <v>-9999</v>
      </c>
      <c r="EN45" s="25">
        <v>-9999</v>
      </c>
      <c r="EO45" s="25">
        <v>-9999</v>
      </c>
      <c r="EP45" s="25">
        <v>-9999</v>
      </c>
      <c r="EQ45" s="25">
        <v>-9999</v>
      </c>
      <c r="ER45" s="21">
        <v>-9999</v>
      </c>
      <c r="ES45" s="32">
        <v>-9999</v>
      </c>
      <c r="ET45" s="21">
        <v>-9999</v>
      </c>
      <c r="EU45" s="33">
        <v>-9999</v>
      </c>
      <c r="EV45" s="21">
        <v>-9999</v>
      </c>
      <c r="EW45" s="21">
        <v>-9999</v>
      </c>
      <c r="EX45" s="21">
        <v>-9999</v>
      </c>
      <c r="EY45" s="21">
        <v>-9999</v>
      </c>
      <c r="EZ45" s="21">
        <v>-9999</v>
      </c>
      <c r="FA45" s="21">
        <v>-9999</v>
      </c>
      <c r="FB45" s="21">
        <v>-9999</v>
      </c>
      <c r="FC45" s="21">
        <v>-9999</v>
      </c>
      <c r="FD45" s="21">
        <v>-9999</v>
      </c>
      <c r="FE45" s="21">
        <v>-9999</v>
      </c>
      <c r="FF45" s="21">
        <v>-9999</v>
      </c>
      <c r="FG45" s="21">
        <v>-9999</v>
      </c>
      <c r="FH45" s="21">
        <v>-9999</v>
      </c>
      <c r="FI45" s="21">
        <v>-9999</v>
      </c>
      <c r="FJ45" s="21">
        <v>-9999</v>
      </c>
      <c r="FK45" s="21">
        <v>-9999</v>
      </c>
      <c r="FL45" s="32">
        <v>-9999</v>
      </c>
      <c r="FM45" s="32">
        <v>-9999</v>
      </c>
      <c r="FN45" s="32">
        <v>-9999</v>
      </c>
      <c r="FO45" s="32">
        <v>-9999</v>
      </c>
      <c r="FP45" s="32">
        <v>-9999</v>
      </c>
      <c r="FQ45" s="32">
        <v>-9999</v>
      </c>
      <c r="FR45" s="32">
        <v>-9999</v>
      </c>
      <c r="FS45" s="32">
        <v>-9999</v>
      </c>
      <c r="FT45" s="32">
        <v>-9999</v>
      </c>
      <c r="FU45" s="32">
        <v>-9999</v>
      </c>
      <c r="FV45" s="32">
        <v>-9999</v>
      </c>
      <c r="FW45" s="32">
        <v>-9999</v>
      </c>
      <c r="FX45" s="21">
        <v>-9999</v>
      </c>
      <c r="FY45" s="21">
        <v>-9999</v>
      </c>
      <c r="FZ45" s="21">
        <v>-9999</v>
      </c>
      <c r="GA45" s="21">
        <v>-9999</v>
      </c>
      <c r="GB45" s="21">
        <v>-9999</v>
      </c>
      <c r="GC45" s="21">
        <v>-9999</v>
      </c>
      <c r="GD45" s="21">
        <v>-9999</v>
      </c>
      <c r="GE45" s="21">
        <v>-9999</v>
      </c>
      <c r="GF45" s="21">
        <v>-9999</v>
      </c>
      <c r="GG45" s="21">
        <v>-9999</v>
      </c>
      <c r="GH45" s="21">
        <v>-9999</v>
      </c>
      <c r="GI45" s="21">
        <v>-9999</v>
      </c>
      <c r="GJ45" s="21">
        <v>-9999</v>
      </c>
      <c r="GK45" s="21">
        <v>-9999</v>
      </c>
      <c r="GL45" s="21">
        <v>-9999</v>
      </c>
      <c r="GM45" s="21">
        <v>-9999</v>
      </c>
      <c r="GN45" s="25">
        <v>-9999</v>
      </c>
      <c r="GO45" s="25">
        <v>-9999</v>
      </c>
      <c r="GP45" s="25">
        <v>-9999</v>
      </c>
      <c r="GQ45" s="25">
        <v>-9999</v>
      </c>
      <c r="GR45" s="25">
        <v>-9999</v>
      </c>
      <c r="GS45" s="25">
        <v>-9999</v>
      </c>
      <c r="GT45" s="25">
        <v>-9999</v>
      </c>
      <c r="GU45" s="25">
        <v>-9999</v>
      </c>
      <c r="GV45" s="25">
        <v>-9999</v>
      </c>
      <c r="GW45" s="25">
        <v>-9999</v>
      </c>
      <c r="GX45" s="25">
        <v>-9999</v>
      </c>
      <c r="GY45" s="25">
        <v>-9999</v>
      </c>
      <c r="GZ45" s="25">
        <v>-9999</v>
      </c>
      <c r="HA45" s="25">
        <v>-9999</v>
      </c>
      <c r="HB45" s="21">
        <v>-9999</v>
      </c>
      <c r="HC45" s="21">
        <v>-9999</v>
      </c>
      <c r="HD45" s="21">
        <v>-9999</v>
      </c>
      <c r="HE45" s="21">
        <v>-9999</v>
      </c>
      <c r="HF45" s="21">
        <v>-9999</v>
      </c>
      <c r="HG45" s="15">
        <v>40.1</v>
      </c>
      <c r="HH45" s="15">
        <f t="shared" si="48"/>
        <v>227.50000000000003</v>
      </c>
      <c r="HI45" s="15">
        <v>1.5592560759349725</v>
      </c>
      <c r="HJ45" s="24">
        <f t="shared" si="49"/>
        <v>1.7125536550733149</v>
      </c>
      <c r="HK45" s="15">
        <f t="shared" si="50"/>
        <v>3.8960595652917922</v>
      </c>
      <c r="HL45" s="27">
        <v>0.36763935986454777</v>
      </c>
      <c r="HM45" s="17">
        <v>152</v>
      </c>
      <c r="HN45" s="17">
        <v>70.069999999999993</v>
      </c>
      <c r="HO45" s="16">
        <f t="shared" si="51"/>
        <v>81.93</v>
      </c>
      <c r="HP45" s="18">
        <v>12</v>
      </c>
      <c r="HQ45" s="18">
        <v>132.6</v>
      </c>
      <c r="HR45" s="18">
        <v>31.63</v>
      </c>
      <c r="HS45" s="22">
        <f t="shared" si="52"/>
        <v>100.97</v>
      </c>
      <c r="HT45" s="21">
        <v>53</v>
      </c>
      <c r="HU45" s="18">
        <v>134.4</v>
      </c>
      <c r="HV45" s="18">
        <v>31</v>
      </c>
      <c r="HW45" s="18">
        <f t="shared" si="53"/>
        <v>103.4</v>
      </c>
      <c r="HX45" s="18">
        <v>82.6</v>
      </c>
      <c r="HY45" s="18">
        <v>31</v>
      </c>
      <c r="HZ45" s="18">
        <f t="shared" si="54"/>
        <v>51.599999999999994</v>
      </c>
      <c r="IA45" s="18">
        <v>87.9</v>
      </c>
      <c r="IB45" s="18">
        <v>31.5</v>
      </c>
      <c r="IC45" s="18">
        <f t="shared" si="55"/>
        <v>56.400000000000006</v>
      </c>
      <c r="ID45" s="18">
        <v>37.5</v>
      </c>
      <c r="IE45" s="22">
        <v>6.65</v>
      </c>
      <c r="IF45" s="28">
        <v>97</v>
      </c>
      <c r="IG45" s="22">
        <v>70.069999999999993</v>
      </c>
      <c r="IH45" s="22">
        <f t="shared" si="233"/>
        <v>30.85</v>
      </c>
      <c r="II45" s="22">
        <f t="shared" si="234"/>
        <v>26.930000000000007</v>
      </c>
      <c r="IJ45" s="16">
        <f t="shared" si="58"/>
        <v>264.01960784313729</v>
      </c>
      <c r="IK45" s="16">
        <f t="shared" si="59"/>
        <v>235.73179271708685</v>
      </c>
      <c r="IL45" s="25">
        <f t="shared" si="213"/>
        <v>803.23529411764719</v>
      </c>
      <c r="IM45" s="16">
        <f t="shared" si="214"/>
        <v>989.9019607843137</v>
      </c>
      <c r="IN45" s="16">
        <f t="shared" si="215"/>
        <v>505.88235294117641</v>
      </c>
      <c r="IO45" s="16">
        <f t="shared" si="60"/>
        <v>552.94117647058829</v>
      </c>
      <c r="IP45" s="25">
        <f t="shared" si="216"/>
        <v>1013.7254901960785</v>
      </c>
      <c r="IQ45" s="16">
        <f t="shared" si="61"/>
        <v>2851.9607843137255</v>
      </c>
      <c r="IR45" s="16">
        <f t="shared" si="62"/>
        <v>302.45098039215685</v>
      </c>
      <c r="IS45" s="27">
        <v>0.36856101521640089</v>
      </c>
      <c r="IT45" s="24">
        <v>1.5783474722660908</v>
      </c>
      <c r="IU45" s="24">
        <v>1.5783474722660908</v>
      </c>
      <c r="IV45" s="15">
        <v>1.74</v>
      </c>
      <c r="IW45" s="24">
        <f t="shared" si="63"/>
        <v>1.732836354535495</v>
      </c>
      <c r="IX45" s="15">
        <f t="shared" si="217"/>
        <v>13.976294117647059</v>
      </c>
      <c r="IY45" s="27">
        <v>0.36753972892049874</v>
      </c>
      <c r="IZ45" s="26">
        <v>0.3958600836147021</v>
      </c>
      <c r="JA45" s="15">
        <v>0.43</v>
      </c>
      <c r="JB45" s="24">
        <f t="shared" si="64"/>
        <v>0.47656175283225949</v>
      </c>
      <c r="JC45" s="15">
        <f t="shared" si="218"/>
        <v>4.2565784313725485</v>
      </c>
      <c r="JD45" s="27">
        <v>0.36720358408337195</v>
      </c>
      <c r="JE45" s="24">
        <v>0.88827788367749039</v>
      </c>
      <c r="JF45" s="15">
        <v>0.95</v>
      </c>
      <c r="JG45" s="24">
        <f t="shared" si="65"/>
        <v>0.99970642361896589</v>
      </c>
      <c r="JH45" s="15">
        <f t="shared" si="219"/>
        <v>4.8058823529411754</v>
      </c>
      <c r="JI45" s="27">
        <v>0.36738576285058783</v>
      </c>
      <c r="JJ45" s="24">
        <v>2.2864403321152627</v>
      </c>
      <c r="JK45" s="15">
        <v>2.5299999999999998</v>
      </c>
      <c r="JL45" s="24">
        <f t="shared" si="66"/>
        <v>2.485114208839255</v>
      </c>
      <c r="JM45" s="15">
        <f t="shared" si="220"/>
        <v>7.652009803921568</v>
      </c>
      <c r="JN45" s="27">
        <v>0.36798976179147508</v>
      </c>
      <c r="JO45" s="16">
        <f t="shared" si="67"/>
        <v>30.690764705882351</v>
      </c>
      <c r="JP45" s="16">
        <f t="shared" si="68"/>
        <v>27.402468487394955</v>
      </c>
      <c r="JQ45" s="22">
        <v>6.5</v>
      </c>
      <c r="JR45" s="22">
        <f t="shared" si="69"/>
        <v>21.645</v>
      </c>
      <c r="JS45" s="22">
        <v>289.5</v>
      </c>
      <c r="JT45" s="26">
        <f t="shared" si="70"/>
        <v>0.28949999999999998</v>
      </c>
      <c r="JU45" s="27">
        <v>7.1599999999999997E-2</v>
      </c>
      <c r="JV45" s="26">
        <f t="shared" si="71"/>
        <v>0.21789999999999998</v>
      </c>
      <c r="JW45" s="15">
        <f t="shared" si="72"/>
        <v>965.89887074468572</v>
      </c>
      <c r="JX45" s="15">
        <v>0.17230000000000001</v>
      </c>
      <c r="JY45" s="15">
        <v>0.1394</v>
      </c>
      <c r="JZ45" s="15">
        <f t="shared" si="181"/>
        <v>0.10450000000000001</v>
      </c>
      <c r="KA45" s="15">
        <f t="shared" si="120"/>
        <v>0.10769999999999999</v>
      </c>
      <c r="KB45" s="15">
        <f t="shared" si="156"/>
        <v>0.47957778797613593</v>
      </c>
      <c r="KC45" s="15">
        <v>0.46100000000000002</v>
      </c>
      <c r="KD45" s="25">
        <v>-9999</v>
      </c>
      <c r="KE45" s="15">
        <f t="shared" si="221"/>
        <v>445.27937941330015</v>
      </c>
      <c r="KF45" s="15">
        <f t="shared" si="73"/>
        <v>498.71290494289622</v>
      </c>
      <c r="KG45" s="28">
        <v>2</v>
      </c>
      <c r="KH45" s="22">
        <f t="shared" si="74"/>
        <v>19</v>
      </c>
      <c r="KI45" s="22">
        <f t="shared" si="75"/>
        <v>126.73</v>
      </c>
      <c r="KJ45" s="20">
        <v>137.76266200000001</v>
      </c>
      <c r="KK45" s="16">
        <v>1.1299999999999999</v>
      </c>
      <c r="KL45" s="16">
        <f t="shared" si="76"/>
        <v>0.61999999999999988</v>
      </c>
      <c r="KM45" s="15">
        <f t="shared" si="121"/>
        <v>431.8094889136471</v>
      </c>
      <c r="KN45" s="18">
        <v>0.66</v>
      </c>
      <c r="KO45" s="18">
        <f t="shared" si="77"/>
        <v>0.39</v>
      </c>
      <c r="KP45" s="15">
        <f t="shared" si="78"/>
        <v>0.62903225806451624</v>
      </c>
      <c r="KQ45" s="15">
        <f t="shared" si="79"/>
        <v>271.62209786503615</v>
      </c>
      <c r="KR45" s="15">
        <f t="shared" si="80"/>
        <v>304.21674960884053</v>
      </c>
      <c r="KS45" s="20">
        <f t="shared" si="222"/>
        <v>392.22207056711727</v>
      </c>
      <c r="KT45" s="20">
        <f t="shared" si="81"/>
        <v>439.28871903517137</v>
      </c>
      <c r="KU45" s="30">
        <v>5.43</v>
      </c>
      <c r="KV45" s="30">
        <v>0.94</v>
      </c>
      <c r="KW45" s="30">
        <v>76.900000000000006</v>
      </c>
      <c r="KX45" s="30">
        <v>22.7</v>
      </c>
      <c r="KY45" s="30">
        <v>6.4</v>
      </c>
      <c r="KZ45" s="18">
        <v>0.45119999999999999</v>
      </c>
      <c r="LA45" s="18">
        <f t="shared" si="82"/>
        <v>0.38419999999999999</v>
      </c>
      <c r="LB45" s="15">
        <f t="shared" si="223"/>
        <v>0.61967741935483878</v>
      </c>
      <c r="LC45" s="15">
        <f t="shared" si="224"/>
        <v>267.58258974294068</v>
      </c>
      <c r="LD45" s="15">
        <f t="shared" si="83"/>
        <v>299.6925005120936</v>
      </c>
      <c r="LE45" s="15">
        <f t="shared" si="84"/>
        <v>365.47865916108981</v>
      </c>
      <c r="LF45" s="15">
        <v>40.1</v>
      </c>
      <c r="LG45" s="15">
        <f t="shared" si="85"/>
        <v>227.50000000000003</v>
      </c>
      <c r="LH45" s="15">
        <v>0.260518357394737</v>
      </c>
      <c r="LI45" s="15">
        <v>0.39676888794736798</v>
      </c>
      <c r="LJ45" s="15">
        <v>0.224747927947368</v>
      </c>
      <c r="LK45" s="15">
        <v>0.33407510810526297</v>
      </c>
      <c r="LL45" s="15">
        <v>0.51620533481579001</v>
      </c>
      <c r="LM45" s="15">
        <v>0.47026065031578901</v>
      </c>
      <c r="LN45" s="15">
        <v>0.32022993363157898</v>
      </c>
      <c r="LO45" s="15">
        <v>0.50815991510526304</v>
      </c>
      <c r="LP45" s="15">
        <v>0.44444268244736801</v>
      </c>
      <c r="LQ45" s="15">
        <v>0.236815491342105</v>
      </c>
      <c r="LR45" s="15">
        <v>0.38832404328947401</v>
      </c>
      <c r="LS45" s="15">
        <v>0.24570665250000001</v>
      </c>
      <c r="LT45" s="15">
        <v>33.89</v>
      </c>
      <c r="LU45" s="15">
        <v>30.5965789473684</v>
      </c>
      <c r="LV45" s="15">
        <v>4.4383684210526297</v>
      </c>
      <c r="LW45" s="15">
        <v>39.247368421052599</v>
      </c>
      <c r="LX45" s="15">
        <v>38.935789473684203</v>
      </c>
      <c r="LY45" s="15">
        <v>34.130000000000003</v>
      </c>
      <c r="LZ45" s="15">
        <v>34.130000000000003</v>
      </c>
      <c r="MA45" s="15">
        <v>0.140057847368421</v>
      </c>
      <c r="MB45" s="15">
        <v>0.12025835</v>
      </c>
      <c r="MC45" s="15">
        <v>57.219736842105299</v>
      </c>
      <c r="MD45" s="15">
        <v>57.287368421052598</v>
      </c>
      <c r="ME45" s="15">
        <v>60.3</v>
      </c>
      <c r="MF45" s="15">
        <f t="shared" si="86"/>
        <v>3.0802631578946986</v>
      </c>
      <c r="MG45" s="15">
        <f t="shared" si="87"/>
        <v>3.0126315789473992</v>
      </c>
      <c r="MH45" s="15">
        <v>1844.1828947368399</v>
      </c>
      <c r="MI45" s="15">
        <v>1845.73013157895</v>
      </c>
      <c r="MJ45" s="15">
        <v>0.22671341763157901</v>
      </c>
      <c r="MK45" s="15">
        <v>0.21215531560526299</v>
      </c>
      <c r="ML45" s="15">
        <v>0.162420954394737</v>
      </c>
      <c r="MM45" s="15">
        <v>0.16907461666578899</v>
      </c>
      <c r="MN45" s="15">
        <v>0.133531736089474</v>
      </c>
      <c r="MO45" s="15">
        <v>0.12884862766842101</v>
      </c>
      <c r="MP45" s="15">
        <v>6.7370449113157899E-2</v>
      </c>
      <c r="MQ45" s="15">
        <v>8.4533226394736802E-2</v>
      </c>
      <c r="MR45" s="15">
        <v>6.6769499950000005E-2</v>
      </c>
      <c r="MS45" s="15">
        <v>4.4911941594736798E-2</v>
      </c>
      <c r="MT45" s="15">
        <v>0.348035114707895</v>
      </c>
      <c r="MU45" s="15">
        <v>0.39133621229736798</v>
      </c>
      <c r="MV45" s="15">
        <v>0.36410914922105297</v>
      </c>
      <c r="MW45" s="15">
        <v>0.32705877329210498</v>
      </c>
      <c r="MX45" s="15">
        <v>0.131738737265789</v>
      </c>
      <c r="MY45" s="15">
        <v>0.19564762795263199</v>
      </c>
      <c r="MZ45" s="15">
        <v>0.58701792419473697</v>
      </c>
      <c r="NA45" s="15">
        <v>0.54592212579736799</v>
      </c>
      <c r="NB45" s="15">
        <v>0.49692334753947398</v>
      </c>
      <c r="NC45" s="15">
        <v>0.46634871286315799</v>
      </c>
      <c r="ND45" s="15">
        <v>0.52769324872368395</v>
      </c>
      <c r="NE45" s="15">
        <v>0.49546133859473701</v>
      </c>
      <c r="NF45" s="15">
        <v>0.33642559572105302</v>
      </c>
      <c r="NG45" s="15">
        <v>0.18894346024210501</v>
      </c>
      <c r="NH45" s="15">
        <v>0.29274907722631599</v>
      </c>
      <c r="NI45" s="15">
        <v>0.165807896789474</v>
      </c>
      <c r="NJ45" s="15">
        <v>-0.126143347210526</v>
      </c>
      <c r="NK45" s="15">
        <v>-0.15506955002631601</v>
      </c>
      <c r="NL45" s="15">
        <v>1.1551787242684199</v>
      </c>
      <c r="NM45" s="15">
        <v>0.79244592063947406</v>
      </c>
      <c r="NN45" s="15">
        <v>0.26219884935555499</v>
      </c>
      <c r="NO45" s="15">
        <v>0.40765741493333302</v>
      </c>
      <c r="NP45" s="15">
        <v>0.236446935333333</v>
      </c>
      <c r="NQ45" s="15">
        <v>0.328616638511111</v>
      </c>
      <c r="NR45" s="15">
        <v>0.49587147137777798</v>
      </c>
      <c r="NS45" s="15">
        <v>0.454831953511111</v>
      </c>
      <c r="NT45" s="15">
        <v>0.31754766268888901</v>
      </c>
      <c r="NU45" s="15">
        <v>0.48358679808888899</v>
      </c>
      <c r="NV45" s="15">
        <v>0.43114244291111098</v>
      </c>
      <c r="NW45" s="15">
        <v>0.24170877977777799</v>
      </c>
      <c r="NX45" s="15">
        <v>0.38765034653333302</v>
      </c>
      <c r="NY45" s="15">
        <v>0.2345229408</v>
      </c>
      <c r="NZ45" s="15">
        <v>31.97</v>
      </c>
      <c r="OA45" s="15">
        <v>28.586222222222201</v>
      </c>
      <c r="OB45" s="15">
        <v>12.9124444444444</v>
      </c>
      <c r="OC45" s="15">
        <v>47.536000000000001</v>
      </c>
      <c r="OD45" s="15">
        <v>47.785555555555597</v>
      </c>
      <c r="OE45" s="15">
        <v>33.28</v>
      </c>
      <c r="OF45" s="15">
        <v>32.980888888888899</v>
      </c>
      <c r="OG45" s="15">
        <v>0.40282858444444503</v>
      </c>
      <c r="OH45" s="15">
        <v>0.38278650444444401</v>
      </c>
      <c r="OI45" s="15">
        <v>58.473111111111102</v>
      </c>
      <c r="OJ45" s="15">
        <v>55.734000000000002</v>
      </c>
      <c r="OK45" s="15">
        <v>60</v>
      </c>
      <c r="OL45" s="15">
        <f t="shared" si="88"/>
        <v>1.5268888888888981</v>
      </c>
      <c r="OM45" s="15">
        <f t="shared" si="89"/>
        <v>4.2659999999999982</v>
      </c>
      <c r="ON45" s="15">
        <v>1872.6255333333299</v>
      </c>
      <c r="OO45" s="15">
        <v>1810.4792666666699</v>
      </c>
      <c r="OP45" s="15">
        <v>0.207044839255556</v>
      </c>
      <c r="OQ45" s="15">
        <v>0.20029726744444401</v>
      </c>
      <c r="OR45" s="15">
        <v>0.15167019802444401</v>
      </c>
      <c r="OS45" s="15">
        <v>0.16081705800888901</v>
      </c>
      <c r="OT45" s="15">
        <v>0.109893038404444</v>
      </c>
      <c r="OU45" s="15">
        <v>9.5085558200000003E-2</v>
      </c>
      <c r="OV45" s="15">
        <v>5.3045840462222202E-2</v>
      </c>
      <c r="OW45" s="15">
        <v>5.4375958155555598E-2</v>
      </c>
      <c r="OX45" s="15">
        <v>5.7181547037777801E-2</v>
      </c>
      <c r="OY45" s="15">
        <v>4.1067405799999998E-2</v>
      </c>
      <c r="OZ45" s="15">
        <v>0.34668977381111099</v>
      </c>
      <c r="PA45" s="15">
        <v>0.35143793903333298</v>
      </c>
      <c r="PB45" s="15">
        <v>0.33328033282222203</v>
      </c>
      <c r="PC45" s="15">
        <v>0.30537418014000001</v>
      </c>
      <c r="PD45" s="15">
        <v>0.15048201563333299</v>
      </c>
      <c r="PE45" s="15">
        <v>0.16315668651333301</v>
      </c>
      <c r="PF45" s="15">
        <v>0.52282522202888904</v>
      </c>
      <c r="PG45" s="15">
        <v>0.508366750246667</v>
      </c>
      <c r="PH45" s="15">
        <v>0.51437514660666706</v>
      </c>
      <c r="PI45" s="15">
        <v>0.41173530217111098</v>
      </c>
      <c r="PJ45" s="15">
        <v>0.53910669180222204</v>
      </c>
      <c r="PK45" s="15">
        <v>0.42839355498666698</v>
      </c>
      <c r="PL45" s="15">
        <v>0.31128078538222198</v>
      </c>
      <c r="PM45" s="15">
        <v>0.17766844545777799</v>
      </c>
      <c r="PN45" s="15">
        <v>0.27302333213333302</v>
      </c>
      <c r="PO45" s="15">
        <v>0.157545203697778</v>
      </c>
      <c r="PP45" s="15">
        <v>-0.1005518364</v>
      </c>
      <c r="PQ45" s="15">
        <v>-0.102220119066667</v>
      </c>
      <c r="PR45" s="15">
        <v>1.3003489104088899</v>
      </c>
      <c r="PS45" s="15">
        <v>1.3308963571400001</v>
      </c>
      <c r="PT45" s="15">
        <v>0.256249572309524</v>
      </c>
      <c r="PU45" s="15">
        <v>0.392605887690476</v>
      </c>
      <c r="PV45" s="15">
        <v>0.22931980421428599</v>
      </c>
      <c r="PW45" s="15">
        <v>0.32693437571428602</v>
      </c>
      <c r="PX45" s="15">
        <v>0.488930190166667</v>
      </c>
      <c r="PY45" s="15">
        <v>0.43564960585714302</v>
      </c>
      <c r="PZ45" s="15">
        <v>0.32196567273809501</v>
      </c>
      <c r="QA45" s="15">
        <v>0.50466083154761898</v>
      </c>
      <c r="QB45" s="15">
        <v>0.45291261900000002</v>
      </c>
      <c r="QC45" s="15">
        <v>0.24698408242857101</v>
      </c>
      <c r="QD45" s="15">
        <v>0.38798928066666699</v>
      </c>
      <c r="QE45" s="15">
        <v>0.23870260211904801</v>
      </c>
      <c r="QF45" s="15">
        <v>27.3028571428571</v>
      </c>
      <c r="QG45" s="15">
        <v>24.563333333333301</v>
      </c>
      <c r="QH45" s="15">
        <v>19.5566666666667</v>
      </c>
      <c r="QI45" s="15">
        <v>37.6735714285714</v>
      </c>
      <c r="QJ45" s="15">
        <v>36.844999999999999</v>
      </c>
      <c r="QK45" s="15">
        <v>27.278095238095201</v>
      </c>
      <c r="QL45" s="15">
        <v>26.87</v>
      </c>
      <c r="QM45" s="15">
        <v>0.28628785952380997</v>
      </c>
      <c r="QN45" s="15">
        <v>0.25007849285714301</v>
      </c>
      <c r="QO45" s="15">
        <v>54.123571428571402</v>
      </c>
      <c r="QP45" s="15">
        <v>52.684047619047597</v>
      </c>
      <c r="QQ45" s="15">
        <v>60.1</v>
      </c>
      <c r="QR45" s="15">
        <f t="shared" si="90"/>
        <v>5.976428571428599</v>
      </c>
      <c r="QS45" s="15">
        <f t="shared" si="91"/>
        <v>7.4159523809524046</v>
      </c>
      <c r="QT45" s="15">
        <v>1773.9245476190499</v>
      </c>
      <c r="QU45" s="15">
        <v>1741.2230238095201</v>
      </c>
      <c r="QV45" s="15">
        <v>0.22080495577857101</v>
      </c>
      <c r="QW45" s="15">
        <v>0.19637119248809501</v>
      </c>
      <c r="QX45" s="15">
        <v>0.168972466138095</v>
      </c>
      <c r="QY45" s="15">
        <v>0.14220876101190499</v>
      </c>
      <c r="QZ45" s="15">
        <v>0.13052770451666701</v>
      </c>
      <c r="RA45" s="15">
        <v>0.107109105516667</v>
      </c>
      <c r="RB45" s="15">
        <v>7.7211417933333304E-2</v>
      </c>
      <c r="RC45" s="15">
        <v>5.15803250119048E-2</v>
      </c>
      <c r="RD45" s="15">
        <v>5.3870756176190498E-2</v>
      </c>
      <c r="RE45" s="15">
        <v>5.59459810261905E-2</v>
      </c>
      <c r="RF45" s="15">
        <v>0.357575709357143</v>
      </c>
      <c r="RG45" s="15">
        <v>0.359138980269048</v>
      </c>
      <c r="RH45" s="15">
        <v>0.34261976230000002</v>
      </c>
      <c r="RI45" s="15">
        <v>0.30991316445952399</v>
      </c>
      <c r="RJ45" s="15">
        <v>0.14853188268095199</v>
      </c>
      <c r="RK45" s="15">
        <v>0.175488149064286</v>
      </c>
      <c r="RL45" s="15">
        <v>0.56759487218333304</v>
      </c>
      <c r="RM45" s="15">
        <v>0.49526162049047601</v>
      </c>
      <c r="RN45" s="15">
        <v>0.409826405119048</v>
      </c>
      <c r="RO45" s="15">
        <v>0.48131433586904798</v>
      </c>
      <c r="RP45" s="15">
        <v>0.439158109695238</v>
      </c>
      <c r="RQ45" s="15">
        <v>0.50179636929523797</v>
      </c>
      <c r="RR45" s="15">
        <v>0.279951735419048</v>
      </c>
      <c r="RS45" s="15">
        <v>0.27379648411666702</v>
      </c>
      <c r="RT45" s="15">
        <v>0.24182956416666701</v>
      </c>
      <c r="RU45" s="15">
        <v>0.24321676029761899</v>
      </c>
      <c r="RV45" s="15">
        <v>-0.143195187</v>
      </c>
      <c r="RW45" s="15">
        <v>-9.7255519640476198E-2</v>
      </c>
      <c r="RX45" s="15">
        <v>0.81674449525952397</v>
      </c>
      <c r="RY45" s="15">
        <v>2.8836711630357099</v>
      </c>
      <c r="RZ45" s="15">
        <v>0.246311822163265</v>
      </c>
      <c r="SA45" s="15">
        <v>0.36070242051020401</v>
      </c>
      <c r="SB45" s="15">
        <v>0.21844543399999999</v>
      </c>
      <c r="SC45" s="15">
        <v>0.30299262999999999</v>
      </c>
      <c r="SD45" s="15">
        <v>0.481422847571429</v>
      </c>
      <c r="SE45" s="15">
        <v>0.40140521083673503</v>
      </c>
      <c r="SF45" s="15">
        <v>0.30312872389795897</v>
      </c>
      <c r="SG45" s="15">
        <v>0.49404088173469402</v>
      </c>
      <c r="SH45" s="15">
        <v>0.42885523648979601</v>
      </c>
      <c r="SI45" s="15">
        <v>0.235836785142857</v>
      </c>
      <c r="SJ45" s="15">
        <v>0.36021266706122501</v>
      </c>
      <c r="SK45" s="15">
        <v>0.22527649095918401</v>
      </c>
      <c r="SL45" s="15">
        <v>31.380000000000098</v>
      </c>
      <c r="SM45" s="15">
        <v>29.3843877551021</v>
      </c>
      <c r="SN45" s="15">
        <v>14.7578571428571</v>
      </c>
      <c r="SO45" s="15">
        <v>39.761938775510203</v>
      </c>
      <c r="SP45" s="15">
        <v>39.102857142857097</v>
      </c>
      <c r="SQ45" s="15">
        <v>32.442040816326497</v>
      </c>
      <c r="SR45" s="15">
        <v>32.052244897959199</v>
      </c>
      <c r="SS45" s="15">
        <v>0.20181544714285701</v>
      </c>
      <c r="ST45" s="15">
        <v>0.177707646938775</v>
      </c>
      <c r="SU45" s="15">
        <v>53.590510204081603</v>
      </c>
      <c r="SV45" s="15">
        <v>52.616224489795897</v>
      </c>
      <c r="SW45" s="15">
        <v>63.6</v>
      </c>
      <c r="SX45" s="15">
        <f t="shared" si="92"/>
        <v>10.009489795918398</v>
      </c>
      <c r="SY45" s="15">
        <f t="shared" si="93"/>
        <v>10.983775510204104</v>
      </c>
      <c r="SZ45" s="15">
        <v>1761.8171530612201</v>
      </c>
      <c r="TA45" s="15">
        <v>1739.6982959183699</v>
      </c>
      <c r="TB45" s="15">
        <v>0.239325986240816</v>
      </c>
      <c r="TC45" s="15">
        <v>0.22627450562857099</v>
      </c>
      <c r="TD45" s="15">
        <v>0.17174149389387799</v>
      </c>
      <c r="TE45" s="15">
        <v>0.13911345315102</v>
      </c>
      <c r="TF45" s="15">
        <v>0.156566470961224</v>
      </c>
      <c r="TG45" s="15">
        <v>0.14217761168571399</v>
      </c>
      <c r="TH45" s="15">
        <v>8.7025243520408205E-2</v>
      </c>
      <c r="TI45" s="15">
        <v>5.2787266573469299E-2</v>
      </c>
      <c r="TJ45" s="15">
        <v>7.0520450495918402E-2</v>
      </c>
      <c r="TK45" s="15">
        <v>9.0099008475510306E-2</v>
      </c>
      <c r="TL45" s="15">
        <v>0.37351922330612197</v>
      </c>
      <c r="TM45" s="15">
        <v>0.37454863241632602</v>
      </c>
      <c r="TN45" s="15">
        <v>0.35362936918163301</v>
      </c>
      <c r="TO45" s="15">
        <v>0.321851283306122</v>
      </c>
      <c r="TP45" s="15">
        <v>0.14741099180204101</v>
      </c>
      <c r="TQ45" s="15">
        <v>0.16215504500408201</v>
      </c>
      <c r="TR45" s="15">
        <v>0.63039779784081595</v>
      </c>
      <c r="TS45" s="15">
        <v>0.58960333616734695</v>
      </c>
      <c r="TT45" s="15">
        <v>0.44978748255714301</v>
      </c>
      <c r="TU45" s="15">
        <v>0.62897320139795898</v>
      </c>
      <c r="TV45" s="15">
        <v>0.48551257403061199</v>
      </c>
      <c r="TW45" s="15">
        <v>0.65571184288367301</v>
      </c>
      <c r="TX45" s="15">
        <v>0.33950752959795899</v>
      </c>
      <c r="TY45" s="15">
        <v>0.43686586930204102</v>
      </c>
      <c r="TZ45" s="15">
        <v>0.29338749428775501</v>
      </c>
      <c r="UA45" s="15">
        <v>0.38976268686938798</v>
      </c>
      <c r="UB45" s="15">
        <v>-0.159897481591837</v>
      </c>
      <c r="UC45" s="15">
        <v>-9.9194887591836797E-2</v>
      </c>
      <c r="UD45" s="15">
        <v>0.96863176443469401</v>
      </c>
      <c r="UE45" s="15">
        <v>3.1440845956653098</v>
      </c>
      <c r="UF45" s="15">
        <v>0.21806161610869601</v>
      </c>
      <c r="UG45" s="15">
        <v>0.30013573276087002</v>
      </c>
      <c r="UH45" s="15">
        <v>0.19273944886956501</v>
      </c>
      <c r="UI45" s="15">
        <v>0.25825105623912997</v>
      </c>
      <c r="UJ45" s="15">
        <v>0.48463787708695599</v>
      </c>
      <c r="UK45" s="15">
        <v>0.41186125063043499</v>
      </c>
      <c r="UL45" s="15">
        <v>0.257775588173913</v>
      </c>
      <c r="UM45" s="15">
        <v>0.45775373628260901</v>
      </c>
      <c r="UN45" s="15">
        <v>0.3936887255</v>
      </c>
      <c r="UO45" s="15">
        <v>0.205111231152174</v>
      </c>
      <c r="UP45" s="15">
        <v>0.300863378695652</v>
      </c>
      <c r="UQ45" s="15">
        <v>0.19388582391304399</v>
      </c>
      <c r="UR45" s="15">
        <v>32.003913043478299</v>
      </c>
      <c r="US45" s="15">
        <v>27.814782608695701</v>
      </c>
      <c r="UT45" s="15">
        <v>12.709130434782599</v>
      </c>
      <c r="UU45" s="15">
        <v>43.061956521739098</v>
      </c>
      <c r="UV45" s="15">
        <v>42.146304347826103</v>
      </c>
      <c r="UW45" s="15">
        <v>32.520869565217403</v>
      </c>
      <c r="UX45" s="15">
        <v>32.200434782608703</v>
      </c>
      <c r="UY45" s="15">
        <v>0.29323332173913003</v>
      </c>
      <c r="UZ45" s="15">
        <v>0.25172672391304302</v>
      </c>
      <c r="VA45" s="15">
        <v>59.877173913043499</v>
      </c>
      <c r="VB45" s="15">
        <v>58.33</v>
      </c>
      <c r="VC45" s="15">
        <v>73.099999999999994</v>
      </c>
      <c r="VD45" s="15">
        <f t="shared" si="94"/>
        <v>13.222826086956495</v>
      </c>
      <c r="VE45" s="15">
        <f t="shared" si="95"/>
        <v>14.769999999999996</v>
      </c>
      <c r="VF45" s="15">
        <f t="shared" si="96"/>
        <v>13.996413043478245</v>
      </c>
      <c r="VG45" s="15">
        <v>1904.5116521739101</v>
      </c>
      <c r="VH45" s="15">
        <v>1869.40210869565</v>
      </c>
      <c r="VI45" s="15">
        <v>0.27920690518260899</v>
      </c>
      <c r="VJ45" s="15">
        <v>0.30254041450434799</v>
      </c>
      <c r="VK45" s="15">
        <v>0.20859356532391299</v>
      </c>
      <c r="VL45" s="15">
        <v>0.22853832733478299</v>
      </c>
      <c r="VM45" s="15">
        <v>0.20667749433695601</v>
      </c>
      <c r="VN45" s="15">
        <v>0.232859909076087</v>
      </c>
      <c r="VO45" s="15">
        <f t="shared" si="97"/>
        <v>0.21976870170652152</v>
      </c>
      <c r="VP45" s="15">
        <v>0.133733489954348</v>
      </c>
      <c r="VQ45" s="15">
        <v>0.15622332424999999</v>
      </c>
      <c r="VR45" s="15">
        <v>7.50579327478261E-2</v>
      </c>
      <c r="VS45" s="15">
        <v>7.9739754532608703E-2</v>
      </c>
      <c r="VT45" s="15">
        <v>0.40470599518695699</v>
      </c>
      <c r="VU45" s="15">
        <v>0.42879052028695602</v>
      </c>
      <c r="VV45" s="15">
        <v>0.380890056278261</v>
      </c>
      <c r="VW45" s="15">
        <v>0.37716735497391302</v>
      </c>
      <c r="VX45" s="15">
        <v>0.141519558319565</v>
      </c>
      <c r="VY45" s="15">
        <v>0.14532229483478301</v>
      </c>
      <c r="VZ45" s="15">
        <v>0.77691733295652199</v>
      </c>
      <c r="WA45" s="15">
        <v>0.87632814635434797</v>
      </c>
      <c r="WB45" s="15">
        <v>0.36235631097391302</v>
      </c>
      <c r="WC45" s="15">
        <v>0.32653319141739101</v>
      </c>
      <c r="WD45" s="15">
        <v>0.406269116236956</v>
      </c>
      <c r="WE45" s="15">
        <v>0.37068556754347798</v>
      </c>
      <c r="WF45" s="15">
        <v>0.31811703173043498</v>
      </c>
      <c r="WG45" s="15">
        <v>0.303231477732609</v>
      </c>
      <c r="WH45" s="15">
        <v>0.26747265702608702</v>
      </c>
      <c r="WI45" s="15">
        <v>0.25308655707173899</v>
      </c>
      <c r="WJ45" s="15">
        <v>-0.23560520219565201</v>
      </c>
      <c r="WK45" s="15">
        <v>-0.269302393978261</v>
      </c>
      <c r="WL45" s="15">
        <v>0.69884354608695598</v>
      </c>
      <c r="WM45" s="15">
        <v>0.69253246921304301</v>
      </c>
      <c r="WN45" s="15">
        <v>0.17873405311538501</v>
      </c>
      <c r="WO45" s="15">
        <v>0.243252055211538</v>
      </c>
      <c r="WP45" s="15">
        <v>0.157282154442308</v>
      </c>
      <c r="WQ45" s="15">
        <v>0.21172962988461499</v>
      </c>
      <c r="WR45" s="15">
        <v>0.40598373501923102</v>
      </c>
      <c r="WS45" s="15">
        <v>0.350170484884615</v>
      </c>
      <c r="WT45" s="15">
        <v>0.20214287921153801</v>
      </c>
      <c r="WU45" s="15">
        <v>0.387811447269231</v>
      </c>
      <c r="WV45" s="15">
        <v>0.33140709857692302</v>
      </c>
      <c r="WW45" s="15">
        <v>0.17039973640384601</v>
      </c>
      <c r="WX45" s="15">
        <v>0.24219207649999999</v>
      </c>
      <c r="WY45" s="15">
        <v>0.157632929788461</v>
      </c>
      <c r="WZ45" s="15">
        <v>32.22</v>
      </c>
      <c r="XA45" s="15">
        <v>31.436923076923101</v>
      </c>
      <c r="XB45" s="15">
        <v>9.1198076923076901</v>
      </c>
      <c r="XC45" s="15">
        <v>37.435961538461498</v>
      </c>
      <c r="XD45" s="15">
        <v>36.127307692307703</v>
      </c>
      <c r="XE45" s="15">
        <v>32.94</v>
      </c>
      <c r="XF45" s="15">
        <v>32.747692307692297</v>
      </c>
      <c r="XG45" s="15">
        <v>0.122858654423077</v>
      </c>
      <c r="XH45" s="15">
        <v>8.4549988461538494E-2</v>
      </c>
      <c r="XI45" s="15">
        <v>63.320576923076899</v>
      </c>
      <c r="XJ45" s="15">
        <v>64.881538461538497</v>
      </c>
      <c r="XK45" s="15">
        <v>84.6</v>
      </c>
      <c r="XL45" s="15">
        <f t="shared" si="98"/>
        <v>21.279423076923095</v>
      </c>
      <c r="XM45" s="15">
        <f t="shared" si="99"/>
        <v>19.718461538461497</v>
      </c>
      <c r="XN45" s="15">
        <v>1982.67198076923</v>
      </c>
      <c r="XO45" s="15">
        <v>2018.0960769230801</v>
      </c>
      <c r="XP45" s="15">
        <v>0.31434871887884602</v>
      </c>
      <c r="XQ45" s="15">
        <v>0.312335546561539</v>
      </c>
      <c r="XR45" s="15">
        <v>0.24217990468653799</v>
      </c>
      <c r="XS45" s="15">
        <v>0.245494094313462</v>
      </c>
      <c r="XT45" s="15">
        <v>0.230936309076923</v>
      </c>
      <c r="XU45" s="15">
        <v>0.24853910257307699</v>
      </c>
      <c r="XV45" s="15">
        <v>0.15560414883461501</v>
      </c>
      <c r="XW45" s="15">
        <v>0.17935157485769199</v>
      </c>
      <c r="XX45" s="15">
        <v>7.81976550557692E-2</v>
      </c>
      <c r="XY45" s="15">
        <v>7.2560958123076905E-2</v>
      </c>
      <c r="XZ45" s="15">
        <v>0.42178639772499998</v>
      </c>
      <c r="YA45" s="15">
        <v>0.439396192896154</v>
      </c>
      <c r="YB45" s="15">
        <v>0.38916737985192301</v>
      </c>
      <c r="YC45" s="15">
        <v>0.38639285165961501</v>
      </c>
      <c r="YD45" s="15">
        <v>0.12384261568461501</v>
      </c>
      <c r="YE45" s="15">
        <v>0.147655340096154</v>
      </c>
      <c r="YF45" s="15">
        <v>0.91977166397499999</v>
      </c>
      <c r="YG45" s="15">
        <v>0.91768478364423101</v>
      </c>
      <c r="YH45" s="15">
        <v>0.33721463816730801</v>
      </c>
      <c r="YI45" s="15">
        <v>0.274853194430769</v>
      </c>
      <c r="YJ45" s="15">
        <v>0.384501646944231</v>
      </c>
      <c r="YK45" s="15">
        <v>0.31683886086538499</v>
      </c>
      <c r="YL45" s="15">
        <v>0.30143522684423102</v>
      </c>
      <c r="YM45" s="15">
        <v>0.26815319476153798</v>
      </c>
      <c r="YN45" s="15">
        <v>0.24756549173269199</v>
      </c>
      <c r="YO45" s="15">
        <v>0.221761565942308</v>
      </c>
      <c r="YP45" s="15">
        <v>-0.26894933576923102</v>
      </c>
      <c r="YQ45" s="15">
        <v>-0.30318479119230801</v>
      </c>
      <c r="YR45" s="15">
        <v>0.63872471482692295</v>
      </c>
      <c r="YS45" s="15">
        <v>0.56590412948846203</v>
      </c>
      <c r="YT45" s="15">
        <v>0.13826662182222199</v>
      </c>
      <c r="YU45" s="15">
        <v>0.17850644935555601</v>
      </c>
      <c r="YV45" s="15">
        <v>0.119604538755556</v>
      </c>
      <c r="YW45" s="15">
        <v>0.15864266335555599</v>
      </c>
      <c r="YX45" s="15">
        <v>0.30141514651111101</v>
      </c>
      <c r="YY45" s="15">
        <v>0.26391411477777799</v>
      </c>
      <c r="YZ45" s="15">
        <v>0.151966873666667</v>
      </c>
      <c r="ZA45" s="15">
        <v>0.31581661277777801</v>
      </c>
      <c r="ZB45" s="15">
        <v>0.26558459811111101</v>
      </c>
      <c r="ZC45" s="15">
        <v>0.132347326111111</v>
      </c>
      <c r="ZD45" s="15">
        <v>0.18011801384444401</v>
      </c>
      <c r="ZE45" s="15">
        <v>0.11781301617777799</v>
      </c>
      <c r="ZF45" s="15">
        <v>36.44</v>
      </c>
      <c r="ZG45" s="15">
        <v>32.377555555555602</v>
      </c>
      <c r="ZH45" s="15">
        <v>14.992000000000001</v>
      </c>
      <c r="ZI45" s="15">
        <v>45.584888888888898</v>
      </c>
      <c r="ZJ45" s="15">
        <v>43.501333333333299</v>
      </c>
      <c r="ZK45" s="15">
        <v>37.28</v>
      </c>
      <c r="ZL45" s="15">
        <v>37.157333333333398</v>
      </c>
      <c r="ZM45" s="15">
        <v>0.23033942222222201</v>
      </c>
      <c r="ZN45" s="15">
        <v>0.159917793333333</v>
      </c>
      <c r="ZO45" s="15">
        <v>77.750888888888895</v>
      </c>
      <c r="ZP45" s="15">
        <v>77.762222222222206</v>
      </c>
      <c r="ZQ45" s="15">
        <v>103.6</v>
      </c>
      <c r="ZR45" s="15">
        <f t="shared" si="100"/>
        <v>25.8491111111111</v>
      </c>
      <c r="ZS45" s="15">
        <f t="shared" si="101"/>
        <v>25.837777777777788</v>
      </c>
      <c r="ZT45" s="15">
        <v>2310.3218444444401</v>
      </c>
      <c r="ZU45" s="15">
        <v>2310.5042222222201</v>
      </c>
      <c r="ZV45" s="15">
        <v>0.34987544405777798</v>
      </c>
      <c r="ZW45" s="15">
        <v>0.30518679522444397</v>
      </c>
      <c r="ZX45" s="15">
        <v>0.27198043890666701</v>
      </c>
      <c r="ZY45" s="15">
        <v>0.24746612196444401</v>
      </c>
      <c r="ZZ45" s="15">
        <v>0.27329742764888898</v>
      </c>
      <c r="AAA45" s="15">
        <v>0.25088368750222201</v>
      </c>
      <c r="AAB45" s="15">
        <v>0.19169502059777799</v>
      </c>
      <c r="AAC45" s="15">
        <v>0.19136473570888901</v>
      </c>
      <c r="AAD45" s="15">
        <v>8.6168503688888898E-2</v>
      </c>
      <c r="AAE45" s="15">
        <v>6.3148845728888903E-2</v>
      </c>
      <c r="AAF45" s="15">
        <v>0.45640226909333298</v>
      </c>
      <c r="AAG45" s="15">
        <v>0.42675001329333301</v>
      </c>
      <c r="AAH45" s="15">
        <v>0.40895970343111099</v>
      </c>
      <c r="AAI45" s="15">
        <v>0.365928423688889</v>
      </c>
      <c r="AAJ45" s="15">
        <v>0.12680504913333299</v>
      </c>
      <c r="AAK45" s="15">
        <v>0.14043964221333299</v>
      </c>
      <c r="AAL45" s="15">
        <v>1.0797936451133301</v>
      </c>
      <c r="AAM45" s="15">
        <v>0.90094642741999997</v>
      </c>
      <c r="AAN45" s="15">
        <v>0.31322610148222202</v>
      </c>
      <c r="AAO45" s="15">
        <v>0.18571647633999999</v>
      </c>
      <c r="AAP45" s="15">
        <v>0.36627075280444399</v>
      </c>
      <c r="AAQ45" s="15">
        <v>0.209059979875556</v>
      </c>
      <c r="AAR45" s="15">
        <v>0.30326235299111098</v>
      </c>
      <c r="AAS45" s="15">
        <v>0.19405048496666699</v>
      </c>
      <c r="AAT45" s="15">
        <v>0.24457881919555599</v>
      </c>
      <c r="AAU45" s="15">
        <v>0.165281483204444</v>
      </c>
      <c r="AAV45" s="15">
        <v>-0.32124864673333298</v>
      </c>
      <c r="AAW45" s="15">
        <v>-0.319353976155556</v>
      </c>
      <c r="AAX45" s="15">
        <v>0.59951011453555603</v>
      </c>
      <c r="AAY45" s="15">
        <v>0.51864371713333302</v>
      </c>
      <c r="AAZ45" s="15">
        <v>0.108459345877551</v>
      </c>
      <c r="ABA45" s="15">
        <v>0.13634715069387801</v>
      </c>
      <c r="ABB45" s="15">
        <v>9.5789507346938793E-2</v>
      </c>
      <c r="ABC45" s="15">
        <v>0.118732386367347</v>
      </c>
      <c r="ABD45" s="15">
        <v>0.23690843830612199</v>
      </c>
      <c r="ABE45" s="15">
        <v>0.20648198489795899</v>
      </c>
      <c r="ABF45" s="15">
        <v>0.13086237404081599</v>
      </c>
      <c r="ABG45" s="15">
        <v>0.26454698673469401</v>
      </c>
      <c r="ABH45" s="15">
        <v>0.21121707577550999</v>
      </c>
      <c r="ABI45" s="15">
        <v>0.103205129510204</v>
      </c>
      <c r="ABJ45" s="15">
        <v>0.14057336293877601</v>
      </c>
      <c r="ABK45" s="15">
        <v>8.9678940489795897E-2</v>
      </c>
      <c r="ABL45" s="15">
        <v>35.4481632653061</v>
      </c>
      <c r="ABM45" s="15">
        <v>33.7671428571429</v>
      </c>
      <c r="ABN45" s="15">
        <v>13.848367346938799</v>
      </c>
      <c r="ABO45" s="15">
        <v>42.858775510204097</v>
      </c>
      <c r="ABP45" s="15">
        <v>43.282653061224501</v>
      </c>
      <c r="ABQ45" s="15">
        <v>35.866734693877497</v>
      </c>
      <c r="ABR45" s="15">
        <v>35.859387755101999</v>
      </c>
      <c r="ABS45" s="15">
        <v>0.19256364489795899</v>
      </c>
      <c r="ABT45" s="15">
        <v>0.187214659183673</v>
      </c>
      <c r="ABU45" s="15">
        <v>98.375510204081706</v>
      </c>
      <c r="ABV45" s="15">
        <v>95.753061224489798</v>
      </c>
      <c r="ABW45" s="15">
        <v>122.5</v>
      </c>
      <c r="ABX45" s="15">
        <f t="shared" si="102"/>
        <v>24.124489795918294</v>
      </c>
      <c r="ABY45" s="15">
        <f t="shared" si="103"/>
        <v>26.746938775510202</v>
      </c>
      <c r="ABZ45" s="15">
        <f t="shared" si="104"/>
        <v>25.435714285714248</v>
      </c>
      <c r="ACA45" s="15">
        <v>2778.4505714285701</v>
      </c>
      <c r="ACB45" s="15">
        <v>2718.9956530612199</v>
      </c>
      <c r="ACC45" s="15">
        <v>0.33692915468367401</v>
      </c>
      <c r="ACD45" s="15">
        <v>0.322098108885714</v>
      </c>
      <c r="ACE45" s="15">
        <v>0.23473051924898</v>
      </c>
      <c r="ACF45" s="15">
        <v>0.267755685516327</v>
      </c>
      <c r="ACG45" s="15">
        <v>0.30498121346734702</v>
      </c>
      <c r="ACH45" s="15">
        <v>0.25930489524285699</v>
      </c>
      <c r="ACI45" s="15">
        <f t="shared" si="105"/>
        <v>0.28214305435510201</v>
      </c>
      <c r="ACJ45" s="15">
        <v>0.20081290031836699</v>
      </c>
      <c r="ACK45" s="15">
        <v>0.202498671057143</v>
      </c>
      <c r="ACL45" s="15">
        <v>0.111211082397959</v>
      </c>
      <c r="ACM45" s="15">
        <v>6.1132068085714301E-2</v>
      </c>
      <c r="ACN45" s="15">
        <v>0.49293950758571398</v>
      </c>
      <c r="ACO45" s="15">
        <v>0.41425468557347001</v>
      </c>
      <c r="ACP45" s="15">
        <v>0.43772216225510202</v>
      </c>
      <c r="ACQ45" s="15">
        <v>0.36184622074285699</v>
      </c>
      <c r="ACR45" s="15">
        <v>0.18724367838367401</v>
      </c>
      <c r="ACS45" s="15">
        <v>0.10760159053877499</v>
      </c>
      <c r="ACT45" s="15">
        <v>1.0229537790224501</v>
      </c>
      <c r="ACU45" s="15">
        <v>0.995652847165306</v>
      </c>
      <c r="ACV45" s="15">
        <v>0.35948799258571401</v>
      </c>
      <c r="ACW45" s="15">
        <v>3.8579954891836701E-2</v>
      </c>
      <c r="ACX45" s="15">
        <v>0.421282589773469</v>
      </c>
      <c r="ACY45" s="15">
        <v>3.9162397338775502E-2</v>
      </c>
      <c r="ACZ45" s="15">
        <v>0.39036844969387702</v>
      </c>
      <c r="ADA45" s="15">
        <v>0.133391824065306</v>
      </c>
      <c r="ADB45" s="15">
        <v>0.325121730657143</v>
      </c>
      <c r="ADC45" s="15">
        <v>0.11425122765102</v>
      </c>
      <c r="ADD45" s="15">
        <v>-0.333986603428572</v>
      </c>
      <c r="ADE45" s="15">
        <v>-0.33465916453061201</v>
      </c>
      <c r="ADF45" s="15">
        <v>0.76229230907551004</v>
      </c>
      <c r="ADG45" s="15">
        <v>0.499231588265306</v>
      </c>
      <c r="ADH45" s="15">
        <v>8.4572894407407395E-2</v>
      </c>
      <c r="ADI45" s="15">
        <v>0.102096010833333</v>
      </c>
      <c r="ADJ45" s="15">
        <v>7.2858383296296306E-2</v>
      </c>
      <c r="ADK45" s="15">
        <v>0.102487037037037</v>
      </c>
      <c r="ADL45" s="15">
        <v>0.17254510924074101</v>
      </c>
      <c r="ADM45" s="15">
        <v>0.161861524555556</v>
      </c>
      <c r="ADN45" s="15">
        <v>0.109482644351852</v>
      </c>
      <c r="ADO45" s="15">
        <v>0.206610534759259</v>
      </c>
      <c r="ADP45" s="15">
        <v>0.185373799685185</v>
      </c>
      <c r="ADQ45" s="15">
        <v>8.5686142092592593E-2</v>
      </c>
      <c r="ADR45" s="15">
        <v>0.117698460666667</v>
      </c>
      <c r="ADS45" s="15">
        <v>7.6779047166666697E-2</v>
      </c>
      <c r="ADT45" s="15">
        <v>36.94</v>
      </c>
      <c r="ADU45" s="15">
        <v>33.792407407407403</v>
      </c>
      <c r="ADV45" s="15">
        <v>18.586481481481499</v>
      </c>
      <c r="ADW45" s="15">
        <v>44.682037037036999</v>
      </c>
      <c r="ADX45" s="15">
        <v>44.2088888888889</v>
      </c>
      <c r="ADY45" s="15">
        <v>37.340370370370302</v>
      </c>
      <c r="ADZ45" s="15">
        <v>37.2585185185185</v>
      </c>
      <c r="AEA45" s="15">
        <v>0.202746759259259</v>
      </c>
      <c r="AEB45" s="15">
        <v>0.17558175925925901</v>
      </c>
      <c r="AEC45" s="15">
        <v>113.09259259259299</v>
      </c>
      <c r="AED45" s="15">
        <v>108.525925925926</v>
      </c>
      <c r="AEE45" s="15">
        <v>140.80000000000001</v>
      </c>
      <c r="AEF45" s="15">
        <f t="shared" si="247"/>
        <v>27.707407407407018</v>
      </c>
      <c r="AEG45" s="15">
        <f t="shared" si="248"/>
        <v>32.274074074074008</v>
      </c>
      <c r="AEH45" s="15">
        <v>3112.4200555555499</v>
      </c>
      <c r="AEI45" s="15">
        <v>3008.9864444444402</v>
      </c>
      <c r="AEJ45" s="15">
        <v>0.30629693388888901</v>
      </c>
      <c r="AEK45" s="15">
        <v>0.24218233275925899</v>
      </c>
      <c r="AEL45" s="15">
        <v>0.25720409824074097</v>
      </c>
      <c r="AEM45" s="15">
        <v>0.21985925105555601</v>
      </c>
      <c r="AEN45" s="15">
        <v>0.27323371940740698</v>
      </c>
      <c r="AEO45" s="15">
        <v>0.24370436387037001</v>
      </c>
      <c r="AEP45" s="15">
        <v>0.22320798948148199</v>
      </c>
      <c r="AEQ45" s="15">
        <v>0.22146637483333301</v>
      </c>
      <c r="AER45" s="15">
        <v>5.35049132222222E-2</v>
      </c>
      <c r="AES45" s="15">
        <v>2.5302079037037E-2</v>
      </c>
      <c r="AET45" s="15">
        <v>0.45764118412963001</v>
      </c>
      <c r="AEU45" s="15">
        <v>0.39403097638888901</v>
      </c>
      <c r="AEV45" s="15">
        <v>0.41279296603703702</v>
      </c>
      <c r="AEW45" s="15">
        <v>0.32946752020370401</v>
      </c>
      <c r="AEX45" s="15">
        <v>0.176414232</v>
      </c>
      <c r="AEY45" s="15">
        <v>0.169500562851852</v>
      </c>
      <c r="AEZ45" s="15">
        <v>0.88899755035185202</v>
      </c>
      <c r="AFA45" s="15">
        <v>0.68605764070370401</v>
      </c>
      <c r="AFB45" s="15">
        <v>0.18803078575925899</v>
      </c>
      <c r="AFC45" s="15">
        <v>1.8343591968888899</v>
      </c>
      <c r="AFD45" s="15">
        <v>0.22647490931481501</v>
      </c>
      <c r="AFE45" s="15">
        <v>2.3379704413148099</v>
      </c>
      <c r="AFF45" s="15">
        <v>0.20842094916666701</v>
      </c>
      <c r="AFG45" s="15">
        <v>-0.84564372161111101</v>
      </c>
      <c r="AFH45" s="15">
        <v>0.16882853587037</v>
      </c>
      <c r="AFI45" s="15">
        <v>-0.62539764220370397</v>
      </c>
      <c r="AFJ45" s="15">
        <v>-0.36451591357407398</v>
      </c>
      <c r="AFK45" s="15">
        <v>-0.35740983685185201</v>
      </c>
      <c r="AFL45" s="15">
        <v>0.31643820346296297</v>
      </c>
      <c r="AFM45" s="15">
        <v>0.479672676240741</v>
      </c>
      <c r="AFN45" s="15">
        <v>8.3463464510204102E-2</v>
      </c>
      <c r="AFO45" s="15">
        <v>0.100960931734694</v>
      </c>
      <c r="AFP45" s="15">
        <v>6.9557184530612298E-2</v>
      </c>
      <c r="AFQ45" s="15">
        <v>9.3396777857142899E-2</v>
      </c>
      <c r="AFR45" s="15">
        <v>0.17422298259183699</v>
      </c>
      <c r="AFS45" s="15">
        <v>0.15996806526530599</v>
      </c>
      <c r="AFT45" s="15">
        <v>9.6857179346938799E-2</v>
      </c>
      <c r="AFU45" s="15">
        <v>0.206261860489796</v>
      </c>
      <c r="AFV45" s="15">
        <v>0.17390402397959201</v>
      </c>
      <c r="AFW45" s="15">
        <v>7.8839218673469394E-2</v>
      </c>
      <c r="AFX45" s="15">
        <v>0.101795230755102</v>
      </c>
      <c r="AFY45" s="15">
        <v>6.9316499591836694E-2</v>
      </c>
      <c r="AFZ45" s="15">
        <v>33.590000000000003</v>
      </c>
      <c r="AGA45" s="15">
        <v>30.527346938775501</v>
      </c>
      <c r="AGB45" s="15">
        <v>18.363673469387798</v>
      </c>
      <c r="AGC45" s="15">
        <v>40.972040816326498</v>
      </c>
      <c r="AGD45" s="15">
        <v>41.257551020408201</v>
      </c>
      <c r="AGE45" s="15">
        <v>33.343265306122397</v>
      </c>
      <c r="AGF45" s="15">
        <v>33.364081632653097</v>
      </c>
      <c r="AGG45" s="15">
        <v>0.209974797959184</v>
      </c>
      <c r="AGH45" s="15">
        <v>0.19877945306122399</v>
      </c>
      <c r="AGI45" s="15">
        <v>112.324489795918</v>
      </c>
      <c r="AGJ45" s="15">
        <v>108.140816326531</v>
      </c>
      <c r="AGK45" s="15">
        <v>145.1</v>
      </c>
      <c r="AGL45" s="15">
        <f t="shared" si="106"/>
        <v>32.775510204081996</v>
      </c>
      <c r="AGM45" s="15">
        <f t="shared" si="107"/>
        <v>36.959183673468999</v>
      </c>
      <c r="AGN45" s="15">
        <f t="shared" si="108"/>
        <v>34.867346938775498</v>
      </c>
      <c r="AGO45" s="15">
        <v>3095.0643877551001</v>
      </c>
      <c r="AGP45" s="15">
        <v>3000.0076122449</v>
      </c>
      <c r="AGQ45" s="15">
        <v>0.360006406965306</v>
      </c>
      <c r="AGR45" s="15">
        <v>0.28354507164693898</v>
      </c>
      <c r="AGS45" s="15">
        <v>0.28424632710204101</v>
      </c>
      <c r="AGT45" s="15">
        <v>0.25906945474693899</v>
      </c>
      <c r="AGU45" s="15">
        <v>0.33830263376326503</v>
      </c>
      <c r="AGV45" s="15">
        <v>0.248080752359184</v>
      </c>
      <c r="AGW45" s="15">
        <f t="shared" si="109"/>
        <v>0.2931916930612245</v>
      </c>
      <c r="AGX45" s="15">
        <v>0.26140329594081602</v>
      </c>
      <c r="AGY45" s="15">
        <v>0.22246982513469399</v>
      </c>
      <c r="AGZ45" s="15">
        <v>8.4571006632653101E-2</v>
      </c>
      <c r="AHA45" s="15">
        <v>2.98991271816327E-2</v>
      </c>
      <c r="AHB45" s="15">
        <v>0.49639551096326501</v>
      </c>
      <c r="AHC45" s="15">
        <v>0.41157569993877602</v>
      </c>
      <c r="AHD45" s="15">
        <v>0.44616500057551001</v>
      </c>
      <c r="AHE45" s="15">
        <v>0.333538943008163</v>
      </c>
      <c r="AHF45" s="15">
        <v>0.16615076318979599</v>
      </c>
      <c r="AHG45" s="15">
        <v>0.146844575167347</v>
      </c>
      <c r="AHH45" s="15">
        <v>1.13142907942245</v>
      </c>
      <c r="AHI45" s="15">
        <v>0.86846343718367303</v>
      </c>
      <c r="AHJ45" s="15">
        <v>0.24568276033265299</v>
      </c>
      <c r="AHK45" s="15">
        <v>-0.139707564016327</v>
      </c>
      <c r="AHL45" s="15">
        <v>0.30214932121224503</v>
      </c>
      <c r="AHM45" s="15">
        <v>-0.20916262590000001</v>
      </c>
      <c r="AHN45" s="15">
        <v>0.28890180441428598</v>
      </c>
      <c r="AHO45" s="15">
        <v>-7.6918403104081601E-2</v>
      </c>
      <c r="AHP45" s="15">
        <v>0.23127843434693901</v>
      </c>
      <c r="AHQ45" s="15">
        <v>-3.7521714471428602E-2</v>
      </c>
      <c r="AHR45" s="15">
        <v>-0.41405235742857199</v>
      </c>
      <c r="AHS45" s="15">
        <v>-0.360698968510204</v>
      </c>
      <c r="AHT45" s="15">
        <v>0.45519733995102002</v>
      </c>
      <c r="AHU45" s="15">
        <v>0.418422378093878</v>
      </c>
      <c r="AHV45" s="15">
        <v>8.1440983722222193E-2</v>
      </c>
      <c r="AHW45" s="15">
        <v>0.102740003685185</v>
      </c>
      <c r="AHX45" s="15">
        <v>7.5881525907407404E-2</v>
      </c>
      <c r="AHY45" s="15">
        <v>9.4282118166666706E-2</v>
      </c>
      <c r="AHZ45" s="15">
        <v>0.18989219148148101</v>
      </c>
      <c r="AIA45" s="15">
        <v>0.14779494925925901</v>
      </c>
      <c r="AIB45" s="15">
        <v>9.2798698462962903E-2</v>
      </c>
      <c r="AIC45" s="15">
        <v>0.18883922583333301</v>
      </c>
      <c r="AID45" s="15">
        <v>0.16033879585185201</v>
      </c>
      <c r="AIE45" s="15">
        <v>7.38759259259259E-2</v>
      </c>
      <c r="AIF45" s="15">
        <v>9.8188421833333303E-2</v>
      </c>
      <c r="AIG45" s="15">
        <v>6.3670267500000002E-2</v>
      </c>
      <c r="AIH45" s="15">
        <v>36.938518518518599</v>
      </c>
      <c r="AII45" s="15">
        <v>33.927592592592603</v>
      </c>
      <c r="AIJ45" s="15">
        <v>20.250925925925898</v>
      </c>
      <c r="AIK45" s="15">
        <v>44.378888888888902</v>
      </c>
      <c r="AIL45" s="15">
        <v>43.453888888888898</v>
      </c>
      <c r="AIM45" s="15">
        <v>37.101666666666603</v>
      </c>
      <c r="AIN45" s="15">
        <v>37.020000000000003</v>
      </c>
      <c r="AIO45" s="15">
        <v>0.20096361481481501</v>
      </c>
      <c r="AIP45" s="15">
        <v>0.16205630740740701</v>
      </c>
      <c r="AIQ45" s="15">
        <v>115.84444444444399</v>
      </c>
      <c r="AIR45" s="15">
        <v>114.338888888889</v>
      </c>
      <c r="AIS45" s="15">
        <v>157</v>
      </c>
      <c r="AIT45" s="15">
        <f t="shared" si="110"/>
        <v>41.155555555556006</v>
      </c>
      <c r="AIU45" s="15">
        <f t="shared" si="111"/>
        <v>42.661111111110998</v>
      </c>
      <c r="AIV45" s="15">
        <v>3175.0596481481498</v>
      </c>
      <c r="AIW45" s="15">
        <v>3140.8832407407399</v>
      </c>
      <c r="AIX45" s="15">
        <v>0.34002308982036999</v>
      </c>
      <c r="AIY45" s="15">
        <v>0.32042874497222201</v>
      </c>
      <c r="AIZ45" s="15">
        <v>0.26647030950185202</v>
      </c>
      <c r="AJA45" s="15">
        <v>0.21736699437963</v>
      </c>
      <c r="AJB45" s="15">
        <v>0.314898304924074</v>
      </c>
      <c r="AJC45" s="15">
        <v>0.28170350310370401</v>
      </c>
      <c r="AJD45" s="15">
        <v>0.24013734986111099</v>
      </c>
      <c r="AJE45" s="15">
        <v>0.17609747556296301</v>
      </c>
      <c r="AJF45" s="15">
        <v>8.1040617201851795E-2</v>
      </c>
      <c r="AJG45" s="15">
        <v>0.112854916453704</v>
      </c>
      <c r="AJH45" s="15">
        <v>0.49488277155370403</v>
      </c>
      <c r="AJI45" s="15">
        <v>0.41356256250185203</v>
      </c>
      <c r="AJJ45" s="15">
        <v>0.43662688034814801</v>
      </c>
      <c r="AJK45" s="15">
        <v>0.38378947707407401</v>
      </c>
      <c r="AJL45" s="15">
        <v>0.186933362433333</v>
      </c>
      <c r="AJM45" s="15">
        <v>0.108720757962963</v>
      </c>
      <c r="AJN45" s="15">
        <v>1.0364749225407399</v>
      </c>
      <c r="AJO45" s="15">
        <v>1.0188660996851899</v>
      </c>
      <c r="AJP45" s="15">
        <v>0.25158827764814801</v>
      </c>
      <c r="AJQ45" s="15">
        <v>0.41791528818703699</v>
      </c>
      <c r="AJR45" s="15">
        <v>0.30462215282407401</v>
      </c>
      <c r="AJS45" s="15">
        <v>0.45975236251481499</v>
      </c>
      <c r="AJT45" s="15">
        <v>0.287705901359259</v>
      </c>
      <c r="AJU45" s="15">
        <v>-0.10848280534629599</v>
      </c>
      <c r="AJV45" s="15">
        <v>0.23318419209444399</v>
      </c>
      <c r="AJW45" s="15">
        <v>-6.9606719388888794E-2</v>
      </c>
      <c r="AJX45" s="15">
        <v>-0.386767054666667</v>
      </c>
      <c r="AJY45" s="15">
        <v>-0.29523610925925903</v>
      </c>
      <c r="AJZ45" s="15">
        <v>0.46991499079999999</v>
      </c>
      <c r="AKA45" s="15">
        <v>1.33527682960741</v>
      </c>
      <c r="AZI45" s="6"/>
      <c r="AZJ45" s="7"/>
      <c r="AZK45" s="6"/>
      <c r="AZL45" s="6"/>
      <c r="AZM45" s="6"/>
      <c r="AZN45" s="6"/>
    </row>
    <row r="46" spans="1:963 1361:1366" x14ac:dyDescent="0.25">
      <c r="A46" s="15">
        <v>45</v>
      </c>
      <c r="B46" s="15">
        <v>12</v>
      </c>
      <c r="C46" s="15" t="s">
        <v>10</v>
      </c>
      <c r="D46" s="15">
        <v>100</v>
      </c>
      <c r="E46" s="15">
        <v>1</v>
      </c>
      <c r="F46" s="15">
        <v>3</v>
      </c>
      <c r="G46" s="15" t="s">
        <v>14</v>
      </c>
      <c r="H46" s="15" t="s">
        <v>560</v>
      </c>
      <c r="I46" s="25">
        <v>-9999</v>
      </c>
      <c r="J46" s="25">
        <v>-9999</v>
      </c>
      <c r="K46" s="25">
        <v>-9999</v>
      </c>
      <c r="L46" s="25">
        <v>-9999</v>
      </c>
      <c r="M46" s="15">
        <v>172.48000000000002</v>
      </c>
      <c r="N46" s="15">
        <v>154</v>
      </c>
      <c r="O46" s="15">
        <f t="shared" si="34"/>
        <v>224.00000000000003</v>
      </c>
      <c r="P46" s="15">
        <v>200</v>
      </c>
      <c r="Q46" s="15">
        <v>51.839999999999996</v>
      </c>
      <c r="R46" s="15">
        <v>26.72</v>
      </c>
      <c r="S46" s="15">
        <v>21.439999999999998</v>
      </c>
      <c r="T46" s="15">
        <v>49.839999999999996</v>
      </c>
      <c r="U46" s="15">
        <v>24.72</v>
      </c>
      <c r="V46" s="15">
        <v>25.439999999999998</v>
      </c>
      <c r="W46" s="15">
        <v>48.56</v>
      </c>
      <c r="X46" s="15">
        <v>26</v>
      </c>
      <c r="Y46" s="15">
        <v>25.439999999999998</v>
      </c>
      <c r="Z46" s="15">
        <v>47.839999999999996</v>
      </c>
      <c r="AA46" s="15">
        <v>22.72</v>
      </c>
      <c r="AB46" s="15">
        <v>29.439999999999998</v>
      </c>
      <c r="AC46" s="15" t="s">
        <v>85</v>
      </c>
      <c r="AD46" s="15">
        <v>8.6</v>
      </c>
      <c r="AE46" s="15">
        <v>7.2</v>
      </c>
      <c r="AF46" s="15">
        <v>2.65</v>
      </c>
      <c r="AG46" s="15" t="s">
        <v>41</v>
      </c>
      <c r="AH46" s="15">
        <v>2</v>
      </c>
      <c r="AI46" s="15">
        <v>1.1000000000000001</v>
      </c>
      <c r="AJ46" s="15">
        <v>2.7</v>
      </c>
      <c r="AK46" s="15">
        <v>5</v>
      </c>
      <c r="AL46" s="15">
        <v>480</v>
      </c>
      <c r="AM46" s="15">
        <v>141</v>
      </c>
      <c r="AN46" s="15">
        <v>0.83</v>
      </c>
      <c r="AO46" s="15">
        <v>8.5</v>
      </c>
      <c r="AP46" s="15">
        <v>7.3</v>
      </c>
      <c r="AQ46" s="15">
        <v>1.29</v>
      </c>
      <c r="AR46" s="15">
        <v>5446</v>
      </c>
      <c r="AS46" s="15">
        <v>211</v>
      </c>
      <c r="AT46" s="15">
        <v>784</v>
      </c>
      <c r="AU46" s="25">
        <v>-9999</v>
      </c>
      <c r="AV46" s="15">
        <v>33.6</v>
      </c>
      <c r="AW46" s="15">
        <v>0</v>
      </c>
      <c r="AX46" s="15">
        <v>4</v>
      </c>
      <c r="AY46" s="15">
        <v>81</v>
      </c>
      <c r="AZ46" s="15">
        <v>5</v>
      </c>
      <c r="BA46" s="15">
        <v>10</v>
      </c>
      <c r="BB46" s="15">
        <v>78</v>
      </c>
      <c r="BC46" s="20">
        <v>0.34153691612255149</v>
      </c>
      <c r="BD46" s="20">
        <v>0.15482968734392169</v>
      </c>
      <c r="BE46" s="20">
        <v>1.001552406229656E-2</v>
      </c>
      <c r="BF46" s="20">
        <v>9.9745648596079994E-3</v>
      </c>
      <c r="BG46" s="20">
        <v>0.48819769490160553</v>
      </c>
      <c r="BH46" s="20">
        <v>0.38379105816677467</v>
      </c>
      <c r="BI46" s="25">
        <v>-9999</v>
      </c>
      <c r="BJ46" s="25">
        <v>-9999</v>
      </c>
      <c r="BK46" s="25">
        <v>-9999</v>
      </c>
      <c r="BL46" s="25">
        <v>-9999</v>
      </c>
      <c r="BM46" s="25">
        <v>-9999</v>
      </c>
      <c r="BN46" s="20">
        <f t="shared" si="197"/>
        <v>1.9854664138658928</v>
      </c>
      <c r="BO46" s="20">
        <f t="shared" si="198"/>
        <v>2.0255285101150791</v>
      </c>
      <c r="BP46" s="20">
        <f t="shared" si="199"/>
        <v>2.0654267695535111</v>
      </c>
      <c r="BQ46" s="20">
        <f t="shared" si="200"/>
        <v>4.0182175491599335</v>
      </c>
      <c r="BR46" s="20">
        <f t="shared" si="201"/>
        <v>5.5533817818270323</v>
      </c>
      <c r="BS46" s="20">
        <f t="shared" si="202"/>
        <v>3.9898259438431997E-2</v>
      </c>
      <c r="BT46" s="20">
        <f t="shared" si="203"/>
        <v>1.9527907796064221</v>
      </c>
      <c r="BU46" s="20">
        <f t="shared" si="204"/>
        <v>1.5351642326670987</v>
      </c>
      <c r="BV46" s="20">
        <f t="shared" si="35"/>
        <v>3.5278532717119528</v>
      </c>
      <c r="BW46" s="25">
        <v>-9999</v>
      </c>
      <c r="BX46" s="25">
        <v>-9999</v>
      </c>
      <c r="BY46" s="25">
        <v>-9999</v>
      </c>
      <c r="BZ46" s="25">
        <v>-9999</v>
      </c>
      <c r="CA46" s="25">
        <v>-9999</v>
      </c>
      <c r="CB46" s="25">
        <v>-9999</v>
      </c>
      <c r="CC46" s="25">
        <v>-9999</v>
      </c>
      <c r="CD46" s="20">
        <f t="shared" si="205"/>
        <v>22.844159007108708</v>
      </c>
      <c r="CE46" s="20">
        <f t="shared" si="206"/>
        <v>30.91028129350584</v>
      </c>
      <c r="CF46" s="20">
        <f t="shared" si="207"/>
        <v>39.712286306037171</v>
      </c>
      <c r="CG46" s="20">
        <f t="shared" si="36"/>
        <v>59.717644010771266</v>
      </c>
      <c r="CH46" s="15">
        <f t="shared" si="208"/>
        <v>8.8020050125313283</v>
      </c>
      <c r="CI46" s="15">
        <f t="shared" si="209"/>
        <v>10.288999848691178</v>
      </c>
      <c r="CJ46" s="15">
        <f t="shared" si="210"/>
        <v>9.7163578560429169</v>
      </c>
      <c r="CK46" s="15">
        <f t="shared" ref="CK46:CL46" si="253">SUM(CH46:CJ46)</f>
        <v>28.807362717265427</v>
      </c>
      <c r="CL46" s="15">
        <f t="shared" si="253"/>
        <v>48.812720421999522</v>
      </c>
      <c r="CM46" s="15">
        <v>1.87</v>
      </c>
      <c r="CN46" s="15">
        <v>2.2800000000000002</v>
      </c>
      <c r="CO46" s="15">
        <v>2.0150000000000001</v>
      </c>
      <c r="CP46" s="15">
        <v>1.115</v>
      </c>
      <c r="CQ46" s="15">
        <v>18.34</v>
      </c>
      <c r="CR46" s="15">
        <v>19.34</v>
      </c>
      <c r="CS46" s="25">
        <v>-9999</v>
      </c>
      <c r="CT46" s="25">
        <v>-9999</v>
      </c>
      <c r="CU46" s="25">
        <v>-9999</v>
      </c>
      <c r="CV46" s="25">
        <v>-9999</v>
      </c>
      <c r="CW46" s="25">
        <v>-9999</v>
      </c>
      <c r="CX46" s="20">
        <f t="shared" si="141"/>
        <v>16.600000000000001</v>
      </c>
      <c r="CY46" s="20">
        <f t="shared" si="142"/>
        <v>24.660000000000004</v>
      </c>
      <c r="CZ46" s="20">
        <f t="shared" si="143"/>
        <v>29.120000000000005</v>
      </c>
      <c r="DA46" s="20">
        <f t="shared" si="144"/>
        <v>102.48</v>
      </c>
      <c r="DB46" s="20">
        <f t="shared" si="145"/>
        <v>179.84</v>
      </c>
      <c r="DC46" s="15">
        <f t="shared" si="146"/>
        <v>4.46</v>
      </c>
      <c r="DD46" s="15">
        <f t="shared" si="147"/>
        <v>73.36</v>
      </c>
      <c r="DE46" s="15">
        <f t="shared" si="148"/>
        <v>77.36</v>
      </c>
      <c r="DF46" s="15">
        <f t="shared" si="149"/>
        <v>155.18</v>
      </c>
      <c r="DG46" s="16">
        <v>3.1076861085927265</v>
      </c>
      <c r="DH46" s="16">
        <v>2.6033536431844504</v>
      </c>
      <c r="DI46" s="16">
        <v>2.0165305715992834</v>
      </c>
      <c r="DJ46" s="16">
        <v>2.2005012531328321</v>
      </c>
      <c r="DK46" s="16">
        <v>2.5722499621727946</v>
      </c>
      <c r="DL46" s="16">
        <v>2.4290894640107292</v>
      </c>
      <c r="DM46" s="25">
        <v>-9999</v>
      </c>
      <c r="DN46" s="20">
        <f t="shared" si="41"/>
        <v>22.844159007108708</v>
      </c>
      <c r="DO46" s="20">
        <f t="shared" si="42"/>
        <v>30.91028129350584</v>
      </c>
      <c r="DP46" s="20">
        <f t="shared" ref="DP46:DR46" si="254">(DO46+(DJ46*4))</f>
        <v>39.712286306037171</v>
      </c>
      <c r="DQ46" s="20">
        <f t="shared" si="254"/>
        <v>50.001286154728348</v>
      </c>
      <c r="DR46" s="20">
        <f t="shared" si="254"/>
        <v>59.717644010771266</v>
      </c>
      <c r="DS46" s="15">
        <f t="shared" si="44"/>
        <v>8.8020050125313283</v>
      </c>
      <c r="DT46" s="15">
        <f t="shared" si="45"/>
        <v>10.288999848691178</v>
      </c>
      <c r="DU46" s="15">
        <f t="shared" si="46"/>
        <v>9.7163578560429169</v>
      </c>
      <c r="DV46" s="15">
        <f t="shared" si="47"/>
        <v>28.807362717265427</v>
      </c>
      <c r="DW46" s="25">
        <v>-9999</v>
      </c>
      <c r="DX46" s="25">
        <v>-9999</v>
      </c>
      <c r="DY46" s="25">
        <v>-9999</v>
      </c>
      <c r="DZ46" s="25">
        <v>-9999</v>
      </c>
      <c r="EA46" s="25">
        <v>-9999</v>
      </c>
      <c r="EB46" s="25">
        <v>-9999</v>
      </c>
      <c r="EC46" s="25">
        <v>-9999</v>
      </c>
      <c r="ED46" s="25">
        <v>-9999</v>
      </c>
      <c r="EE46" s="25">
        <v>-9999</v>
      </c>
      <c r="EF46" s="25">
        <v>-9999</v>
      </c>
      <c r="EG46" s="25">
        <v>-9999</v>
      </c>
      <c r="EH46" s="25">
        <v>-9999</v>
      </c>
      <c r="EI46" s="25">
        <v>-9999</v>
      </c>
      <c r="EJ46" s="25">
        <v>-9999</v>
      </c>
      <c r="EK46" s="25">
        <v>-9999</v>
      </c>
      <c r="EL46" s="25">
        <v>-9999</v>
      </c>
      <c r="EM46" s="25">
        <v>-9999</v>
      </c>
      <c r="EN46" s="25">
        <v>-9999</v>
      </c>
      <c r="EO46" s="25">
        <v>-9999</v>
      </c>
      <c r="EP46" s="25">
        <v>-9999</v>
      </c>
      <c r="EQ46" s="15">
        <v>5.6</v>
      </c>
      <c r="ER46" s="18">
        <v>6.8</v>
      </c>
      <c r="ES46" s="17">
        <v>7.6</v>
      </c>
      <c r="ET46" s="18">
        <v>8.9</v>
      </c>
      <c r="EU46" s="29">
        <v>5.5</v>
      </c>
      <c r="EV46" s="22">
        <v>6.1</v>
      </c>
      <c r="EW46" s="22">
        <v>6.2</v>
      </c>
      <c r="EX46" s="18">
        <v>7.8</v>
      </c>
      <c r="EY46" s="18">
        <v>15.1</v>
      </c>
      <c r="EZ46" s="23">
        <v>5.4</v>
      </c>
      <c r="FA46" s="18">
        <v>10.9</v>
      </c>
      <c r="FB46" s="22">
        <v>10.199999999999999</v>
      </c>
      <c r="FC46" s="21">
        <v>-9999</v>
      </c>
      <c r="FD46" s="18">
        <v>9.8000000000000007</v>
      </c>
      <c r="FE46" s="21">
        <v>-9999</v>
      </c>
      <c r="FF46" s="18">
        <v>13.2</v>
      </c>
      <c r="FG46" s="18">
        <v>11.7</v>
      </c>
      <c r="FH46" s="18">
        <v>5.9</v>
      </c>
      <c r="FI46" s="18">
        <v>14.3</v>
      </c>
      <c r="FJ46" s="18">
        <v>14.3</v>
      </c>
      <c r="FK46" s="18">
        <v>10.9</v>
      </c>
      <c r="FL46" s="17">
        <v>32.1</v>
      </c>
      <c r="FM46" s="17">
        <v>36.200000000000003</v>
      </c>
      <c r="FN46" s="17">
        <v>29.4</v>
      </c>
      <c r="FO46" s="17">
        <v>28.3</v>
      </c>
      <c r="FP46" s="17">
        <v>26.7</v>
      </c>
      <c r="FQ46" s="17">
        <v>26.6</v>
      </c>
      <c r="FR46" s="17">
        <v>24</v>
      </c>
      <c r="FS46" s="17">
        <v>25</v>
      </c>
      <c r="FT46" s="17">
        <v>26</v>
      </c>
      <c r="FU46" s="17">
        <v>26.6</v>
      </c>
      <c r="FV46" s="17">
        <v>19.5</v>
      </c>
      <c r="FW46" s="17">
        <v>19.5</v>
      </c>
      <c r="FX46" s="22">
        <v>29</v>
      </c>
      <c r="FY46" s="22">
        <v>28</v>
      </c>
      <c r="FZ46" s="22">
        <v>48.5</v>
      </c>
      <c r="GA46" s="22">
        <v>45</v>
      </c>
      <c r="GB46" s="22">
        <v>69</v>
      </c>
      <c r="GC46" s="22">
        <v>47</v>
      </c>
      <c r="GD46" s="22">
        <v>85</v>
      </c>
      <c r="GE46" s="22">
        <v>68.5</v>
      </c>
      <c r="GF46" s="22">
        <v>101</v>
      </c>
      <c r="GG46" s="22">
        <v>88</v>
      </c>
      <c r="GH46" s="22">
        <v>109.5</v>
      </c>
      <c r="GI46" s="22">
        <v>99</v>
      </c>
      <c r="GJ46" s="22">
        <v>126</v>
      </c>
      <c r="GK46" s="22">
        <v>113</v>
      </c>
      <c r="GL46" s="22">
        <v>126</v>
      </c>
      <c r="GM46" s="22">
        <v>92</v>
      </c>
      <c r="GN46" s="16">
        <v>303.06859205776175</v>
      </c>
      <c r="GO46" s="16">
        <v>8776.1952191235068</v>
      </c>
      <c r="GP46" s="16">
        <v>8067.1065989847712</v>
      </c>
      <c r="GQ46" s="16">
        <v>11028.913260219342</v>
      </c>
      <c r="GR46" s="16">
        <v>9120.4795204795209</v>
      </c>
      <c r="GS46" s="16">
        <v>8051.7928286852593</v>
      </c>
      <c r="GT46" s="16">
        <v>4569.5959595959594</v>
      </c>
      <c r="GU46" s="16">
        <v>1950.7492507492509</v>
      </c>
      <c r="GV46" s="16">
        <v>894.0283400809717</v>
      </c>
      <c r="GW46" s="16">
        <v>38.12877263581489</v>
      </c>
      <c r="GX46" s="18">
        <v>3.5878000000000001</v>
      </c>
      <c r="GY46" s="18">
        <v>5.5225</v>
      </c>
      <c r="GZ46" s="18">
        <v>5.3811999999999998</v>
      </c>
      <c r="HA46" s="18">
        <v>5.2584999999999997</v>
      </c>
      <c r="HB46" s="18">
        <v>4.6191000000000004</v>
      </c>
      <c r="HC46" s="18">
        <v>4.5155000000000003</v>
      </c>
      <c r="HD46" s="18">
        <v>3.6110000000000002</v>
      </c>
      <c r="HE46" s="18">
        <v>3.3633999999999999</v>
      </c>
      <c r="HF46" s="18">
        <v>3.1932999999999998</v>
      </c>
      <c r="HG46" s="15">
        <v>47.5</v>
      </c>
      <c r="HH46" s="15">
        <f t="shared" si="48"/>
        <v>412.5</v>
      </c>
      <c r="HI46" s="15">
        <v>1.639513503048728</v>
      </c>
      <c r="HJ46" s="24">
        <f t="shared" si="49"/>
        <v>1.7978191456389687</v>
      </c>
      <c r="HK46" s="15">
        <f t="shared" si="50"/>
        <v>7.4160039757607459</v>
      </c>
      <c r="HL46" s="27">
        <v>0.34177787344886834</v>
      </c>
      <c r="HM46" s="17">
        <v>396.4</v>
      </c>
      <c r="HN46" s="17">
        <v>70.069999999999993</v>
      </c>
      <c r="HO46" s="16">
        <f t="shared" si="51"/>
        <v>326.33</v>
      </c>
      <c r="HP46" s="18">
        <v>14</v>
      </c>
      <c r="HQ46" s="18">
        <v>522.6</v>
      </c>
      <c r="HR46" s="18">
        <v>31.63</v>
      </c>
      <c r="HS46" s="22">
        <f t="shared" si="52"/>
        <v>490.97</v>
      </c>
      <c r="HT46" s="21">
        <v>301</v>
      </c>
      <c r="HU46" s="18">
        <v>326.5</v>
      </c>
      <c r="HV46" s="18">
        <v>31</v>
      </c>
      <c r="HW46" s="18">
        <f t="shared" si="53"/>
        <v>295.5</v>
      </c>
      <c r="HX46" s="18">
        <v>184</v>
      </c>
      <c r="HY46" s="18">
        <v>31</v>
      </c>
      <c r="HZ46" s="18">
        <f t="shared" si="54"/>
        <v>153</v>
      </c>
      <c r="IA46" s="18">
        <v>184.2</v>
      </c>
      <c r="IB46" s="18">
        <v>31.5</v>
      </c>
      <c r="IC46" s="18">
        <f t="shared" si="55"/>
        <v>152.69999999999999</v>
      </c>
      <c r="ID46" s="18">
        <v>103.5</v>
      </c>
      <c r="IE46" s="22">
        <v>6.65</v>
      </c>
      <c r="IF46" s="28">
        <v>122.3</v>
      </c>
      <c r="IG46" s="22">
        <v>70.069999999999993</v>
      </c>
      <c r="IH46" s="22">
        <f t="shared" si="233"/>
        <v>96.85</v>
      </c>
      <c r="II46" s="22">
        <f t="shared" si="234"/>
        <v>52.230000000000004</v>
      </c>
      <c r="IJ46" s="16">
        <f t="shared" si="58"/>
        <v>512.05882352941182</v>
      </c>
      <c r="IK46" s="16">
        <f t="shared" si="59"/>
        <v>457.19537815126051</v>
      </c>
      <c r="IL46" s="25">
        <f t="shared" si="213"/>
        <v>3199.3137254901962</v>
      </c>
      <c r="IM46" s="16">
        <f t="shared" si="214"/>
        <v>4813.4313725490192</v>
      </c>
      <c r="IN46" s="16">
        <f t="shared" si="215"/>
        <v>1500</v>
      </c>
      <c r="IO46" s="16">
        <f t="shared" si="60"/>
        <v>1497.0588235294117</v>
      </c>
      <c r="IP46" s="25">
        <f t="shared" si="216"/>
        <v>2897.0588235294117</v>
      </c>
      <c r="IQ46" s="16">
        <f t="shared" si="61"/>
        <v>11009.803921568626</v>
      </c>
      <c r="IR46" s="16">
        <f t="shared" si="62"/>
        <v>949.50980392156862</v>
      </c>
      <c r="IS46" s="27">
        <v>0.3511958480297287</v>
      </c>
      <c r="IT46" s="24">
        <v>3.2791297963152313</v>
      </c>
      <c r="IU46" s="24">
        <v>3.2791297963152313</v>
      </c>
      <c r="IV46" s="15">
        <v>3.52</v>
      </c>
      <c r="IW46" s="24">
        <f t="shared" si="63"/>
        <v>3.5397474956053019</v>
      </c>
      <c r="IX46" s="15">
        <f t="shared" si="217"/>
        <v>112.61584313725491</v>
      </c>
      <c r="IY46" s="27">
        <v>0.36341864429040854</v>
      </c>
      <c r="IZ46" s="26">
        <v>0.67667862868275408</v>
      </c>
      <c r="JA46" s="15">
        <v>0.74</v>
      </c>
      <c r="JB46" s="24">
        <f t="shared" si="64"/>
        <v>0.77490337511255802</v>
      </c>
      <c r="JC46" s="15">
        <f t="shared" si="218"/>
        <v>35.619392156862745</v>
      </c>
      <c r="JD46" s="27">
        <v>0.36302940223108177</v>
      </c>
      <c r="JE46" s="24">
        <v>1.5820047364390639</v>
      </c>
      <c r="JF46" s="15">
        <v>1.68</v>
      </c>
      <c r="JG46" s="24">
        <f t="shared" si="65"/>
        <v>1.7367218319928617</v>
      </c>
      <c r="JH46" s="15">
        <f t="shared" si="219"/>
        <v>25.2</v>
      </c>
      <c r="JI46" s="27">
        <v>0.36294440225185859</v>
      </c>
      <c r="JJ46" s="24">
        <v>2.4203439973616283</v>
      </c>
      <c r="JK46" s="15">
        <v>2.76</v>
      </c>
      <c r="JL46" s="24">
        <f t="shared" si="66"/>
        <v>2.627373462796994</v>
      </c>
      <c r="JM46" s="15">
        <f t="shared" si="220"/>
        <v>26.206470588235295</v>
      </c>
      <c r="JN46" s="27">
        <v>0.36330111437545637</v>
      </c>
      <c r="JO46" s="16">
        <f t="shared" si="67"/>
        <v>199.64170588235297</v>
      </c>
      <c r="JP46" s="16">
        <f t="shared" si="68"/>
        <v>178.25152310924369</v>
      </c>
      <c r="JQ46" s="22">
        <v>6.5</v>
      </c>
      <c r="JR46" s="22">
        <f t="shared" si="69"/>
        <v>21.645</v>
      </c>
      <c r="JS46" s="22">
        <v>976.6</v>
      </c>
      <c r="JT46" s="26">
        <f t="shared" si="70"/>
        <v>0.97660000000000002</v>
      </c>
      <c r="JU46" s="27">
        <v>7.1599999999999997E-2</v>
      </c>
      <c r="JV46" s="26">
        <f t="shared" si="71"/>
        <v>0.90500000000000003</v>
      </c>
      <c r="JW46" s="15">
        <f t="shared" si="72"/>
        <v>4011.6497385219855</v>
      </c>
      <c r="JX46" s="25">
        <v>-9999</v>
      </c>
      <c r="JY46" s="25">
        <v>-9999</v>
      </c>
      <c r="JZ46" s="15">
        <f t="shared" si="181"/>
        <v>-9999.0678000000007</v>
      </c>
      <c r="KA46" s="25">
        <v>-9999</v>
      </c>
      <c r="KB46" s="15">
        <f t="shared" si="156"/>
        <v>-11048.693701657459</v>
      </c>
      <c r="KC46" s="15">
        <v>0.47499999999999998</v>
      </c>
      <c r="KD46" s="25">
        <v>-9999</v>
      </c>
      <c r="KE46" s="15">
        <f t="shared" si="221"/>
        <v>1905.5336257979429</v>
      </c>
      <c r="KF46" s="15">
        <f t="shared" si="73"/>
        <v>2134.1976608936961</v>
      </c>
      <c r="KG46" s="28">
        <v>2</v>
      </c>
      <c r="KH46" s="22">
        <f t="shared" si="74"/>
        <v>19</v>
      </c>
      <c r="KI46" s="22">
        <f t="shared" si="75"/>
        <v>126.73</v>
      </c>
      <c r="KJ46" s="20">
        <v>126.498699</v>
      </c>
      <c r="KK46" s="16">
        <v>5.2</v>
      </c>
      <c r="KL46" s="16">
        <f t="shared" si="76"/>
        <v>4.6900000000000004</v>
      </c>
      <c r="KM46" s="15">
        <f t="shared" si="121"/>
        <v>3557.286154259828</v>
      </c>
      <c r="KN46" s="18">
        <v>2.2799999999999998</v>
      </c>
      <c r="KO46" s="18">
        <f t="shared" si="77"/>
        <v>2.0099999999999998</v>
      </c>
      <c r="KP46" s="15">
        <f t="shared" si="78"/>
        <v>0.42857142857142849</v>
      </c>
      <c r="KQ46" s="15">
        <f t="shared" si="79"/>
        <v>1524.5512089684973</v>
      </c>
      <c r="KR46" s="15">
        <f t="shared" si="80"/>
        <v>1707.4973540447172</v>
      </c>
      <c r="KS46" s="20">
        <f t="shared" si="222"/>
        <v>1920.1844011810945</v>
      </c>
      <c r="KT46" s="20">
        <f t="shared" si="81"/>
        <v>2150.6065293228262</v>
      </c>
      <c r="KU46" s="30">
        <v>4.97</v>
      </c>
      <c r="KV46" s="30">
        <v>0.99</v>
      </c>
      <c r="KW46" s="30">
        <v>77.3</v>
      </c>
      <c r="KX46" s="30">
        <v>23.9</v>
      </c>
      <c r="KY46" s="30">
        <v>6.1</v>
      </c>
      <c r="KZ46" s="18">
        <v>2.2841999999999998</v>
      </c>
      <c r="LA46" s="18">
        <f t="shared" si="82"/>
        <v>2.2171999999999996</v>
      </c>
      <c r="LB46" s="15">
        <f t="shared" si="223"/>
        <v>0.47275053304904041</v>
      </c>
      <c r="LC46" s="15">
        <f t="shared" si="224"/>
        <v>1681.7089256343045</v>
      </c>
      <c r="LD46" s="15">
        <f t="shared" si="83"/>
        <v>1883.5139967104212</v>
      </c>
      <c r="LE46" s="15">
        <f t="shared" si="84"/>
        <v>2296.9682886712453</v>
      </c>
      <c r="LF46" s="15">
        <v>47.5</v>
      </c>
      <c r="LG46" s="15">
        <f t="shared" si="85"/>
        <v>412.5</v>
      </c>
      <c r="LH46" s="15">
        <v>0.253184008707317</v>
      </c>
      <c r="LI46" s="15">
        <v>0.38302517702438998</v>
      </c>
      <c r="LJ46" s="15">
        <v>0.21551728358536601</v>
      </c>
      <c r="LK46" s="15">
        <v>0.319384654902439</v>
      </c>
      <c r="LL46" s="15">
        <v>0.48937479580487803</v>
      </c>
      <c r="LM46" s="15">
        <v>0.455253503268293</v>
      </c>
      <c r="LN46" s="15">
        <v>0.34147563429268302</v>
      </c>
      <c r="LO46" s="15">
        <v>0.53219886709756103</v>
      </c>
      <c r="LP46" s="15">
        <v>0.472593126073171</v>
      </c>
      <c r="LQ46" s="15">
        <v>0.26271065195121901</v>
      </c>
      <c r="LR46" s="15">
        <v>0.411030251829268</v>
      </c>
      <c r="LS46" s="15">
        <v>0.27129874958536598</v>
      </c>
      <c r="LT46" s="15">
        <v>33.85</v>
      </c>
      <c r="LU46" s="15">
        <v>30.820731707317101</v>
      </c>
      <c r="LV46" s="15">
        <v>6.2060487804878104</v>
      </c>
      <c r="LW46" s="15">
        <v>37.431463414634102</v>
      </c>
      <c r="LX46" s="15">
        <v>37.564390243902402</v>
      </c>
      <c r="LY46" s="15">
        <v>33.97</v>
      </c>
      <c r="LZ46" s="15">
        <v>33.932926829268297</v>
      </c>
      <c r="MA46" s="15">
        <v>9.4619445853658599E-2</v>
      </c>
      <c r="MB46" s="15">
        <v>9.0737878536585395E-2</v>
      </c>
      <c r="MC46" s="15">
        <v>58.178048780487799</v>
      </c>
      <c r="MD46" s="15">
        <v>55.377073170731698</v>
      </c>
      <c r="ME46" s="15">
        <v>60.3</v>
      </c>
      <c r="MF46" s="15">
        <f t="shared" si="86"/>
        <v>2.1219512195121979</v>
      </c>
      <c r="MG46" s="15">
        <f t="shared" si="87"/>
        <v>4.9229268292682988</v>
      </c>
      <c r="MH46" s="15">
        <v>1865.9459268292701</v>
      </c>
      <c r="MI46" s="15">
        <v>1802.3516341463401</v>
      </c>
      <c r="MJ46" s="15">
        <v>0.21821326403414601</v>
      </c>
      <c r="MK46" s="15">
        <v>0.208627003178049</v>
      </c>
      <c r="ML46" s="15">
        <v>0.161004907134146</v>
      </c>
      <c r="MM46" s="15">
        <v>0.17520162932682901</v>
      </c>
      <c r="MN46" s="15">
        <v>0.128319238907317</v>
      </c>
      <c r="MO46" s="15">
        <v>0.120424633185366</v>
      </c>
      <c r="MP46" s="15">
        <v>6.9555805946341503E-2</v>
      </c>
      <c r="MQ46" s="15">
        <v>8.5981995263414601E-2</v>
      </c>
      <c r="MR46" s="15">
        <v>5.9299763736585402E-2</v>
      </c>
      <c r="MS46" s="15">
        <v>3.4904847178048801E-2</v>
      </c>
      <c r="MT46" s="15">
        <v>0.324615839397561</v>
      </c>
      <c r="MU46" s="15">
        <v>0.38696276989512202</v>
      </c>
      <c r="MV46" s="15">
        <v>0.33884841200731702</v>
      </c>
      <c r="MW46" s="15">
        <v>0.31646962542439</v>
      </c>
      <c r="MX46" s="15">
        <v>0.114576527948781</v>
      </c>
      <c r="MY46" s="15">
        <v>0.19421734847561001</v>
      </c>
      <c r="MZ46" s="15">
        <v>0.55867060779512201</v>
      </c>
      <c r="NA46" s="15">
        <v>0.53291619228536602</v>
      </c>
      <c r="NB46" s="15">
        <v>0.46194999359024402</v>
      </c>
      <c r="NC46" s="15">
        <v>0.19836402569756101</v>
      </c>
      <c r="ND46" s="15">
        <v>0.49126486712682899</v>
      </c>
      <c r="NE46" s="15">
        <v>0.212414981165854</v>
      </c>
      <c r="NF46" s="15">
        <v>0.310434798912195</v>
      </c>
      <c r="NG46" s="15">
        <v>0.15971761735853701</v>
      </c>
      <c r="NH46" s="15">
        <v>0.27016387898780497</v>
      </c>
      <c r="NI46" s="15">
        <v>0.138656355280488</v>
      </c>
      <c r="NJ46" s="15">
        <v>-0.12979534556097599</v>
      </c>
      <c r="NK46" s="15">
        <v>-0.15785008458536601</v>
      </c>
      <c r="NL46" s="15">
        <v>1.0247723785512199</v>
      </c>
      <c r="NM46" s="15">
        <v>0.53496451609024398</v>
      </c>
      <c r="NN46" s="15">
        <v>0.256995421926829</v>
      </c>
      <c r="NO46" s="15">
        <v>0.40246860026829301</v>
      </c>
      <c r="NP46" s="15">
        <v>0.233503876268293</v>
      </c>
      <c r="NQ46" s="15">
        <v>0.32231981482926803</v>
      </c>
      <c r="NR46" s="15">
        <v>0.46992203900000001</v>
      </c>
      <c r="NS46" s="15">
        <v>0.44181190480487798</v>
      </c>
      <c r="NT46" s="15">
        <v>0.339442892121951</v>
      </c>
      <c r="NU46" s="15">
        <v>0.51934217495121904</v>
      </c>
      <c r="NV46" s="15">
        <v>0.46344286358536602</v>
      </c>
      <c r="NW46" s="15">
        <v>0.26736578460975602</v>
      </c>
      <c r="NX46" s="15">
        <v>0.41190557975609798</v>
      </c>
      <c r="NY46" s="15">
        <v>0.25916514992682899</v>
      </c>
      <c r="NZ46" s="15">
        <v>32.04</v>
      </c>
      <c r="OA46" s="15">
        <v>29.133414634146401</v>
      </c>
      <c r="OB46" s="15">
        <v>12.171707317073199</v>
      </c>
      <c r="OC46" s="15">
        <v>46.339756097561001</v>
      </c>
      <c r="OD46" s="15">
        <v>46.181707317073197</v>
      </c>
      <c r="OE46" s="15">
        <v>33.36</v>
      </c>
      <c r="OF46" s="15">
        <v>33.062439024390201</v>
      </c>
      <c r="OG46" s="15">
        <v>0.36490796097561001</v>
      </c>
      <c r="OH46" s="15">
        <v>0.33688069999999998</v>
      </c>
      <c r="OI46" s="15">
        <v>58.732439024390203</v>
      </c>
      <c r="OJ46" s="15">
        <v>54.640243902439003</v>
      </c>
      <c r="OK46" s="15">
        <v>60</v>
      </c>
      <c r="OL46" s="15">
        <f t="shared" si="88"/>
        <v>1.267560975609797</v>
      </c>
      <c r="OM46" s="15">
        <f t="shared" si="89"/>
        <v>5.3597560975609966</v>
      </c>
      <c r="ON46" s="15">
        <v>1878.50936585366</v>
      </c>
      <c r="OO46" s="15">
        <v>1785.65126829268</v>
      </c>
      <c r="OP46" s="15">
        <v>0.20936501417317099</v>
      </c>
      <c r="OQ46" s="15">
        <v>0.183787458129268</v>
      </c>
      <c r="OR46" s="15">
        <v>0.15437443970487799</v>
      </c>
      <c r="OS46" s="15">
        <v>0.155661375821951</v>
      </c>
      <c r="OT46" s="15">
        <v>0.115270761158537</v>
      </c>
      <c r="OU46" s="15">
        <v>7.4978167495121997E-2</v>
      </c>
      <c r="OV46" s="15">
        <v>5.8830327319512203E-2</v>
      </c>
      <c r="OW46" s="15">
        <v>4.5922045404878001E-2</v>
      </c>
      <c r="OX46" s="15">
        <v>5.6840758663414599E-2</v>
      </c>
      <c r="OY46" s="15">
        <v>2.9216033558536601E-2</v>
      </c>
      <c r="OZ46" s="15">
        <v>0.33409121614634102</v>
      </c>
      <c r="PA46" s="15">
        <v>0.333460729995122</v>
      </c>
      <c r="PB46" s="15">
        <v>0.320162433463414</v>
      </c>
      <c r="PC46" s="15">
        <v>0.29028478300975602</v>
      </c>
      <c r="PD46" s="15">
        <v>0.13416402380487799</v>
      </c>
      <c r="PE46" s="15">
        <v>0.15981157619756101</v>
      </c>
      <c r="PF46" s="15">
        <v>0.53009426338780496</v>
      </c>
      <c r="PG46" s="15">
        <v>0.45851291882926798</v>
      </c>
      <c r="PH46" s="15">
        <v>0.495568039378049</v>
      </c>
      <c r="PI46" s="15">
        <v>0.86493243652439</v>
      </c>
      <c r="PJ46" s="15">
        <v>0.52212002536829305</v>
      </c>
      <c r="PK46" s="15">
        <v>0.94189198053902401</v>
      </c>
      <c r="PL46" s="15">
        <v>0.30879614362439001</v>
      </c>
      <c r="PM46" s="15">
        <v>9.0204395573170795E-2</v>
      </c>
      <c r="PN46" s="15">
        <v>0.26999985711707303</v>
      </c>
      <c r="PO46" s="15">
        <v>8.3549259251219504E-2</v>
      </c>
      <c r="PP46" s="15">
        <v>-0.110809063073171</v>
      </c>
      <c r="PQ46" s="15">
        <v>-8.6506226895121899E-2</v>
      </c>
      <c r="PR46" s="15">
        <v>1.15891613374146</v>
      </c>
      <c r="PS46" s="15">
        <v>1.0969764592634199</v>
      </c>
      <c r="PT46" s="15">
        <v>0.25253584792682898</v>
      </c>
      <c r="PU46" s="15">
        <v>0.39128932897560997</v>
      </c>
      <c r="PV46" s="15">
        <v>0.22598505597561</v>
      </c>
      <c r="PW46" s="15">
        <v>0.32334668126829302</v>
      </c>
      <c r="PX46" s="15">
        <v>0.48387781729268298</v>
      </c>
      <c r="PY46" s="15">
        <v>0.42981335395122</v>
      </c>
      <c r="PZ46" s="15">
        <v>0.343100717121951</v>
      </c>
      <c r="QA46" s="15">
        <v>0.53832621890243904</v>
      </c>
      <c r="QB46" s="15">
        <v>0.47901926419512197</v>
      </c>
      <c r="QC46" s="15">
        <v>0.27386003712195101</v>
      </c>
      <c r="QD46" s="15">
        <v>0.414171748951219</v>
      </c>
      <c r="QE46" s="15">
        <v>0.26304942936585402</v>
      </c>
      <c r="QF46" s="15">
        <v>27.356097560975599</v>
      </c>
      <c r="QG46" s="15">
        <v>24.290243902438998</v>
      </c>
      <c r="QH46" s="15">
        <v>19.932682926829301</v>
      </c>
      <c r="QI46" s="15">
        <v>37.142195121951197</v>
      </c>
      <c r="QJ46" s="15">
        <v>36.881463414634098</v>
      </c>
      <c r="QK46" s="15">
        <v>27.35</v>
      </c>
      <c r="QL46" s="15">
        <v>26.9309756097561</v>
      </c>
      <c r="QM46" s="15">
        <v>0.26928253170731697</v>
      </c>
      <c r="QN46" s="15">
        <v>0.24938126341463401</v>
      </c>
      <c r="QO46" s="15">
        <v>56.627073170731698</v>
      </c>
      <c r="QP46" s="15">
        <v>51.432926829268297</v>
      </c>
      <c r="QQ46" s="15">
        <v>60.1</v>
      </c>
      <c r="QR46" s="15">
        <f t="shared" si="90"/>
        <v>3.4729268292683031</v>
      </c>
      <c r="QS46" s="15">
        <f t="shared" si="91"/>
        <v>8.6670731707317046</v>
      </c>
      <c r="QT46" s="15">
        <v>1830.7373902439001</v>
      </c>
      <c r="QU46" s="15">
        <v>1712.82319512195</v>
      </c>
      <c r="QV46" s="15">
        <v>0.221231378753659</v>
      </c>
      <c r="QW46" s="15">
        <v>0.196421801251219</v>
      </c>
      <c r="QX46" s="15">
        <v>0.16526454065121901</v>
      </c>
      <c r="QY46" s="15">
        <v>0.14090899908780499</v>
      </c>
      <c r="QZ46" s="15">
        <v>0.13006588878536601</v>
      </c>
      <c r="RA46" s="15">
        <v>0.10344736190487799</v>
      </c>
      <c r="RB46" s="15">
        <v>7.2522701817073196E-2</v>
      </c>
      <c r="RC46" s="15">
        <v>4.6482964712195103E-2</v>
      </c>
      <c r="RD46" s="15">
        <v>5.8116622739024397E-2</v>
      </c>
      <c r="RE46" s="15">
        <v>5.7265667102439001E-2</v>
      </c>
      <c r="RF46" s="15">
        <v>0.34316321229268298</v>
      </c>
      <c r="RG46" s="15">
        <v>0.360825901185366</v>
      </c>
      <c r="RH46" s="15">
        <v>0.32529038408780497</v>
      </c>
      <c r="RI46" s="15">
        <v>0.31166599355121899</v>
      </c>
      <c r="RJ46" s="15">
        <v>0.13203378034390201</v>
      </c>
      <c r="RK46" s="15">
        <v>0.17728147849756101</v>
      </c>
      <c r="RL46" s="15">
        <v>0.568996832168293</v>
      </c>
      <c r="RM46" s="15">
        <v>0.49622669091463401</v>
      </c>
      <c r="RN46" s="15">
        <v>0.44794183692438999</v>
      </c>
      <c r="RO46" s="15">
        <v>0.58940680285365799</v>
      </c>
      <c r="RP46" s="15">
        <v>0.47753599850975598</v>
      </c>
      <c r="RQ46" s="15">
        <v>0.60941331364146301</v>
      </c>
      <c r="RR46" s="15">
        <v>0.300836940143902</v>
      </c>
      <c r="RS46" s="15">
        <v>0.27622942031951198</v>
      </c>
      <c r="RT46" s="15">
        <v>0.26083766102682898</v>
      </c>
      <c r="RU46" s="15">
        <v>0.24709576972682901</v>
      </c>
      <c r="RV46" s="15">
        <v>-0.13485134843902399</v>
      </c>
      <c r="RW46" s="15">
        <v>-8.7750207014634193E-2</v>
      </c>
      <c r="RX46" s="15">
        <v>0.96165119237073204</v>
      </c>
      <c r="RY46" s="15">
        <v>7.33837470045854</v>
      </c>
      <c r="RZ46" s="15">
        <v>0.23929085077272699</v>
      </c>
      <c r="SA46" s="15">
        <v>0.35806201554545503</v>
      </c>
      <c r="SB46" s="15">
        <v>0.215996051568182</v>
      </c>
      <c r="SC46" s="15">
        <v>0.29889611052272702</v>
      </c>
      <c r="SD46" s="15">
        <v>0.44786542311363597</v>
      </c>
      <c r="SE46" s="15">
        <v>0.382498656931818</v>
      </c>
      <c r="SF46" s="15">
        <v>0.30994561790909098</v>
      </c>
      <c r="SG46" s="15">
        <v>0.51213519206818203</v>
      </c>
      <c r="SH46" s="15">
        <v>0.439034452886364</v>
      </c>
      <c r="SI46" s="15">
        <v>0.24667623015909099</v>
      </c>
      <c r="SJ46" s="15">
        <v>0.36646969386363598</v>
      </c>
      <c r="SK46" s="15">
        <v>0.238991913090909</v>
      </c>
      <c r="SL46" s="15">
        <v>35.04</v>
      </c>
      <c r="SM46" s="15">
        <v>33.3452272727273</v>
      </c>
      <c r="SN46" s="15">
        <v>9.9927272727272793</v>
      </c>
      <c r="SO46" s="15">
        <v>43.072499999999998</v>
      </c>
      <c r="SP46" s="15">
        <v>42.527954545454499</v>
      </c>
      <c r="SQ46" s="15">
        <v>36.749545454545498</v>
      </c>
      <c r="SR46" s="15">
        <v>36.328181818181797</v>
      </c>
      <c r="SS46" s="15">
        <v>0.17446135295454501</v>
      </c>
      <c r="ST46" s="15">
        <v>0.15602854363636401</v>
      </c>
      <c r="SU46" s="15">
        <v>56.5254545454546</v>
      </c>
      <c r="SV46" s="15">
        <v>55.619545454545403</v>
      </c>
      <c r="SW46" s="15">
        <v>63.6</v>
      </c>
      <c r="SX46" s="15">
        <f t="shared" si="92"/>
        <v>7.074545454545401</v>
      </c>
      <c r="SY46" s="15">
        <f t="shared" si="93"/>
        <v>7.9804545454545988</v>
      </c>
      <c r="SZ46" s="15">
        <v>1828.42779545454</v>
      </c>
      <c r="TA46" s="15">
        <v>1807.85786363636</v>
      </c>
      <c r="TB46" s="15">
        <v>0.24500852483636401</v>
      </c>
      <c r="TC46" s="15">
        <v>0.19732053974772701</v>
      </c>
      <c r="TD46" s="15">
        <v>0.17196311333409101</v>
      </c>
      <c r="TE46" s="15">
        <v>0.122031967147727</v>
      </c>
      <c r="TF46" s="15">
        <v>0.16493182819545499</v>
      </c>
      <c r="TG46" s="15">
        <v>0.109458014911364</v>
      </c>
      <c r="TH46" s="15">
        <v>8.9767513668181795E-2</v>
      </c>
      <c r="TI46" s="15">
        <v>3.2428789565909097E-2</v>
      </c>
      <c r="TJ46" s="15">
        <v>7.6393506993181801E-2</v>
      </c>
      <c r="TK46" s="15">
        <v>7.72967781409091E-2</v>
      </c>
      <c r="TL46" s="15">
        <v>0.36273682721136402</v>
      </c>
      <c r="TM46" s="15">
        <v>0.34717240266363603</v>
      </c>
      <c r="TN46" s="15">
        <v>0.34893875715227302</v>
      </c>
      <c r="TO46" s="15">
        <v>0.30137600747954502</v>
      </c>
      <c r="TP46" s="15">
        <v>0.12932636380909099</v>
      </c>
      <c r="TQ46" s="15">
        <v>0.16105097092954501</v>
      </c>
      <c r="TR46" s="15">
        <v>0.65269479445681799</v>
      </c>
      <c r="TS46" s="15">
        <v>0.49923217217045501</v>
      </c>
      <c r="TT46" s="15">
        <v>0.46547417026136301</v>
      </c>
      <c r="TU46" s="15">
        <v>0.59525813486818202</v>
      </c>
      <c r="TV46" s="15">
        <v>0.50283630457954598</v>
      </c>
      <c r="TW46" s="15">
        <v>0.611206869093182</v>
      </c>
      <c r="TX46" s="15">
        <v>0.35747248780681801</v>
      </c>
      <c r="TY46" s="15">
        <v>0.40363198873181799</v>
      </c>
      <c r="TZ46" s="15">
        <v>0.30915373452727302</v>
      </c>
      <c r="UA46" s="15">
        <v>0.365881750863636</v>
      </c>
      <c r="UB46" s="15">
        <v>-0.16401206113636399</v>
      </c>
      <c r="UC46" s="15">
        <v>-6.1097863161363598E-2</v>
      </c>
      <c r="UD46" s="15">
        <v>1.0514047046795501</v>
      </c>
      <c r="UE46" s="15">
        <v>2.3549825955795498</v>
      </c>
      <c r="UF46" s="15">
        <v>0.21762898024999999</v>
      </c>
      <c r="UG46" s="15">
        <v>0.29349014528571399</v>
      </c>
      <c r="UH46" s="15">
        <v>0.19418546821428601</v>
      </c>
      <c r="UI46" s="15">
        <v>0.25538103405357099</v>
      </c>
      <c r="UJ46" s="15">
        <v>0.507126304392857</v>
      </c>
      <c r="UK46" s="15">
        <v>0.41832313599999998</v>
      </c>
      <c r="UL46" s="15">
        <v>0.25867210580357097</v>
      </c>
      <c r="UM46" s="15">
        <v>0.49563499805357097</v>
      </c>
      <c r="UN46" s="15">
        <v>0.412928192071429</v>
      </c>
      <c r="UO46" s="15">
        <v>0.21597717576785699</v>
      </c>
      <c r="UP46" s="15">
        <v>0.29562442258928601</v>
      </c>
      <c r="UQ46" s="15">
        <v>0.204502086142857</v>
      </c>
      <c r="UR46" s="15">
        <v>32.096428571428497</v>
      </c>
      <c r="US46" s="15">
        <v>28.451250000000002</v>
      </c>
      <c r="UT46" s="15">
        <v>12.405357142857101</v>
      </c>
      <c r="UU46" s="15">
        <v>41.455535714285702</v>
      </c>
      <c r="UV46" s="15">
        <v>40.457678571428602</v>
      </c>
      <c r="UW46" s="15">
        <v>32.718214285714303</v>
      </c>
      <c r="UX46" s="15">
        <v>32.4471428571429</v>
      </c>
      <c r="UY46" s="15">
        <v>0.24264248499999999</v>
      </c>
      <c r="UZ46" s="15">
        <v>0.202028718214286</v>
      </c>
      <c r="VA46" s="15">
        <v>57.733928571428599</v>
      </c>
      <c r="VB46" s="15">
        <v>57.660178571428602</v>
      </c>
      <c r="VC46" s="15">
        <v>73.099999999999994</v>
      </c>
      <c r="VD46" s="15">
        <f t="shared" si="94"/>
        <v>15.366071428571395</v>
      </c>
      <c r="VE46" s="15">
        <f t="shared" si="95"/>
        <v>15.439821428571392</v>
      </c>
      <c r="VF46" s="15">
        <f t="shared" si="96"/>
        <v>15.402946428571394</v>
      </c>
      <c r="VG46" s="15">
        <v>1855.8489642857101</v>
      </c>
      <c r="VH46" s="15">
        <v>1854.188375</v>
      </c>
      <c r="VI46" s="15">
        <v>0.31270615405714303</v>
      </c>
      <c r="VJ46" s="15">
        <v>0.32842033668214299</v>
      </c>
      <c r="VK46" s="15">
        <v>0.22915986197499999</v>
      </c>
      <c r="VL46" s="15">
        <v>0.24151147942500001</v>
      </c>
      <c r="VM46" s="15">
        <v>0.25189701125714298</v>
      </c>
      <c r="VN46" s="15">
        <v>0.265379365591071</v>
      </c>
      <c r="VO46" s="15">
        <f t="shared" si="97"/>
        <v>0.25863818842410702</v>
      </c>
      <c r="VP46" s="15">
        <v>0.16559619855535701</v>
      </c>
      <c r="VQ46" s="15">
        <v>0.17529479556249999</v>
      </c>
      <c r="VR46" s="15">
        <v>9.0328885296428602E-2</v>
      </c>
      <c r="VS46" s="15">
        <v>9.46231599857143E-2</v>
      </c>
      <c r="VT46" s="15">
        <v>0.41448753367500002</v>
      </c>
      <c r="VU46" s="15">
        <v>0.44452118242678601</v>
      </c>
      <c r="VV46" s="15">
        <v>0.39177103286785703</v>
      </c>
      <c r="VW46" s="15">
        <v>0.39770016985000001</v>
      </c>
      <c r="VX46" s="15">
        <v>0.116968175201786</v>
      </c>
      <c r="VY46" s="15">
        <v>0.136149891657143</v>
      </c>
      <c r="VZ46" s="15">
        <v>0.91928654390357101</v>
      </c>
      <c r="WA46" s="15">
        <v>0.986869025351786</v>
      </c>
      <c r="WB46" s="15">
        <v>0.36311131659107099</v>
      </c>
      <c r="WC46" s="15">
        <v>0.34325428361071397</v>
      </c>
      <c r="WD46" s="15">
        <v>0.41527817558928598</v>
      </c>
      <c r="WE46" s="15">
        <v>0.39448249340535702</v>
      </c>
      <c r="WF46" s="15">
        <v>0.34607157792499998</v>
      </c>
      <c r="WG46" s="15">
        <v>0.33641742521607199</v>
      </c>
      <c r="WH46" s="15">
        <v>0.28760057527142902</v>
      </c>
      <c r="WI46" s="15">
        <v>0.27900965174464298</v>
      </c>
      <c r="WJ46" s="15">
        <v>-0.28237451348214299</v>
      </c>
      <c r="WK46" s="15">
        <v>-0.29767484219642798</v>
      </c>
      <c r="WL46" s="15">
        <v>0.73865536025535705</v>
      </c>
      <c r="WM46" s="15">
        <v>0.75015376729821504</v>
      </c>
      <c r="WN46" s="15">
        <v>0.17225343630000001</v>
      </c>
      <c r="WO46" s="15">
        <v>0.21403774345000001</v>
      </c>
      <c r="WP46" s="15">
        <v>0.15192404425</v>
      </c>
      <c r="WQ46" s="15">
        <v>0.19182899880000001</v>
      </c>
      <c r="WR46" s="15">
        <v>0.44842628509999999</v>
      </c>
      <c r="WS46" s="15">
        <v>0.35399286362499999</v>
      </c>
      <c r="WT46" s="15">
        <v>0.19493182277500001</v>
      </c>
      <c r="WU46" s="15">
        <v>0.46434945864999999</v>
      </c>
      <c r="WV46" s="15">
        <v>0.36442426104999998</v>
      </c>
      <c r="WW46" s="15">
        <v>0.17900957670000001</v>
      </c>
      <c r="WX46" s="15">
        <v>0.22419589182499999</v>
      </c>
      <c r="WY46" s="15">
        <v>0.163585657375</v>
      </c>
      <c r="WZ46" s="15">
        <v>32.299999999999997</v>
      </c>
      <c r="XA46" s="15">
        <v>31.24475</v>
      </c>
      <c r="XB46" s="15">
        <v>8.6452500000000096</v>
      </c>
      <c r="XC46" s="15">
        <v>34.624499999999998</v>
      </c>
      <c r="XD46" s="15">
        <v>33.727499999999999</v>
      </c>
      <c r="XE46" s="15">
        <v>32.950000000000003</v>
      </c>
      <c r="XF46" s="15">
        <v>32.786999999999999</v>
      </c>
      <c r="XG46" s="15">
        <v>4.76340762E-2</v>
      </c>
      <c r="XH46" s="15">
        <v>2.5281790775E-2</v>
      </c>
      <c r="XI46" s="15">
        <v>59.776499999999999</v>
      </c>
      <c r="XJ46" s="15">
        <v>54.902999999999999</v>
      </c>
      <c r="XK46" s="15">
        <v>84.6</v>
      </c>
      <c r="XL46" s="15">
        <f t="shared" si="98"/>
        <v>24.823499999999996</v>
      </c>
      <c r="XM46" s="15">
        <f t="shared" si="99"/>
        <v>29.696999999999996</v>
      </c>
      <c r="XN46" s="15">
        <v>1902.2240999999999</v>
      </c>
      <c r="XO46" s="15">
        <v>1791.591525</v>
      </c>
      <c r="XP46" s="15">
        <v>0.40586189988749999</v>
      </c>
      <c r="XQ46" s="15">
        <v>0.3980378845975</v>
      </c>
      <c r="XR46" s="15">
        <v>0.30254118630749999</v>
      </c>
      <c r="XS46" s="15">
        <v>0.29598695316250001</v>
      </c>
      <c r="XT46" s="15">
        <v>0.34749591196250001</v>
      </c>
      <c r="XU46" s="15">
        <v>0.3517071591425</v>
      </c>
      <c r="XV46" s="15">
        <v>0.23935500207749999</v>
      </c>
      <c r="XW46" s="15">
        <v>0.2457775424775</v>
      </c>
      <c r="XX46" s="15">
        <v>0.11896581497</v>
      </c>
      <c r="XY46" s="15">
        <v>0.11615802643750001</v>
      </c>
      <c r="XZ46" s="15">
        <v>0.47682543994999999</v>
      </c>
      <c r="YA46" s="15">
        <v>0.49145167401250001</v>
      </c>
      <c r="YB46" s="15">
        <v>0.4410603481525</v>
      </c>
      <c r="YC46" s="15">
        <v>0.44242699138250002</v>
      </c>
      <c r="YD46" s="15">
        <v>8.73022944675E-2</v>
      </c>
      <c r="YE46" s="15">
        <v>0.1161638105725</v>
      </c>
      <c r="YF46" s="15">
        <v>1.3984997103125001</v>
      </c>
      <c r="YG46" s="15">
        <v>1.3392558755199999</v>
      </c>
      <c r="YH46" s="15">
        <v>0.34726329964250002</v>
      </c>
      <c r="YI46" s="15">
        <v>0.32756468532249999</v>
      </c>
      <c r="YJ46" s="15">
        <v>0.4154163333575</v>
      </c>
      <c r="YK46" s="15">
        <v>0.39417530268000001</v>
      </c>
      <c r="YL46" s="15">
        <v>0.36431003117999999</v>
      </c>
      <c r="YM46" s="15">
        <v>0.35901192260999998</v>
      </c>
      <c r="YN46" s="15">
        <v>0.28996615435250001</v>
      </c>
      <c r="YO46" s="15">
        <v>0.28795404471750002</v>
      </c>
      <c r="YP46" s="15">
        <v>-0.38245054205000001</v>
      </c>
      <c r="YQ46" s="15">
        <v>-0.39324533182499999</v>
      </c>
      <c r="YR46" s="15">
        <v>0.75256089732999998</v>
      </c>
      <c r="YS46" s="15">
        <v>0.69684747999499996</v>
      </c>
      <c r="YT46" s="15">
        <v>0.13925327949090899</v>
      </c>
      <c r="YU46" s="15">
        <v>0.13847435663636401</v>
      </c>
      <c r="YV46" s="15">
        <v>0.115383766872727</v>
      </c>
      <c r="YW46" s="15">
        <v>0.14031079878181801</v>
      </c>
      <c r="YX46" s="15">
        <v>0.432645861581818</v>
      </c>
      <c r="YY46" s="15">
        <v>0.31728904676363601</v>
      </c>
      <c r="YZ46" s="15">
        <v>0.138185096727273</v>
      </c>
      <c r="ZA46" s="15">
        <v>0.44829479256363602</v>
      </c>
      <c r="ZB46" s="15">
        <v>0.324791123672727</v>
      </c>
      <c r="ZC46" s="15">
        <v>0.13836484927272699</v>
      </c>
      <c r="ZD46" s="15">
        <v>0.14716888318181801</v>
      </c>
      <c r="ZE46" s="15">
        <v>0.120949635109091</v>
      </c>
      <c r="ZF46" s="15">
        <v>36.479999999999997</v>
      </c>
      <c r="ZG46" s="15">
        <v>32.694363636363597</v>
      </c>
      <c r="ZH46" s="15">
        <v>16.679454545454501</v>
      </c>
      <c r="ZI46" s="15">
        <v>37.271454545454603</v>
      </c>
      <c r="ZJ46" s="15">
        <v>35.999090909090903</v>
      </c>
      <c r="ZK46" s="15">
        <v>37.450000000000003</v>
      </c>
      <c r="ZL46" s="15">
        <v>37.322181818181797</v>
      </c>
      <c r="ZM46" s="15">
        <v>3.75527509090908E-4</v>
      </c>
      <c r="ZN46" s="15">
        <v>-2.9512882963636401E-2</v>
      </c>
      <c r="ZO46" s="15">
        <v>63.005818181818199</v>
      </c>
      <c r="ZP46" s="15">
        <v>59.619454545454602</v>
      </c>
      <c r="ZQ46" s="15">
        <v>103.6</v>
      </c>
      <c r="ZR46" s="15">
        <f t="shared" si="100"/>
        <v>40.594181818181795</v>
      </c>
      <c r="ZS46" s="15">
        <f t="shared" si="101"/>
        <v>43.980545454545393</v>
      </c>
      <c r="ZT46" s="15">
        <v>1975.54269090909</v>
      </c>
      <c r="ZU46" s="15">
        <v>1898.6644909090901</v>
      </c>
      <c r="ZV46" s="15">
        <v>0.52258541572909101</v>
      </c>
      <c r="ZW46" s="15">
        <v>0.50691005465454497</v>
      </c>
      <c r="ZX46" s="15">
        <v>0.40101477004181801</v>
      </c>
      <c r="ZY46" s="15">
        <v>0.38587825237636397</v>
      </c>
      <c r="ZZ46" s="15">
        <v>0.50183407477999997</v>
      </c>
      <c r="AAA46" s="15">
        <v>0.51197717765272699</v>
      </c>
      <c r="AAB46" s="15">
        <v>0.37669621166909101</v>
      </c>
      <c r="AAC46" s="15">
        <v>0.391508000683636</v>
      </c>
      <c r="AAD46" s="15">
        <v>0.15686688754181799</v>
      </c>
      <c r="AAE46" s="15">
        <v>0.151288244561818</v>
      </c>
      <c r="AAF46" s="15">
        <v>0.57017265123636296</v>
      </c>
      <c r="AAG46" s="15">
        <v>0.57596293040909097</v>
      </c>
      <c r="AAH46" s="15">
        <v>0.52317866890363596</v>
      </c>
      <c r="AAI46" s="15">
        <v>0.50967026219454503</v>
      </c>
      <c r="AAJ46" s="15">
        <v>6.5657811967272703E-2</v>
      </c>
      <c r="AAK46" s="15">
        <v>9.7525253032727299E-2</v>
      </c>
      <c r="AAL46" s="15">
        <v>2.2853366689054502</v>
      </c>
      <c r="AAM46" s="15">
        <v>2.08840219810727</v>
      </c>
      <c r="AAN46" s="15">
        <v>0.31336247520545502</v>
      </c>
      <c r="AAO46" s="15">
        <v>0.29012733801636398</v>
      </c>
      <c r="AAP46" s="15">
        <v>0.405213509634545</v>
      </c>
      <c r="AAQ46" s="15">
        <v>0.37754413594909098</v>
      </c>
      <c r="AAR46" s="15">
        <v>0.39244501874545501</v>
      </c>
      <c r="AAS46" s="15">
        <v>0.37919885225454503</v>
      </c>
      <c r="AAT46" s="15">
        <v>0.298274716090909</v>
      </c>
      <c r="AAU46" s="15">
        <v>0.29197884007090902</v>
      </c>
      <c r="AAV46" s="15">
        <v>-0.54293418889090905</v>
      </c>
      <c r="AAW46" s="15">
        <v>-0.56177805178181806</v>
      </c>
      <c r="AAX46" s="15">
        <v>0.69960241968909098</v>
      </c>
      <c r="AAY46" s="15">
        <v>0.66312020796545501</v>
      </c>
      <c r="AAZ46" s="15">
        <v>0.118064811382979</v>
      </c>
      <c r="ABA46" s="15">
        <v>9.3129715914893593E-2</v>
      </c>
      <c r="ABB46" s="15">
        <v>9.69572577234043E-2</v>
      </c>
      <c r="ABC46" s="15">
        <v>0.105590282510638</v>
      </c>
      <c r="ABD46" s="15">
        <v>0.44187281046808502</v>
      </c>
      <c r="ABE46" s="15">
        <v>0.295658677765957</v>
      </c>
      <c r="ABF46" s="15">
        <v>0.112421287404255</v>
      </c>
      <c r="ABG46" s="15">
        <v>0.45106095919148897</v>
      </c>
      <c r="ABH46" s="15">
        <v>0.29685353382978702</v>
      </c>
      <c r="ABI46" s="15">
        <v>0.111692012170213</v>
      </c>
      <c r="ABJ46" s="15">
        <v>9.69332504255319E-2</v>
      </c>
      <c r="ABK46" s="15">
        <v>9.1500583276595701E-2</v>
      </c>
      <c r="ABL46" s="15">
        <v>35.590000000000003</v>
      </c>
      <c r="ABM46" s="15">
        <v>33.907872340425598</v>
      </c>
      <c r="ABN46" s="15">
        <v>13.773829787234</v>
      </c>
      <c r="ABO46" s="15">
        <v>29.920212765957402</v>
      </c>
      <c r="ABP46" s="15">
        <v>29.370638297872301</v>
      </c>
      <c r="ABQ46" s="15">
        <v>36.0625531914893</v>
      </c>
      <c r="ABR46" s="15">
        <v>36.059574468085103</v>
      </c>
      <c r="ABS46" s="15">
        <v>-0.154519717276596</v>
      </c>
      <c r="ABT46" s="15">
        <v>-0.153417478723404</v>
      </c>
      <c r="ABU46" s="15">
        <v>63.186595744680901</v>
      </c>
      <c r="ABV46" s="15">
        <v>59.5623404255319</v>
      </c>
      <c r="ABW46" s="15">
        <v>122.5</v>
      </c>
      <c r="ABX46" s="15">
        <f t="shared" si="102"/>
        <v>59.313404255319099</v>
      </c>
      <c r="ABY46" s="15">
        <f t="shared" si="103"/>
        <v>62.9376595744681</v>
      </c>
      <c r="ABZ46" s="15">
        <f t="shared" si="104"/>
        <v>61.1255319148936</v>
      </c>
      <c r="ACA46" s="15">
        <v>1979.63270212766</v>
      </c>
      <c r="ACB46" s="15">
        <v>1897.4035957446799</v>
      </c>
      <c r="ACC46" s="15">
        <v>0.59807161948297904</v>
      </c>
      <c r="ACD46" s="15">
        <v>0.611850233219149</v>
      </c>
      <c r="ACE46" s="15">
        <v>0.44919693475957401</v>
      </c>
      <c r="ACF46" s="15">
        <v>0.47218785828723397</v>
      </c>
      <c r="ACG46" s="15">
        <v>0.64518554643829795</v>
      </c>
      <c r="ACH46" s="15">
        <v>0.64906327697021304</v>
      </c>
      <c r="ACI46" s="15">
        <f t="shared" si="105"/>
        <v>0.6471244117042555</v>
      </c>
      <c r="ACJ46" s="15">
        <v>0.50924829352765999</v>
      </c>
      <c r="ACK46" s="15">
        <v>0.51954646694680795</v>
      </c>
      <c r="ACL46" s="15">
        <v>0.20505903457021299</v>
      </c>
      <c r="ACM46" s="15">
        <v>0.196505217617021</v>
      </c>
      <c r="ACN46" s="15">
        <v>0.66042952575319103</v>
      </c>
      <c r="ACO46" s="15">
        <v>0.63765299900000005</v>
      </c>
      <c r="ACP46" s="15">
        <v>0.60071630085744698</v>
      </c>
      <c r="ACQ46" s="15">
        <v>0.57567542073404299</v>
      </c>
      <c r="ACR46" s="15">
        <v>0.10224376189999999</v>
      </c>
      <c r="ACS46" s="15">
        <v>4.28900223659575E-2</v>
      </c>
      <c r="ACT46" s="15">
        <v>3.03585361038723</v>
      </c>
      <c r="ACU46" s="15">
        <v>3.18616464645745</v>
      </c>
      <c r="ACV46" s="15">
        <v>0.32059484885957401</v>
      </c>
      <c r="ACW46" s="15">
        <v>0.30045836576170198</v>
      </c>
      <c r="ACX46" s="15">
        <v>0.43588575244893601</v>
      </c>
      <c r="ACY46" s="15">
        <v>0.41180575308723399</v>
      </c>
      <c r="ACZ46" s="15">
        <v>0.45455951169574499</v>
      </c>
      <c r="ADA46" s="15">
        <v>0.42720311246170201</v>
      </c>
      <c r="ADB46" s="15">
        <v>0.34304209662978702</v>
      </c>
      <c r="ADC46" s="15">
        <v>0.31912324865319103</v>
      </c>
      <c r="ADD46" s="15">
        <v>-0.67084804017021304</v>
      </c>
      <c r="ADE46" s="15">
        <v>-0.68310726948936196</v>
      </c>
      <c r="ADF46" s="15">
        <v>0.78113056157446803</v>
      </c>
      <c r="ADG46" s="15">
        <v>0.73414198358085103</v>
      </c>
      <c r="ADH46" s="15">
        <v>9.7088240945945897E-2</v>
      </c>
      <c r="ADI46" s="15">
        <v>5.2645140040540599E-2</v>
      </c>
      <c r="ADJ46" s="15">
        <v>7.4588809040540494E-2</v>
      </c>
      <c r="ADK46" s="15">
        <v>8.5606756756756802E-2</v>
      </c>
      <c r="ADL46" s="15">
        <v>0.46525987529729701</v>
      </c>
      <c r="ADM46" s="15">
        <v>0.287559199864865</v>
      </c>
      <c r="ADN46" s="15">
        <v>9.0440102283783796E-2</v>
      </c>
      <c r="ADO46" s="15">
        <v>0.47003150447297298</v>
      </c>
      <c r="ADP46" s="15">
        <v>0.30192414635135101</v>
      </c>
      <c r="ADQ46" s="15">
        <v>9.6671595608108105E-2</v>
      </c>
      <c r="ADR46" s="15">
        <v>6.7341388608108094E-2</v>
      </c>
      <c r="ADS46" s="15">
        <v>7.7642763729729697E-2</v>
      </c>
      <c r="ADT46" s="15">
        <v>37.14</v>
      </c>
      <c r="ADU46" s="15">
        <v>33.814324324324303</v>
      </c>
      <c r="ADV46" s="15">
        <v>19.124594594594601</v>
      </c>
      <c r="ADW46" s="15">
        <v>29.1098648648649</v>
      </c>
      <c r="ADX46" s="15">
        <v>28.8177027027027</v>
      </c>
      <c r="ADY46" s="15">
        <v>37.6</v>
      </c>
      <c r="ADZ46" s="15">
        <v>37.484324324324298</v>
      </c>
      <c r="AEA46" s="15">
        <v>-0.21302773959459501</v>
      </c>
      <c r="AEB46" s="15">
        <v>-0.19822035135135099</v>
      </c>
      <c r="AEC46" s="15">
        <v>61.978378378378402</v>
      </c>
      <c r="AED46" s="15">
        <v>58.201216216216203</v>
      </c>
      <c r="AEE46" s="15">
        <v>140.80000000000001</v>
      </c>
      <c r="AEF46" s="15">
        <f t="shared" si="247"/>
        <v>78.821621621621603</v>
      </c>
      <c r="AEG46" s="15">
        <f t="shared" si="248"/>
        <v>82.598783783783801</v>
      </c>
      <c r="AEH46" s="15">
        <v>1952.19822972973</v>
      </c>
      <c r="AEI46" s="15">
        <v>1866.4469189189199</v>
      </c>
      <c r="AEJ46" s="15">
        <v>0.66962660766216198</v>
      </c>
      <c r="AEK46" s="15">
        <v>0.68754610000000005</v>
      </c>
      <c r="AEL46" s="15">
        <v>0.53491604220270295</v>
      </c>
      <c r="AEM46" s="15">
        <v>0.53988762890540498</v>
      </c>
      <c r="AEN46" s="15">
        <v>0.74368575954053995</v>
      </c>
      <c r="AEO46" s="15">
        <v>0.795295308013513</v>
      </c>
      <c r="AEP46" s="15">
        <v>0.63288512740540503</v>
      </c>
      <c r="AEQ46" s="15">
        <v>0.68888536122972899</v>
      </c>
      <c r="AER46" s="15">
        <v>0.21456913466216199</v>
      </c>
      <c r="AES46" s="15">
        <v>0.23474025322972999</v>
      </c>
      <c r="AET46" s="15">
        <v>0.71035093002702698</v>
      </c>
      <c r="AEU46" s="15">
        <v>0.72200220571621598</v>
      </c>
      <c r="AEV46" s="15">
        <v>0.65213141956756704</v>
      </c>
      <c r="AEW46" s="15">
        <v>0.65273981540540504</v>
      </c>
      <c r="AEX46" s="15">
        <v>7.5970722297297302E-2</v>
      </c>
      <c r="AEY46" s="15">
        <v>6.9369523527026994E-2</v>
      </c>
      <c r="AEZ46" s="15">
        <v>4.25490527962162</v>
      </c>
      <c r="AFA46" s="15">
        <v>4.44226216787838</v>
      </c>
      <c r="AFB46" s="15">
        <v>0.28868449971621601</v>
      </c>
      <c r="AFC46" s="15">
        <v>0.294712012905405</v>
      </c>
      <c r="AFD46" s="15">
        <v>0.41321948809459502</v>
      </c>
      <c r="AFE46" s="15">
        <v>0.42560921759459502</v>
      </c>
      <c r="AFF46" s="15">
        <v>0.43899286001351301</v>
      </c>
      <c r="AFG46" s="15">
        <v>0.46219006833783799</v>
      </c>
      <c r="AFH46" s="15">
        <v>0.31962119518918902</v>
      </c>
      <c r="AFI46" s="15">
        <v>0.34000468344594598</v>
      </c>
      <c r="AFJ46" s="15">
        <v>-0.77174672700000002</v>
      </c>
      <c r="AFK46" s="15">
        <v>-0.81526384529729701</v>
      </c>
      <c r="AFL46" s="15">
        <v>0.71478167131081005</v>
      </c>
      <c r="AFM46" s="15">
        <v>0.77146902993243305</v>
      </c>
      <c r="AFN46" s="15">
        <v>0.11936514491379301</v>
      </c>
      <c r="AFO46" s="15">
        <v>5.8052676603448303E-2</v>
      </c>
      <c r="AFP46" s="15">
        <v>9.0389064017241394E-2</v>
      </c>
      <c r="AFQ46" s="15">
        <v>9.6653266758620696E-2</v>
      </c>
      <c r="AFR46" s="15">
        <v>0.61912210067241402</v>
      </c>
      <c r="AFS46" s="15">
        <v>0.37463189646551698</v>
      </c>
      <c r="AFT46" s="15">
        <v>9.6741487224137904E-2</v>
      </c>
      <c r="AFU46" s="15">
        <v>0.62892728320689695</v>
      </c>
      <c r="AFV46" s="15">
        <v>0.38738770822413798</v>
      </c>
      <c r="AFW46" s="15">
        <v>0.118073469258621</v>
      </c>
      <c r="AFX46" s="15">
        <v>5.5695602948275899E-2</v>
      </c>
      <c r="AFY46" s="15">
        <v>9.4331985241379299E-2</v>
      </c>
      <c r="AFZ46" s="15">
        <v>33.664137931034503</v>
      </c>
      <c r="AGA46" s="15">
        <v>31.795000000000002</v>
      </c>
      <c r="AGB46" s="15">
        <v>14.3334482758621</v>
      </c>
      <c r="AGC46" s="15">
        <v>25.854482758620701</v>
      </c>
      <c r="AGD46" s="15">
        <v>25.2939655172414</v>
      </c>
      <c r="AGE46" s="15">
        <v>33.489655172413798</v>
      </c>
      <c r="AGF46" s="15">
        <v>33.51</v>
      </c>
      <c r="AGG46" s="15">
        <v>-0.190482443103448</v>
      </c>
      <c r="AGH46" s="15">
        <v>-0.18647160517241401</v>
      </c>
      <c r="AGI46" s="15">
        <v>52.476724137931001</v>
      </c>
      <c r="AGJ46" s="15">
        <v>47.560689655172403</v>
      </c>
      <c r="AGK46" s="15">
        <v>145.1</v>
      </c>
      <c r="AGL46" s="15">
        <f t="shared" si="106"/>
        <v>92.623275862068994</v>
      </c>
      <c r="AGM46" s="15">
        <f t="shared" si="107"/>
        <v>97.539310344827584</v>
      </c>
      <c r="AGN46" s="15">
        <f t="shared" si="108"/>
        <v>95.081293103448289</v>
      </c>
      <c r="AGO46" s="15">
        <v>1736.5167413793099</v>
      </c>
      <c r="AGP46" s="15">
        <v>1624.9222758620699</v>
      </c>
      <c r="AGQ46" s="15">
        <v>0.728358988977587</v>
      </c>
      <c r="AGR46" s="15">
        <v>0.72899881327586202</v>
      </c>
      <c r="AGS46" s="15">
        <v>0.59556327220344796</v>
      </c>
      <c r="AGT46" s="15">
        <v>0.58913280554655201</v>
      </c>
      <c r="AGU46" s="15">
        <v>0.83170198792413796</v>
      </c>
      <c r="AGV46" s="15">
        <v>0.82713973112241401</v>
      </c>
      <c r="AGW46" s="15">
        <f t="shared" si="109"/>
        <v>0.82942085952327593</v>
      </c>
      <c r="AGX46" s="15">
        <v>0.74279808271724201</v>
      </c>
      <c r="AGY46" s="15">
        <v>0.73023859581724104</v>
      </c>
      <c r="AGZ46" s="15">
        <v>0.23636649480517199</v>
      </c>
      <c r="AHA46" s="15">
        <v>0.24531401706379299</v>
      </c>
      <c r="AHB46" s="15">
        <v>0.73406954163448301</v>
      </c>
      <c r="AHC46" s="15">
        <v>0.74351036005517201</v>
      </c>
      <c r="AHD46" s="15">
        <v>0.67797572319999999</v>
      </c>
      <c r="AHE46" s="15">
        <v>0.67507983550517203</v>
      </c>
      <c r="AHF46" s="15">
        <v>1.37522870465517E-2</v>
      </c>
      <c r="AHG46" s="15">
        <v>3.3239087094827598E-2</v>
      </c>
      <c r="AHH46" s="15">
        <v>5.4890165241844802</v>
      </c>
      <c r="AHI46" s="15">
        <v>5.4147136050551703</v>
      </c>
      <c r="AHJ46" s="15">
        <v>0.28460657618448298</v>
      </c>
      <c r="AHK46" s="15">
        <v>0.29642516760862098</v>
      </c>
      <c r="AHL46" s="15">
        <v>0.421158610908621</v>
      </c>
      <c r="AHM46" s="15">
        <v>0.43408147258965502</v>
      </c>
      <c r="AHN46" s="15">
        <v>0.453719021777586</v>
      </c>
      <c r="AHO46" s="15">
        <v>0.46595320004310398</v>
      </c>
      <c r="AHP46" s="15">
        <v>0.32482920787931002</v>
      </c>
      <c r="AHQ46" s="15">
        <v>0.33616368191379298</v>
      </c>
      <c r="AHR46" s="15">
        <v>-0.85069273655172395</v>
      </c>
      <c r="AHS46" s="15">
        <v>-0.84375464212068996</v>
      </c>
      <c r="AHT46" s="15">
        <v>0.72968321915517298</v>
      </c>
      <c r="AHU46" s="15">
        <v>0.77621121171724194</v>
      </c>
      <c r="AHV46" s="15">
        <v>0.120276986783784</v>
      </c>
      <c r="AHW46" s="15">
        <v>5.69490385810811E-2</v>
      </c>
      <c r="AHX46" s="15">
        <v>9.7456597472973E-2</v>
      </c>
      <c r="AHY46" s="15">
        <v>9.7210526986486495E-2</v>
      </c>
      <c r="AHZ46" s="15">
        <v>0.675375404405405</v>
      </c>
      <c r="AIA46" s="15">
        <v>0.38580073425675698</v>
      </c>
      <c r="AIB46" s="15">
        <v>9.4980580891891903E-2</v>
      </c>
      <c r="AIC46" s="15">
        <v>0.63515232952702705</v>
      </c>
      <c r="AID46" s="15">
        <v>0.38883735640540601</v>
      </c>
      <c r="AIE46" s="15">
        <v>0.114547297297297</v>
      </c>
      <c r="AIF46" s="15">
        <v>5.2173432432432401E-2</v>
      </c>
      <c r="AIG46" s="15">
        <v>9.0615615594594606E-2</v>
      </c>
      <c r="AIH46" s="15">
        <v>37.098918918918898</v>
      </c>
      <c r="AII46" s="15">
        <v>35.222972972972997</v>
      </c>
      <c r="AIJ46" s="15">
        <v>25.9066216216216</v>
      </c>
      <c r="AIK46" s="15">
        <v>28.481486486486499</v>
      </c>
      <c r="AIL46" s="15">
        <v>28.662027027027001</v>
      </c>
      <c r="AIM46" s="15">
        <v>37.36</v>
      </c>
      <c r="AIN46" s="15">
        <v>37.270270270270302</v>
      </c>
      <c r="AIO46" s="15">
        <v>-0.22262352837837801</v>
      </c>
      <c r="AIP46" s="15">
        <v>-0.19694093378378399</v>
      </c>
      <c r="AIQ46" s="15">
        <v>50.862567567567602</v>
      </c>
      <c r="AIR46" s="15">
        <v>47.632297297297299</v>
      </c>
      <c r="AIS46" s="15">
        <v>157</v>
      </c>
      <c r="AIT46" s="15">
        <f t="shared" si="110"/>
        <v>106.1374324324324</v>
      </c>
      <c r="AIU46" s="15">
        <f t="shared" si="111"/>
        <v>109.3677027027027</v>
      </c>
      <c r="AIV46" s="15">
        <v>1699.8766621621601</v>
      </c>
      <c r="AIW46" s="15">
        <v>1626.5544864864901</v>
      </c>
      <c r="AIX46" s="15">
        <v>0.73590041841216203</v>
      </c>
      <c r="AIY46" s="15">
        <v>0.74788707158783796</v>
      </c>
      <c r="AIZ46" s="15">
        <v>0.60370935277162197</v>
      </c>
      <c r="AJA46" s="15">
        <v>0.59664616770270296</v>
      </c>
      <c r="AJB46" s="15">
        <v>0.84345225012972902</v>
      </c>
      <c r="AJC46" s="15">
        <v>0.84379770240945895</v>
      </c>
      <c r="AJD46" s="15">
        <v>0.75820232981621605</v>
      </c>
      <c r="AJE46" s="15">
        <v>0.74124047618378397</v>
      </c>
      <c r="AJF46" s="15">
        <v>0.23919354722972999</v>
      </c>
      <c r="AJG46" s="15">
        <v>0.27309530822162198</v>
      </c>
      <c r="AJH46" s="15">
        <v>0.74545084336756795</v>
      </c>
      <c r="AJI46" s="15">
        <v>0.74687847667162199</v>
      </c>
      <c r="AJJ46" s="15">
        <v>0.68933521513918905</v>
      </c>
      <c r="AJK46" s="15">
        <v>0.696781077432433</v>
      </c>
      <c r="AJL46" s="15">
        <v>2.4823178535135101E-2</v>
      </c>
      <c r="AJM46" s="15">
        <v>-1.4756278256756799E-3</v>
      </c>
      <c r="AJN46" s="15">
        <v>5.6636985071121604</v>
      </c>
      <c r="AJO46" s="15">
        <v>5.96948282578649</v>
      </c>
      <c r="AJP46" s="15">
        <v>0.283664736477027</v>
      </c>
      <c r="AJQ46" s="15">
        <v>0.32368651867026998</v>
      </c>
      <c r="AJR46" s="15">
        <v>0.42168003438783802</v>
      </c>
      <c r="AJS46" s="15">
        <v>0.46750174773783798</v>
      </c>
      <c r="AJT46" s="15">
        <v>0.45505721908378399</v>
      </c>
      <c r="AJU46" s="15">
        <v>0.499749595543243</v>
      </c>
      <c r="AJV46" s="15">
        <v>0.32500985335270299</v>
      </c>
      <c r="AJW46" s="15">
        <v>0.36475905868783798</v>
      </c>
      <c r="AJX46" s="15">
        <v>-0.86152164574324297</v>
      </c>
      <c r="AJY46" s="15">
        <v>-0.85110526249999996</v>
      </c>
      <c r="AJZ46" s="15">
        <v>0.73130531662297305</v>
      </c>
      <c r="AKA46" s="15">
        <v>0.89183748659189199</v>
      </c>
      <c r="AZI46" s="6"/>
      <c r="AZJ46" s="7"/>
      <c r="AZK46" s="6"/>
      <c r="AZL46" s="6"/>
      <c r="AZM46" s="6"/>
      <c r="AZN46" s="6"/>
    </row>
    <row r="47" spans="1:963 1361:1366" x14ac:dyDescent="0.25">
      <c r="A47" s="15">
        <v>46</v>
      </c>
      <c r="B47" s="15">
        <v>12</v>
      </c>
      <c r="C47" s="15" t="s">
        <v>10</v>
      </c>
      <c r="D47" s="15">
        <v>100</v>
      </c>
      <c r="E47" s="15">
        <v>1</v>
      </c>
      <c r="F47" s="15">
        <v>3</v>
      </c>
      <c r="G47" s="25">
        <v>-9999</v>
      </c>
      <c r="H47" s="25">
        <v>-9999</v>
      </c>
      <c r="I47" s="25">
        <v>-9999</v>
      </c>
      <c r="J47" s="25">
        <v>-9999</v>
      </c>
      <c r="K47" s="25">
        <v>-9999</v>
      </c>
      <c r="L47" s="25">
        <v>-9999</v>
      </c>
      <c r="M47" s="15">
        <v>172.48000000000002</v>
      </c>
      <c r="N47" s="15">
        <v>154</v>
      </c>
      <c r="O47" s="15">
        <f t="shared" si="34"/>
        <v>224.00000000000003</v>
      </c>
      <c r="P47" s="15">
        <v>200</v>
      </c>
      <c r="Q47" s="15">
        <v>52.400000000000006</v>
      </c>
      <c r="R47" s="15">
        <v>22</v>
      </c>
      <c r="S47" s="15">
        <v>25.6</v>
      </c>
      <c r="T47" s="15">
        <v>50.4</v>
      </c>
      <c r="U47" s="15">
        <v>26</v>
      </c>
      <c r="V47" s="15">
        <v>23.6</v>
      </c>
      <c r="W47" s="15">
        <v>56.399999999999991</v>
      </c>
      <c r="X47" s="15">
        <v>26</v>
      </c>
      <c r="Y47" s="15">
        <v>17.600000000000001</v>
      </c>
      <c r="Z47" s="15">
        <v>56.399999999999991</v>
      </c>
      <c r="AA47" s="15">
        <v>16</v>
      </c>
      <c r="AB47" s="15">
        <v>27.6</v>
      </c>
      <c r="AC47" s="15" t="s">
        <v>86</v>
      </c>
      <c r="AD47" s="15">
        <v>8.6999999999999993</v>
      </c>
      <c r="AE47" s="15">
        <v>7.2</v>
      </c>
      <c r="AF47" s="15">
        <v>1.95</v>
      </c>
      <c r="AG47" s="15" t="s">
        <v>41</v>
      </c>
      <c r="AH47" s="15">
        <v>2</v>
      </c>
      <c r="AI47" s="15">
        <v>1.1000000000000001</v>
      </c>
      <c r="AJ47" s="15">
        <v>2.2000000000000002</v>
      </c>
      <c r="AK47" s="15">
        <v>4</v>
      </c>
      <c r="AL47" s="15">
        <v>353</v>
      </c>
      <c r="AM47" s="15">
        <v>119</v>
      </c>
      <c r="AN47" s="15">
        <v>0.69</v>
      </c>
      <c r="AO47" s="15">
        <v>10</v>
      </c>
      <c r="AP47" s="15">
        <v>7.4</v>
      </c>
      <c r="AQ47" s="15">
        <v>1.35</v>
      </c>
      <c r="AR47" s="15">
        <v>5407</v>
      </c>
      <c r="AS47" s="15">
        <v>197</v>
      </c>
      <c r="AT47" s="15">
        <v>681</v>
      </c>
      <c r="AU47" s="25">
        <v>-9999</v>
      </c>
      <c r="AV47" s="15">
        <v>32.5</v>
      </c>
      <c r="AW47" s="15">
        <v>0</v>
      </c>
      <c r="AX47" s="15">
        <v>3</v>
      </c>
      <c r="AY47" s="15">
        <v>83</v>
      </c>
      <c r="AZ47" s="15">
        <v>5</v>
      </c>
      <c r="BA47" s="15">
        <v>9</v>
      </c>
      <c r="BB47" s="15">
        <v>61</v>
      </c>
      <c r="BC47" s="20">
        <v>0.52313883299798791</v>
      </c>
      <c r="BD47" s="20">
        <v>0.18011707609946465</v>
      </c>
      <c r="BE47" s="20">
        <v>2.5211778943122227E-2</v>
      </c>
      <c r="BF47" s="20">
        <v>0</v>
      </c>
      <c r="BG47" s="20">
        <v>2.5062656641604009E-2</v>
      </c>
      <c r="BH47" s="20">
        <v>0.16944084521080433</v>
      </c>
      <c r="BI47" s="25">
        <v>-9999</v>
      </c>
      <c r="BJ47" s="25">
        <v>-9999</v>
      </c>
      <c r="BK47" s="25">
        <v>-9999</v>
      </c>
      <c r="BL47" s="25">
        <v>-9999</v>
      </c>
      <c r="BM47" s="25">
        <v>-9999</v>
      </c>
      <c r="BN47" s="20">
        <f t="shared" si="197"/>
        <v>2.8130236363898105</v>
      </c>
      <c r="BO47" s="20">
        <f t="shared" si="198"/>
        <v>2.9138707521622993</v>
      </c>
      <c r="BP47" s="20">
        <f t="shared" si="199"/>
        <v>2.9138707521622993</v>
      </c>
      <c r="BQ47" s="20">
        <f t="shared" si="200"/>
        <v>3.0141213787287153</v>
      </c>
      <c r="BR47" s="20">
        <f t="shared" si="201"/>
        <v>3.6918847595719324</v>
      </c>
      <c r="BS47" s="20">
        <f t="shared" si="202"/>
        <v>0</v>
      </c>
      <c r="BT47" s="20">
        <f t="shared" si="203"/>
        <v>0.10025062656641603</v>
      </c>
      <c r="BU47" s="20">
        <f t="shared" si="204"/>
        <v>0.6777633808432173</v>
      </c>
      <c r="BV47" s="20">
        <f t="shared" si="35"/>
        <v>0.77801400740963333</v>
      </c>
      <c r="BW47" s="25">
        <v>-9999</v>
      </c>
      <c r="BX47" s="25">
        <v>-9999</v>
      </c>
      <c r="BY47" s="25">
        <v>-9999</v>
      </c>
      <c r="BZ47" s="25">
        <v>-9999</v>
      </c>
      <c r="CA47" s="25">
        <v>-9999</v>
      </c>
      <c r="CB47" s="25">
        <v>-9999</v>
      </c>
      <c r="CC47" s="25">
        <v>-9999</v>
      </c>
      <c r="CD47" s="20">
        <f t="shared" si="205"/>
        <v>26.949288972145474</v>
      </c>
      <c r="CE47" s="20">
        <f t="shared" si="206"/>
        <v>33.437300255643358</v>
      </c>
      <c r="CF47" s="20">
        <f t="shared" si="207"/>
        <v>39.783628451472914</v>
      </c>
      <c r="CG47" s="20">
        <f t="shared" si="36"/>
        <v>66.949387411803599</v>
      </c>
      <c r="CH47" s="15">
        <f t="shared" si="208"/>
        <v>6.346328195829555</v>
      </c>
      <c r="CI47" s="15">
        <f t="shared" si="209"/>
        <v>14.218295009539109</v>
      </c>
      <c r="CJ47" s="15">
        <f t="shared" si="210"/>
        <v>12.947463950791571</v>
      </c>
      <c r="CK47" s="15">
        <f t="shared" ref="CK47:CL47" si="255">SUM(CH47:CJ47)</f>
        <v>33.512087156160234</v>
      </c>
      <c r="CL47" s="15">
        <f t="shared" si="255"/>
        <v>60.677846116490912</v>
      </c>
      <c r="CM47" s="15">
        <v>1.355</v>
      </c>
      <c r="CN47" s="15">
        <v>0.69500000000000006</v>
      </c>
      <c r="CO47" s="15">
        <v>1.395</v>
      </c>
      <c r="CP47" s="15">
        <v>0.67</v>
      </c>
      <c r="CQ47" s="15">
        <v>0</v>
      </c>
      <c r="CR47" s="15">
        <v>0.64500000000000002</v>
      </c>
      <c r="CS47" s="25">
        <v>-9999</v>
      </c>
      <c r="CT47" s="25">
        <v>-9999</v>
      </c>
      <c r="CU47" s="25">
        <v>-9999</v>
      </c>
      <c r="CV47" s="25">
        <v>-9999</v>
      </c>
      <c r="CW47" s="25">
        <v>-9999</v>
      </c>
      <c r="CX47" s="20">
        <f t="shared" si="141"/>
        <v>8.1999999999999993</v>
      </c>
      <c r="CY47" s="20">
        <f t="shared" si="142"/>
        <v>13.78</v>
      </c>
      <c r="CZ47" s="20">
        <f t="shared" si="143"/>
        <v>16.46</v>
      </c>
      <c r="DA47" s="20">
        <f t="shared" si="144"/>
        <v>16.46</v>
      </c>
      <c r="DB47" s="20">
        <f t="shared" si="145"/>
        <v>19.04</v>
      </c>
      <c r="DC47" s="15">
        <f t="shared" si="146"/>
        <v>2.68</v>
      </c>
      <c r="DD47" s="15">
        <f t="shared" si="147"/>
        <v>0</v>
      </c>
      <c r="DE47" s="15">
        <f t="shared" si="148"/>
        <v>2.58</v>
      </c>
      <c r="DF47" s="15">
        <f t="shared" si="149"/>
        <v>5.26</v>
      </c>
      <c r="DG47" s="16">
        <v>4.1248550249609197</v>
      </c>
      <c r="DH47" s="16">
        <v>2.6124672180754489</v>
      </c>
      <c r="DI47" s="16">
        <v>1.622002820874471</v>
      </c>
      <c r="DJ47" s="16">
        <v>1.5865820489573887</v>
      </c>
      <c r="DK47" s="16">
        <v>3.5545737523847771</v>
      </c>
      <c r="DL47" s="16">
        <v>3.2368659876978927</v>
      </c>
      <c r="DM47" s="25">
        <v>-9999</v>
      </c>
      <c r="DN47" s="20">
        <f t="shared" si="41"/>
        <v>26.949288972145474</v>
      </c>
      <c r="DO47" s="20">
        <f t="shared" si="42"/>
        <v>33.437300255643358</v>
      </c>
      <c r="DP47" s="20">
        <f t="shared" ref="DP47:DR47" si="256">(DO47+(DJ47*4))</f>
        <v>39.783628451472914</v>
      </c>
      <c r="DQ47" s="20">
        <f t="shared" si="256"/>
        <v>54.001923461012026</v>
      </c>
      <c r="DR47" s="20">
        <f t="shared" si="256"/>
        <v>66.949387411803599</v>
      </c>
      <c r="DS47" s="15">
        <f t="shared" si="44"/>
        <v>6.346328195829555</v>
      </c>
      <c r="DT47" s="15">
        <f t="shared" si="45"/>
        <v>14.218295009539109</v>
      </c>
      <c r="DU47" s="15">
        <f t="shared" si="46"/>
        <v>12.947463950791571</v>
      </c>
      <c r="DV47" s="15">
        <f t="shared" si="47"/>
        <v>33.512087156160234</v>
      </c>
      <c r="DW47" s="25">
        <v>-9999</v>
      </c>
      <c r="DX47" s="25">
        <v>-9999</v>
      </c>
      <c r="DY47" s="25">
        <v>-9999</v>
      </c>
      <c r="DZ47" s="25">
        <v>-9999</v>
      </c>
      <c r="EA47" s="25">
        <v>-9999</v>
      </c>
      <c r="EB47" s="25">
        <v>-9999</v>
      </c>
      <c r="EC47" s="25">
        <v>-9999</v>
      </c>
      <c r="ED47" s="25">
        <v>-9999</v>
      </c>
      <c r="EE47" s="25">
        <v>-9999</v>
      </c>
      <c r="EF47" s="25">
        <v>-9999</v>
      </c>
      <c r="EG47" s="25">
        <v>-9999</v>
      </c>
      <c r="EH47" s="25">
        <v>-9999</v>
      </c>
      <c r="EI47" s="25">
        <v>-9999</v>
      </c>
      <c r="EJ47" s="25">
        <v>-9999</v>
      </c>
      <c r="EK47" s="25">
        <v>-9999</v>
      </c>
      <c r="EL47" s="25">
        <v>-9999</v>
      </c>
      <c r="EM47" s="25">
        <v>-9999</v>
      </c>
      <c r="EN47" s="25">
        <v>-9999</v>
      </c>
      <c r="EO47" s="25">
        <v>-9999</v>
      </c>
      <c r="EP47" s="25">
        <v>-9999</v>
      </c>
      <c r="EQ47" s="25">
        <v>-9999</v>
      </c>
      <c r="ER47" s="21">
        <v>-9999</v>
      </c>
      <c r="ES47" s="32">
        <v>-9999</v>
      </c>
      <c r="ET47" s="21">
        <v>-9999</v>
      </c>
      <c r="EU47" s="33">
        <v>-9999</v>
      </c>
      <c r="EV47" s="21">
        <v>-9999</v>
      </c>
      <c r="EW47" s="21">
        <v>-9999</v>
      </c>
      <c r="EX47" s="21">
        <v>-9999</v>
      </c>
      <c r="EY47" s="21">
        <v>-9999</v>
      </c>
      <c r="EZ47" s="21">
        <v>-9999</v>
      </c>
      <c r="FA47" s="21">
        <v>-9999</v>
      </c>
      <c r="FB47" s="21">
        <v>-9999</v>
      </c>
      <c r="FC47" s="21">
        <v>-9999</v>
      </c>
      <c r="FD47" s="21">
        <v>-9999</v>
      </c>
      <c r="FE47" s="21">
        <v>-9999</v>
      </c>
      <c r="FF47" s="21">
        <v>-9999</v>
      </c>
      <c r="FG47" s="21">
        <v>-9999</v>
      </c>
      <c r="FH47" s="21">
        <v>-9999</v>
      </c>
      <c r="FI47" s="21">
        <v>-9999</v>
      </c>
      <c r="FJ47" s="21">
        <v>-9999</v>
      </c>
      <c r="FK47" s="21">
        <v>-9999</v>
      </c>
      <c r="FL47" s="32">
        <v>-9999</v>
      </c>
      <c r="FM47" s="32">
        <v>-9999</v>
      </c>
      <c r="FN47" s="32">
        <v>-9999</v>
      </c>
      <c r="FO47" s="32">
        <v>-9999</v>
      </c>
      <c r="FP47" s="32">
        <v>-9999</v>
      </c>
      <c r="FQ47" s="32">
        <v>-9999</v>
      </c>
      <c r="FR47" s="32">
        <v>-9999</v>
      </c>
      <c r="FS47" s="32">
        <v>-9999</v>
      </c>
      <c r="FT47" s="32">
        <v>-9999</v>
      </c>
      <c r="FU47" s="32">
        <v>-9999</v>
      </c>
      <c r="FV47" s="32">
        <v>-9999</v>
      </c>
      <c r="FW47" s="32">
        <v>-9999</v>
      </c>
      <c r="FX47" s="21">
        <v>-9999</v>
      </c>
      <c r="FY47" s="21">
        <v>-9999</v>
      </c>
      <c r="FZ47" s="21">
        <v>-9999</v>
      </c>
      <c r="GA47" s="21">
        <v>-9999</v>
      </c>
      <c r="GB47" s="21">
        <v>-9999</v>
      </c>
      <c r="GC47" s="21">
        <v>-9999</v>
      </c>
      <c r="GD47" s="21">
        <v>-9999</v>
      </c>
      <c r="GE47" s="21">
        <v>-9999</v>
      </c>
      <c r="GF47" s="21">
        <v>-9999</v>
      </c>
      <c r="GG47" s="21">
        <v>-9999</v>
      </c>
      <c r="GH47" s="21">
        <v>-9999</v>
      </c>
      <c r="GI47" s="21">
        <v>-9999</v>
      </c>
      <c r="GJ47" s="21">
        <v>-9999</v>
      </c>
      <c r="GK47" s="21">
        <v>-9999</v>
      </c>
      <c r="GL47" s="21">
        <v>-9999</v>
      </c>
      <c r="GM47" s="21">
        <v>-9999</v>
      </c>
      <c r="GN47" s="25">
        <v>-9999</v>
      </c>
      <c r="GO47" s="25">
        <v>-9999</v>
      </c>
      <c r="GP47" s="25">
        <v>-9999</v>
      </c>
      <c r="GQ47" s="25">
        <v>-9999</v>
      </c>
      <c r="GR47" s="25">
        <v>-9999</v>
      </c>
      <c r="GS47" s="25">
        <v>-9999</v>
      </c>
      <c r="GT47" s="25">
        <v>-9999</v>
      </c>
      <c r="GU47" s="25">
        <v>-9999</v>
      </c>
      <c r="GV47" s="25">
        <v>-9999</v>
      </c>
      <c r="GW47" s="25">
        <v>-9999</v>
      </c>
      <c r="GX47" s="25">
        <v>-9999</v>
      </c>
      <c r="GY47" s="25">
        <v>-9999</v>
      </c>
      <c r="GZ47" s="25">
        <v>-9999</v>
      </c>
      <c r="HA47" s="25">
        <v>-9999</v>
      </c>
      <c r="HB47" s="21">
        <v>-9999</v>
      </c>
      <c r="HC47" s="21">
        <v>-9999</v>
      </c>
      <c r="HD47" s="21">
        <v>-9999</v>
      </c>
      <c r="HE47" s="21">
        <v>-9999</v>
      </c>
      <c r="HF47" s="21">
        <v>-9999</v>
      </c>
      <c r="HG47" s="15">
        <v>50.1</v>
      </c>
      <c r="HH47" s="15">
        <f t="shared" si="48"/>
        <v>477.5</v>
      </c>
      <c r="HI47" s="15">
        <v>1.7739083359961934</v>
      </c>
      <c r="HJ47" s="24">
        <f t="shared" si="49"/>
        <v>1.9406002161623559</v>
      </c>
      <c r="HK47" s="15">
        <f t="shared" si="50"/>
        <v>9.2663660321752506</v>
      </c>
      <c r="HL47" s="27">
        <v>0.34148983040538916</v>
      </c>
      <c r="HM47" s="17">
        <v>454</v>
      </c>
      <c r="HN47" s="17">
        <v>70.069999999999993</v>
      </c>
      <c r="HO47" s="16">
        <f t="shared" si="51"/>
        <v>383.93</v>
      </c>
      <c r="HP47" s="18">
        <v>13</v>
      </c>
      <c r="HQ47" s="18">
        <v>625.6</v>
      </c>
      <c r="HR47" s="18">
        <v>31.63</v>
      </c>
      <c r="HS47" s="22">
        <f t="shared" si="52"/>
        <v>593.97</v>
      </c>
      <c r="HT47" s="21">
        <v>303</v>
      </c>
      <c r="HU47" s="18">
        <v>307.7</v>
      </c>
      <c r="HV47" s="18">
        <v>31</v>
      </c>
      <c r="HW47" s="18">
        <f t="shared" si="53"/>
        <v>276.7</v>
      </c>
      <c r="HX47" s="18">
        <v>189.1</v>
      </c>
      <c r="HY47" s="18">
        <v>31</v>
      </c>
      <c r="HZ47" s="18">
        <f t="shared" si="54"/>
        <v>158.1</v>
      </c>
      <c r="IA47" s="18">
        <v>156.30000000000001</v>
      </c>
      <c r="IB47" s="18">
        <v>31.5</v>
      </c>
      <c r="IC47" s="18">
        <f t="shared" si="55"/>
        <v>124.80000000000001</v>
      </c>
      <c r="ID47" s="18">
        <v>93.8</v>
      </c>
      <c r="IE47" s="22">
        <v>6.65</v>
      </c>
      <c r="IF47" s="28">
        <v>108.3</v>
      </c>
      <c r="IG47" s="22">
        <v>70.069999999999993</v>
      </c>
      <c r="IH47" s="22">
        <f t="shared" si="233"/>
        <v>87.149999999999991</v>
      </c>
      <c r="II47" s="22">
        <f t="shared" si="234"/>
        <v>38.230000000000004</v>
      </c>
      <c r="IJ47" s="16">
        <f t="shared" si="58"/>
        <v>374.80392156862752</v>
      </c>
      <c r="IK47" s="16">
        <f t="shared" si="59"/>
        <v>334.64635854341742</v>
      </c>
      <c r="IL47" s="25">
        <f t="shared" si="213"/>
        <v>3764.0196078431372</v>
      </c>
      <c r="IM47" s="16">
        <f t="shared" si="214"/>
        <v>5823.2352941176468</v>
      </c>
      <c r="IN47" s="16">
        <f t="shared" si="215"/>
        <v>1550</v>
      </c>
      <c r="IO47" s="16">
        <f t="shared" si="60"/>
        <v>1223.5294117647059</v>
      </c>
      <c r="IP47" s="25">
        <f t="shared" si="216"/>
        <v>2712.7450980392155</v>
      </c>
      <c r="IQ47" s="16">
        <f t="shared" si="61"/>
        <v>12360.784313725489</v>
      </c>
      <c r="IR47" s="16">
        <f t="shared" si="62"/>
        <v>854.41176470588221</v>
      </c>
      <c r="IS47" s="27">
        <v>0.34893711341963835</v>
      </c>
      <c r="IT47" s="24">
        <v>3.1496018645059869</v>
      </c>
      <c r="IU47" s="24">
        <v>3.1496018645059869</v>
      </c>
      <c r="IV47" s="15">
        <v>3.45</v>
      </c>
      <c r="IW47" s="24">
        <f t="shared" si="63"/>
        <v>3.4021370208511605</v>
      </c>
      <c r="IX47" s="15">
        <f t="shared" si="217"/>
        <v>129.85867647058825</v>
      </c>
      <c r="IY47" s="27">
        <v>0.36359865965638338</v>
      </c>
      <c r="IZ47" s="26">
        <v>0.72585129981085306</v>
      </c>
      <c r="JA47" s="15">
        <v>0.72</v>
      </c>
      <c r="JB47" s="24">
        <f t="shared" si="64"/>
        <v>0.82714442091905038</v>
      </c>
      <c r="JC47" s="15">
        <f t="shared" si="218"/>
        <v>41.927294117647058</v>
      </c>
      <c r="JD47" s="27">
        <v>0.36322063437674135</v>
      </c>
      <c r="JE47" s="24">
        <v>1.5971966769459334</v>
      </c>
      <c r="JF47" s="15">
        <v>1.78</v>
      </c>
      <c r="JG47" s="24">
        <f t="shared" si="65"/>
        <v>1.7528617495873597</v>
      </c>
      <c r="JH47" s="15">
        <f t="shared" si="219"/>
        <v>27.59</v>
      </c>
      <c r="JI47" s="27">
        <v>0.36312803678454575</v>
      </c>
      <c r="JJ47" s="24">
        <v>2.387670253134297</v>
      </c>
      <c r="JK47" s="15">
        <v>2.56</v>
      </c>
      <c r="JL47" s="24">
        <f t="shared" si="66"/>
        <v>2.5926608769298771</v>
      </c>
      <c r="JM47" s="15">
        <f t="shared" si="220"/>
        <v>21.872941176470587</v>
      </c>
      <c r="JN47" s="27">
        <v>0.36348588718919544</v>
      </c>
      <c r="JO47" s="16">
        <f t="shared" si="67"/>
        <v>221.24891176470589</v>
      </c>
      <c r="JP47" s="16">
        <f t="shared" si="68"/>
        <v>197.54367121848739</v>
      </c>
      <c r="JQ47" s="22">
        <v>6.5</v>
      </c>
      <c r="JR47" s="22">
        <f t="shared" si="69"/>
        <v>21.645</v>
      </c>
      <c r="JS47" s="22">
        <v>1111.3</v>
      </c>
      <c r="JT47" s="26">
        <f t="shared" si="70"/>
        <v>1.1113</v>
      </c>
      <c r="JU47" s="27">
        <v>7.1599999999999997E-2</v>
      </c>
      <c r="JV47" s="26">
        <f t="shared" si="71"/>
        <v>1.0396999999999998</v>
      </c>
      <c r="JW47" s="15">
        <f t="shared" si="72"/>
        <v>4608.7427990511687</v>
      </c>
      <c r="JX47" s="15">
        <v>0.56999999999999995</v>
      </c>
      <c r="JY47" s="15">
        <v>0.59809999999999997</v>
      </c>
      <c r="JZ47" s="15">
        <f t="shared" si="181"/>
        <v>0.50219999999999998</v>
      </c>
      <c r="KA47" s="15">
        <f t="shared" si="120"/>
        <v>0.56640000000000001</v>
      </c>
      <c r="KB47" s="15">
        <f t="shared" si="156"/>
        <v>0.48302394921612007</v>
      </c>
      <c r="KC47" s="15">
        <v>0.47499999999999998</v>
      </c>
      <c r="KD47" s="15">
        <f>(JZ47)*(43560/(JR47*0.454))</f>
        <v>2226.1331477190511</v>
      </c>
      <c r="KE47" s="15">
        <f t="shared" si="221"/>
        <v>2189.1528295493049</v>
      </c>
      <c r="KF47" s="15">
        <f t="shared" si="73"/>
        <v>2451.8511690952218</v>
      </c>
      <c r="KG47" s="28">
        <v>2</v>
      </c>
      <c r="KH47" s="22">
        <f t="shared" si="74"/>
        <v>19</v>
      </c>
      <c r="KI47" s="22">
        <f t="shared" si="75"/>
        <v>126.73</v>
      </c>
      <c r="KJ47" s="20">
        <v>125.00153299999999</v>
      </c>
      <c r="KK47" s="16">
        <v>5.21</v>
      </c>
      <c r="KL47" s="16">
        <f t="shared" si="76"/>
        <v>4.7</v>
      </c>
      <c r="KM47" s="15">
        <f t="shared" si="121"/>
        <v>3607.5680915866874</v>
      </c>
      <c r="KN47" s="18">
        <v>2.2799999999999998</v>
      </c>
      <c r="KO47" s="18">
        <f t="shared" si="77"/>
        <v>2.0099999999999998</v>
      </c>
      <c r="KP47" s="15">
        <f t="shared" si="78"/>
        <v>0.42765957446808506</v>
      </c>
      <c r="KQ47" s="15">
        <f t="shared" si="79"/>
        <v>1542.8110349126043</v>
      </c>
      <c r="KR47" s="15">
        <f t="shared" si="80"/>
        <v>1727.9483591021169</v>
      </c>
      <c r="KS47" s="20">
        <f t="shared" si="222"/>
        <v>1942.4524816007372</v>
      </c>
      <c r="KT47" s="20">
        <f t="shared" si="81"/>
        <v>2175.546779392826</v>
      </c>
      <c r="KU47" s="30">
        <v>5.63</v>
      </c>
      <c r="KV47" s="30">
        <v>0.94</v>
      </c>
      <c r="KW47" s="30">
        <v>77.099999999999994</v>
      </c>
      <c r="KX47" s="30">
        <v>22.2</v>
      </c>
      <c r="KY47" s="30">
        <v>6</v>
      </c>
      <c r="KZ47" s="18">
        <v>2.2629000000000001</v>
      </c>
      <c r="LA47" s="18">
        <f t="shared" si="82"/>
        <v>2.1959</v>
      </c>
      <c r="LB47" s="15">
        <f t="shared" si="223"/>
        <v>0.46721276595744676</v>
      </c>
      <c r="LC47" s="15">
        <f t="shared" si="224"/>
        <v>1685.501866450044</v>
      </c>
      <c r="LD47" s="15">
        <f t="shared" si="83"/>
        <v>1887.7620904240493</v>
      </c>
      <c r="LE47" s="15">
        <f t="shared" si="84"/>
        <v>2302.148890761036</v>
      </c>
      <c r="LF47" s="15">
        <v>50.1</v>
      </c>
      <c r="LG47" s="15">
        <f t="shared" si="85"/>
        <v>477.5</v>
      </c>
      <c r="LH47" s="15">
        <v>0.26253442173170699</v>
      </c>
      <c r="LI47" s="15">
        <v>0.39407454760975602</v>
      </c>
      <c r="LJ47" s="15">
        <v>0.22445384931707299</v>
      </c>
      <c r="LK47" s="15">
        <v>0.33024587504878</v>
      </c>
      <c r="LL47" s="15">
        <v>0.50745559804878004</v>
      </c>
      <c r="LM47" s="15">
        <v>0.470048953902439</v>
      </c>
      <c r="LN47" s="15">
        <v>0.34541277680487797</v>
      </c>
      <c r="LO47" s="15">
        <v>0.54041477458536602</v>
      </c>
      <c r="LP47" s="15">
        <v>0.47761226939024398</v>
      </c>
      <c r="LQ47" s="15">
        <v>0.265749565853658</v>
      </c>
      <c r="LR47" s="15">
        <v>0.41642243302439003</v>
      </c>
      <c r="LS47" s="15">
        <v>0.27480004956097598</v>
      </c>
      <c r="LT47" s="15">
        <v>33.85</v>
      </c>
      <c r="LU47" s="15">
        <v>31.1182926829268</v>
      </c>
      <c r="LV47" s="15">
        <v>5.38048780487805</v>
      </c>
      <c r="LW47" s="15">
        <v>37.271951219512196</v>
      </c>
      <c r="LX47" s="15">
        <v>38.108048780487799</v>
      </c>
      <c r="LY47" s="15">
        <v>33.939024390243901</v>
      </c>
      <c r="LZ47" s="15">
        <v>33.9014634146342</v>
      </c>
      <c r="MA47" s="15">
        <v>9.1251124390243896E-2</v>
      </c>
      <c r="MB47" s="15">
        <v>0.10517541195122</v>
      </c>
      <c r="MC47" s="15">
        <v>57.889512195122002</v>
      </c>
      <c r="MD47" s="15">
        <v>55.010487804877997</v>
      </c>
      <c r="ME47" s="15">
        <v>60.3</v>
      </c>
      <c r="MF47" s="15">
        <f t="shared" si="86"/>
        <v>2.4104878048779952</v>
      </c>
      <c r="MG47" s="15">
        <f t="shared" si="87"/>
        <v>5.2895121951220005</v>
      </c>
      <c r="MH47" s="15">
        <v>1859.3865365853701</v>
      </c>
      <c r="MI47" s="15">
        <v>1794.0267560975601</v>
      </c>
      <c r="MJ47" s="15">
        <v>0.21991232828780499</v>
      </c>
      <c r="MK47" s="15">
        <v>0.210238871617073</v>
      </c>
      <c r="ML47" s="15">
        <v>0.16054104022926799</v>
      </c>
      <c r="MM47" s="15">
        <v>0.174478227243902</v>
      </c>
      <c r="MN47" s="15">
        <v>0.129350850304878</v>
      </c>
      <c r="MO47" s="15">
        <v>0.124599133926829</v>
      </c>
      <c r="MP47" s="15">
        <v>6.8356159195122002E-2</v>
      </c>
      <c r="MQ47" s="15">
        <v>8.7778684565853707E-2</v>
      </c>
      <c r="MR47" s="15">
        <v>6.1558930753658501E-2</v>
      </c>
      <c r="MS47" s="15">
        <v>3.7288114824390303E-2</v>
      </c>
      <c r="MT47" s="15">
        <v>0.32560444889756102</v>
      </c>
      <c r="MU47" s="15">
        <v>0.38555470319512197</v>
      </c>
      <c r="MV47" s="15">
        <v>0.34052681255853701</v>
      </c>
      <c r="MW47" s="15">
        <v>0.31688599651951199</v>
      </c>
      <c r="MX47" s="15">
        <v>0.113928977836585</v>
      </c>
      <c r="MY47" s="15">
        <v>0.19088816999268299</v>
      </c>
      <c r="MZ47" s="15">
        <v>0.564385612529268</v>
      </c>
      <c r="NA47" s="15">
        <v>0.53698030326097501</v>
      </c>
      <c r="NB47" s="15">
        <v>0.48060169333414599</v>
      </c>
      <c r="NC47" s="15">
        <v>0.245231082995122</v>
      </c>
      <c r="ND47" s="15">
        <v>0.51001599352195104</v>
      </c>
      <c r="NE47" s="15">
        <v>0.26336524759268298</v>
      </c>
      <c r="NF47" s="15">
        <v>0.31977341501951201</v>
      </c>
      <c r="NG47" s="15">
        <v>0.18275306377560999</v>
      </c>
      <c r="NH47" s="15">
        <v>0.27844551424146302</v>
      </c>
      <c r="NI47" s="15">
        <v>0.158181578502439</v>
      </c>
      <c r="NJ47" s="15">
        <v>-0.12743127963414599</v>
      </c>
      <c r="NK47" s="15">
        <v>-0.160987696560976</v>
      </c>
      <c r="NL47" s="15">
        <v>1.1419425063390201</v>
      </c>
      <c r="NM47" s="15">
        <v>0.55113571324146304</v>
      </c>
      <c r="NN47" s="15">
        <v>0.26672137015909098</v>
      </c>
      <c r="NO47" s="15">
        <v>0.41350040420454498</v>
      </c>
      <c r="NP47" s="15">
        <v>0.24045600113636401</v>
      </c>
      <c r="NQ47" s="15">
        <v>0.32983999086363602</v>
      </c>
      <c r="NR47" s="15">
        <v>0.48622901143181801</v>
      </c>
      <c r="NS47" s="15">
        <v>0.45522824715909099</v>
      </c>
      <c r="NT47" s="15">
        <v>0.34338987684090899</v>
      </c>
      <c r="NU47" s="15">
        <v>0.52607383806818198</v>
      </c>
      <c r="NV47" s="15">
        <v>0.46753280911363598</v>
      </c>
      <c r="NW47" s="15">
        <v>0.27079313454545501</v>
      </c>
      <c r="NX47" s="15">
        <v>0.41771538322727297</v>
      </c>
      <c r="NY47" s="15">
        <v>0.26339439170454498</v>
      </c>
      <c r="NZ47" s="15">
        <v>32.0536363636364</v>
      </c>
      <c r="OA47" s="15">
        <v>29.1443181818182</v>
      </c>
      <c r="OB47" s="15">
        <v>12.155681818181799</v>
      </c>
      <c r="OC47" s="15">
        <v>46.806818181818201</v>
      </c>
      <c r="OD47" s="15">
        <v>46.4211363636364</v>
      </c>
      <c r="OE47" s="15">
        <v>33.396818181818198</v>
      </c>
      <c r="OF47" s="15">
        <v>33.103181818181802</v>
      </c>
      <c r="OG47" s="15">
        <v>0.37777454090909102</v>
      </c>
      <c r="OH47" s="15">
        <v>0.342283138636364</v>
      </c>
      <c r="OI47" s="15">
        <v>58.5372727272727</v>
      </c>
      <c r="OJ47" s="15">
        <v>54.7722727272727</v>
      </c>
      <c r="OK47" s="15">
        <v>60</v>
      </c>
      <c r="OL47" s="15">
        <f t="shared" si="88"/>
        <v>1.4627272727272995</v>
      </c>
      <c r="OM47" s="15">
        <f t="shared" si="89"/>
        <v>5.2277272727273001</v>
      </c>
      <c r="ON47" s="15">
        <v>1874.09681818182</v>
      </c>
      <c r="OO47" s="15">
        <v>1788.65772727273</v>
      </c>
      <c r="OP47" s="15">
        <v>0.209939725602273</v>
      </c>
      <c r="OQ47" s="15">
        <v>0.19004495045</v>
      </c>
      <c r="OR47" s="15">
        <v>0.15306800312954499</v>
      </c>
      <c r="OS47" s="15">
        <v>0.15933213408181801</v>
      </c>
      <c r="OT47" s="15">
        <v>0.114637349065909</v>
      </c>
      <c r="OU47" s="15">
        <v>7.9348407790909098E-2</v>
      </c>
      <c r="OV47" s="15">
        <v>5.6248226968181797E-2</v>
      </c>
      <c r="OW47" s="15">
        <v>4.7712703750000002E-2</v>
      </c>
      <c r="OX47" s="15">
        <v>5.8782988618181799E-2</v>
      </c>
      <c r="OY47" s="15">
        <v>3.1795934852272702E-2</v>
      </c>
      <c r="OZ47" s="15">
        <v>0.33254889407499999</v>
      </c>
      <c r="PA47" s="15">
        <v>0.336662268068182</v>
      </c>
      <c r="PB47" s="15">
        <v>0.32019267252045502</v>
      </c>
      <c r="PC47" s="15">
        <v>0.28995793069090903</v>
      </c>
      <c r="PD47" s="15">
        <v>0.13189354191590899</v>
      </c>
      <c r="PE47" s="15">
        <v>0.156867797131818</v>
      </c>
      <c r="PF47" s="15">
        <v>0.53215768249318196</v>
      </c>
      <c r="PG47" s="15">
        <v>0.47402959570681802</v>
      </c>
      <c r="PH47" s="15">
        <v>0.52064929233863599</v>
      </c>
      <c r="PI47" s="15">
        <v>0.73374320861363596</v>
      </c>
      <c r="PJ47" s="15">
        <v>0.54607422285227303</v>
      </c>
      <c r="PK47" s="15">
        <v>0.757896074422727</v>
      </c>
      <c r="PL47" s="15">
        <v>0.31650354682954501</v>
      </c>
      <c r="PM47" s="15">
        <v>0.151100196104545</v>
      </c>
      <c r="PN47" s="15">
        <v>0.27715805038409103</v>
      </c>
      <c r="PO47" s="15">
        <v>0.13396833669318201</v>
      </c>
      <c r="PP47" s="15">
        <v>-0.10585728802272699</v>
      </c>
      <c r="PQ47" s="15">
        <v>-9.0177730181818197E-2</v>
      </c>
      <c r="PR47" s="15">
        <v>1.4558637449613601</v>
      </c>
      <c r="PS47" s="15">
        <v>2.3161853440795501</v>
      </c>
      <c r="PT47" s="15">
        <v>0.25918655097618998</v>
      </c>
      <c r="PU47" s="15">
        <v>0.39733457916666698</v>
      </c>
      <c r="PV47" s="15">
        <v>0.23135322438095199</v>
      </c>
      <c r="PW47" s="15">
        <v>0.32615493957142899</v>
      </c>
      <c r="PX47" s="15">
        <v>0.46666247442857201</v>
      </c>
      <c r="PY47" s="15">
        <v>0.43445607869047598</v>
      </c>
      <c r="PZ47" s="15">
        <v>0.350862903380952</v>
      </c>
      <c r="QA47" s="15">
        <v>0.54713433235714304</v>
      </c>
      <c r="QB47" s="15">
        <v>0.48608765516666702</v>
      </c>
      <c r="QC47" s="15">
        <v>0.27982587304761902</v>
      </c>
      <c r="QD47" s="15">
        <v>0.42334483178571403</v>
      </c>
      <c r="QE47" s="15">
        <v>0.26946105235714302</v>
      </c>
      <c r="QF47" s="15">
        <v>27.37</v>
      </c>
      <c r="QG47" s="15">
        <v>24.25</v>
      </c>
      <c r="QH47" s="15">
        <v>20.5614285714286</v>
      </c>
      <c r="QI47" s="15">
        <v>37.172142857142902</v>
      </c>
      <c r="QJ47" s="15">
        <v>37.572380952380897</v>
      </c>
      <c r="QK47" s="15">
        <v>27.38</v>
      </c>
      <c r="QL47" s="15">
        <v>26.96</v>
      </c>
      <c r="QM47" s="15">
        <v>0.26923394523809502</v>
      </c>
      <c r="QN47" s="15">
        <v>0.26660491666666702</v>
      </c>
      <c r="QO47" s="15">
        <v>57.235714285714302</v>
      </c>
      <c r="QP47" s="15">
        <v>54.016428571428598</v>
      </c>
      <c r="QQ47" s="15">
        <v>60.1</v>
      </c>
      <c r="QR47" s="15">
        <f t="shared" si="90"/>
        <v>2.8642857142856997</v>
      </c>
      <c r="QS47" s="15">
        <f t="shared" si="91"/>
        <v>6.0835714285714033</v>
      </c>
      <c r="QT47" s="15">
        <v>1844.57123809524</v>
      </c>
      <c r="QU47" s="15">
        <v>1771.4490714285701</v>
      </c>
      <c r="QV47" s="15">
        <v>0.21846361465714301</v>
      </c>
      <c r="QW47" s="15">
        <v>0.17373461970000001</v>
      </c>
      <c r="QX47" s="15">
        <v>0.16151189515238101</v>
      </c>
      <c r="QY47" s="15">
        <v>0.14192418612619001</v>
      </c>
      <c r="QZ47" s="15">
        <v>0.12746700193809499</v>
      </c>
      <c r="RA47" s="15">
        <v>7.7028932802381003E-2</v>
      </c>
      <c r="RB47" s="15">
        <v>6.8939403407142899E-2</v>
      </c>
      <c r="RC47" s="15">
        <v>4.4254544657142902E-2</v>
      </c>
      <c r="RD47" s="15">
        <v>5.9059257759523802E-2</v>
      </c>
      <c r="RE47" s="15">
        <v>3.3005294697619099E-2</v>
      </c>
      <c r="RF47" s="15">
        <v>0.33993024820238099</v>
      </c>
      <c r="RG47" s="15">
        <v>0.33354332440000001</v>
      </c>
      <c r="RH47" s="15">
        <v>0.32314626716904798</v>
      </c>
      <c r="RI47" s="15">
        <v>0.28224550500476198</v>
      </c>
      <c r="RJ47" s="15">
        <v>0.131262460185714</v>
      </c>
      <c r="RK47" s="15">
        <v>0.17020181867857101</v>
      </c>
      <c r="RL47" s="15">
        <v>0.55982486962619105</v>
      </c>
      <c r="RM47" s="15">
        <v>0.43058245351190499</v>
      </c>
      <c r="RN47" s="15">
        <v>0.47287485447618999</v>
      </c>
      <c r="RO47" s="15">
        <v>0.52417099664047595</v>
      </c>
      <c r="RP47" s="15">
        <v>0.50132047143333303</v>
      </c>
      <c r="RQ47" s="15">
        <v>0.54398997465952403</v>
      </c>
      <c r="RR47" s="15">
        <v>0.30874185556904798</v>
      </c>
      <c r="RS47" s="15">
        <v>-6.94090900309524E-2</v>
      </c>
      <c r="RT47" s="15">
        <v>0.26849809984761902</v>
      </c>
      <c r="RU47" s="15">
        <v>-4.54604996571428E-2</v>
      </c>
      <c r="RV47" s="15">
        <v>-0.12820054076190501</v>
      </c>
      <c r="RW47" s="15">
        <v>-8.3976099642857197E-2</v>
      </c>
      <c r="RX47" s="15">
        <v>1.14655139223095</v>
      </c>
      <c r="RY47" s="15">
        <v>9.9818725862666593</v>
      </c>
      <c r="RZ47" s="15">
        <v>0.24657833647727301</v>
      </c>
      <c r="SA47" s="15">
        <v>0.36662673240909099</v>
      </c>
      <c r="SB47" s="15">
        <v>0.22188822034090899</v>
      </c>
      <c r="SC47" s="15">
        <v>0.30445947327272699</v>
      </c>
      <c r="SD47" s="15">
        <v>0.47201211361363599</v>
      </c>
      <c r="SE47" s="15">
        <v>0.39150201959090902</v>
      </c>
      <c r="SF47" s="15">
        <v>0.31950889040909097</v>
      </c>
      <c r="SG47" s="15">
        <v>0.51266171902272695</v>
      </c>
      <c r="SH47" s="15">
        <v>0.44506851961363603</v>
      </c>
      <c r="SI47" s="15">
        <v>0.25315031504545399</v>
      </c>
      <c r="SJ47" s="15">
        <v>0.38034018620454502</v>
      </c>
      <c r="SK47" s="15">
        <v>0.24526166577272701</v>
      </c>
      <c r="SL47" s="15">
        <v>35.079090909090901</v>
      </c>
      <c r="SM47" s="15">
        <v>33.404545454545499</v>
      </c>
      <c r="SN47" s="15">
        <v>9.8027272727272603</v>
      </c>
      <c r="SO47" s="15">
        <v>45.0952272727273</v>
      </c>
      <c r="SP47" s="15">
        <v>43.622727272727303</v>
      </c>
      <c r="SQ47" s="15">
        <v>36.784999999999997</v>
      </c>
      <c r="SR47" s="15">
        <v>36.365000000000002</v>
      </c>
      <c r="SS47" s="15">
        <v>0.23040242499999999</v>
      </c>
      <c r="ST47" s="15">
        <v>0.183216706818182</v>
      </c>
      <c r="SU47" s="15">
        <v>55.184772727272701</v>
      </c>
      <c r="SV47" s="15">
        <v>56.477499999999999</v>
      </c>
      <c r="SW47" s="15">
        <v>63.6</v>
      </c>
      <c r="SX47" s="15">
        <f t="shared" si="92"/>
        <v>8.4152272727273001</v>
      </c>
      <c r="SY47" s="15">
        <f t="shared" si="93"/>
        <v>7.1225000000000023</v>
      </c>
      <c r="SZ47" s="15">
        <v>1798.0060909090901</v>
      </c>
      <c r="TA47" s="15">
        <v>1827.33790909091</v>
      </c>
      <c r="TB47" s="15">
        <v>0.23162518355681799</v>
      </c>
      <c r="TC47" s="15">
        <v>0.21299436626590901</v>
      </c>
      <c r="TD47" s="15">
        <v>0.164204090502273</v>
      </c>
      <c r="TE47" s="15">
        <v>0.124434478672727</v>
      </c>
      <c r="TF47" s="15">
        <v>0.14795292708636401</v>
      </c>
      <c r="TG47" s="15">
        <v>0.123103869640909</v>
      </c>
      <c r="TH47" s="15">
        <v>7.8603181002272704E-2</v>
      </c>
      <c r="TI47" s="15">
        <v>3.2314467718181798E-2</v>
      </c>
      <c r="TJ47" s="15">
        <v>7.0200089075E-2</v>
      </c>
      <c r="TK47" s="15">
        <v>9.1201734913636395E-2</v>
      </c>
      <c r="TL47" s="15">
        <v>0.35235664490909102</v>
      </c>
      <c r="TM47" s="15">
        <v>0.35770794082045498</v>
      </c>
      <c r="TN47" s="15">
        <v>0.33840541138181801</v>
      </c>
      <c r="TO47" s="15">
        <v>0.31098391459090902</v>
      </c>
      <c r="TP47" s="15">
        <v>0.131513416490909</v>
      </c>
      <c r="TQ47" s="15">
        <v>0.15692821095000001</v>
      </c>
      <c r="TR47" s="15">
        <v>0.60580995362272705</v>
      </c>
      <c r="TS47" s="15">
        <v>0.55117881536590896</v>
      </c>
      <c r="TT47" s="15">
        <v>0.47635619996363598</v>
      </c>
      <c r="TU47" s="15">
        <v>0.61030766996363595</v>
      </c>
      <c r="TV47" s="15">
        <v>0.50934522041590902</v>
      </c>
      <c r="TW47" s="15">
        <v>0.61775085261136398</v>
      </c>
      <c r="TX47" s="15">
        <v>0.34403478285681799</v>
      </c>
      <c r="TY47" s="15">
        <v>0.43258417357045498</v>
      </c>
      <c r="TZ47" s="15">
        <v>0.29900496996590897</v>
      </c>
      <c r="UA47" s="15">
        <v>0.39265727742727302</v>
      </c>
      <c r="UB47" s="15">
        <v>-0.145039169795455</v>
      </c>
      <c r="UC47" s="15">
        <v>-6.1127782831818203E-2</v>
      </c>
      <c r="UD47" s="15">
        <v>1.1603899573227301</v>
      </c>
      <c r="UE47" s="15">
        <v>-26.993144128806801</v>
      </c>
      <c r="UF47" s="15">
        <v>0.221050895872727</v>
      </c>
      <c r="UG47" s="15">
        <v>0.29442827065454502</v>
      </c>
      <c r="UH47" s="15">
        <v>0.196547093690909</v>
      </c>
      <c r="UI47" s="15">
        <v>0.25714223569090899</v>
      </c>
      <c r="UJ47" s="15">
        <v>0.51695597403636395</v>
      </c>
      <c r="UK47" s="15">
        <v>0.42624954727272701</v>
      </c>
      <c r="UL47" s="15">
        <v>0.26781627216363602</v>
      </c>
      <c r="UM47" s="15">
        <v>0.49425389281818199</v>
      </c>
      <c r="UN47" s="15">
        <v>0.41683006536363598</v>
      </c>
      <c r="UO47" s="15">
        <v>0.22069031738181799</v>
      </c>
      <c r="UP47" s="15">
        <v>0.31010852859999999</v>
      </c>
      <c r="UQ47" s="15">
        <v>0.21130687554545399</v>
      </c>
      <c r="UR47" s="15">
        <v>32.119999999999997</v>
      </c>
      <c r="US47" s="15">
        <v>28.721090909090901</v>
      </c>
      <c r="UT47" s="15">
        <v>13.852181818181799</v>
      </c>
      <c r="UU47" s="15">
        <v>42.843090909090897</v>
      </c>
      <c r="UV47" s="15">
        <v>40.202181818181799</v>
      </c>
      <c r="UW47" s="15">
        <v>32.7663636363636</v>
      </c>
      <c r="UX47" s="15">
        <v>32.509454545454503</v>
      </c>
      <c r="UY47" s="15">
        <v>0.280426558181818</v>
      </c>
      <c r="UZ47" s="15">
        <v>0.194206354181818</v>
      </c>
      <c r="VA47" s="15">
        <v>57.585272727272702</v>
      </c>
      <c r="VB47" s="15">
        <v>60.124727272727299</v>
      </c>
      <c r="VC47" s="15">
        <v>73.099999999999994</v>
      </c>
      <c r="VD47" s="15">
        <f t="shared" si="94"/>
        <v>15.514727272727292</v>
      </c>
      <c r="VE47" s="15">
        <f t="shared" si="95"/>
        <v>12.975272727272696</v>
      </c>
      <c r="VF47" s="15">
        <f t="shared" si="96"/>
        <v>14.244999999999994</v>
      </c>
      <c r="VG47" s="15">
        <v>1852.4696545454501</v>
      </c>
      <c r="VH47" s="15">
        <v>1910.1293272727301</v>
      </c>
      <c r="VI47" s="15">
        <v>0.29611352891090897</v>
      </c>
      <c r="VJ47" s="15">
        <v>0.33369081512545501</v>
      </c>
      <c r="VK47" s="15">
        <v>0.217361610869091</v>
      </c>
      <c r="VL47" s="15">
        <v>0.24651326787636399</v>
      </c>
      <c r="VM47" s="15">
        <v>0.22868050188363601</v>
      </c>
      <c r="VN47" s="15">
        <v>0.272603877130909</v>
      </c>
      <c r="VO47" s="15">
        <f t="shared" si="97"/>
        <v>0.25064218950727252</v>
      </c>
      <c r="VP47" s="15">
        <v>0.14721501528181799</v>
      </c>
      <c r="VQ47" s="15">
        <v>0.182371256123636</v>
      </c>
      <c r="VR47" s="15">
        <v>8.4483363750909105E-2</v>
      </c>
      <c r="VS47" s="15">
        <v>9.51564725309091E-2</v>
      </c>
      <c r="VT47" s="15">
        <v>0.40004670546545501</v>
      </c>
      <c r="VU47" s="15">
        <v>0.44712898467272699</v>
      </c>
      <c r="VV47" s="15">
        <v>0.38169534695090901</v>
      </c>
      <c r="VW47" s="15">
        <v>0.39894477060181799</v>
      </c>
      <c r="VX47" s="15">
        <v>0.117785105896364</v>
      </c>
      <c r="VY47" s="15">
        <v>0.133556129638182</v>
      </c>
      <c r="VZ47" s="15">
        <v>0.85070920881818202</v>
      </c>
      <c r="WA47" s="15">
        <v>1.0127606549527299</v>
      </c>
      <c r="WB47" s="15">
        <v>0.37722835811636402</v>
      </c>
      <c r="WC47" s="15">
        <v>0.34367294296000001</v>
      </c>
      <c r="WD47" s="15">
        <v>0.42493320925090899</v>
      </c>
      <c r="WE47" s="15">
        <v>0.39522023574363602</v>
      </c>
      <c r="WF47" s="15">
        <v>0.339774941832727</v>
      </c>
      <c r="WG47" s="15">
        <v>0.337428106030909</v>
      </c>
      <c r="WH47" s="15">
        <v>0.28458281912181799</v>
      </c>
      <c r="WI47" s="15">
        <v>0.27967538174000001</v>
      </c>
      <c r="WJ47" s="15">
        <v>-0.25477050736363599</v>
      </c>
      <c r="WK47" s="15">
        <v>-0.306239325418182</v>
      </c>
      <c r="WL47" s="15">
        <v>0.794602214989091</v>
      </c>
      <c r="WM47" s="15">
        <v>0.77704429495454497</v>
      </c>
      <c r="WN47" s="15">
        <v>0.17785119457142901</v>
      </c>
      <c r="WO47" s="15">
        <v>0.21404783526190499</v>
      </c>
      <c r="WP47" s="15">
        <v>0.155736801714286</v>
      </c>
      <c r="WQ47" s="15">
        <v>0.19634788342857201</v>
      </c>
      <c r="WR47" s="15">
        <v>0.48981109416666702</v>
      </c>
      <c r="WS47" s="15">
        <v>0.37704914111904803</v>
      </c>
      <c r="WT47" s="15">
        <v>0.204660689190476</v>
      </c>
      <c r="WU47" s="15">
        <v>0.46737075792857102</v>
      </c>
      <c r="WV47" s="15">
        <v>0.371601083</v>
      </c>
      <c r="WW47" s="15">
        <v>0.18585349459523801</v>
      </c>
      <c r="WX47" s="15">
        <v>0.238484111142857</v>
      </c>
      <c r="WY47" s="15">
        <v>0.16971162961904801</v>
      </c>
      <c r="WZ47" s="15">
        <v>32.318571428571403</v>
      </c>
      <c r="XA47" s="15">
        <v>30.786666666666701</v>
      </c>
      <c r="XB47" s="15">
        <v>8.8464285714285698</v>
      </c>
      <c r="XC47" s="15">
        <v>34.806904761904804</v>
      </c>
      <c r="XD47" s="15">
        <v>32.959285714285699</v>
      </c>
      <c r="XE47" s="15">
        <v>32.950000000000003</v>
      </c>
      <c r="XF47" s="15">
        <v>32.79</v>
      </c>
      <c r="XG47" s="15">
        <v>5.18489170714286E-2</v>
      </c>
      <c r="XH47" s="15">
        <v>6.6766572619047599E-3</v>
      </c>
      <c r="XI47" s="15">
        <v>56.509285714285703</v>
      </c>
      <c r="XJ47" s="15">
        <v>56.267857142857103</v>
      </c>
      <c r="XK47" s="15">
        <v>84.6</v>
      </c>
      <c r="XL47" s="15">
        <f t="shared" si="98"/>
        <v>28.090714285714292</v>
      </c>
      <c r="XM47" s="15">
        <f t="shared" si="99"/>
        <v>28.332142857142891</v>
      </c>
      <c r="XN47" s="15">
        <v>1828.0522857142901</v>
      </c>
      <c r="XO47" s="15">
        <v>1822.5821190476199</v>
      </c>
      <c r="XP47" s="15">
        <v>0.388568056116667</v>
      </c>
      <c r="XQ47" s="15">
        <v>0.42535587167857097</v>
      </c>
      <c r="XR47" s="15">
        <v>0.289219973947619</v>
      </c>
      <c r="XS47" s="15">
        <v>0.31464171563571403</v>
      </c>
      <c r="XT47" s="15">
        <v>0.323343964183333</v>
      </c>
      <c r="XU47" s="15">
        <v>0.38956281096428602</v>
      </c>
      <c r="XV47" s="15">
        <v>0.21895306305714299</v>
      </c>
      <c r="XW47" s="15">
        <v>0.27553696709285702</v>
      </c>
      <c r="XX47" s="15">
        <v>0.112891725669048</v>
      </c>
      <c r="XY47" s="15">
        <v>0.12833509719761901</v>
      </c>
      <c r="XZ47" s="15">
        <v>0.46521278753809497</v>
      </c>
      <c r="YA47" s="15">
        <v>0.51521204007857102</v>
      </c>
      <c r="YB47" s="15">
        <v>0.42878928381190501</v>
      </c>
      <c r="YC47" s="15">
        <v>0.464950159173809</v>
      </c>
      <c r="YD47" s="15">
        <v>9.3147252471428604E-2</v>
      </c>
      <c r="YE47" s="15">
        <v>0.115367244357143</v>
      </c>
      <c r="YF47" s="15">
        <v>1.2974534677523799</v>
      </c>
      <c r="YG47" s="15">
        <v>1.49783305530238</v>
      </c>
      <c r="YH47" s="15">
        <v>0.354533370364286</v>
      </c>
      <c r="YI47" s="15">
        <v>0.32301932987618998</v>
      </c>
      <c r="YJ47" s="15">
        <v>0.41899159260000002</v>
      </c>
      <c r="YK47" s="15">
        <v>0.39617756351190497</v>
      </c>
      <c r="YL47" s="15">
        <v>0.35989924467857098</v>
      </c>
      <c r="YM47" s="15">
        <v>0.37230459741666699</v>
      </c>
      <c r="YN47" s="15">
        <v>0.28847691247619001</v>
      </c>
      <c r="YO47" s="15">
        <v>0.29604427519523802</v>
      </c>
      <c r="YP47" s="15">
        <v>-0.35630223785714299</v>
      </c>
      <c r="YQ47" s="15">
        <v>-0.43107766578571399</v>
      </c>
      <c r="YR47" s="15">
        <v>0.757241343390476</v>
      </c>
      <c r="YS47" s="15">
        <v>0.70327170748333301</v>
      </c>
      <c r="YT47" s="15">
        <v>0.13981653054545501</v>
      </c>
      <c r="YU47" s="15">
        <v>0.13780040734545401</v>
      </c>
      <c r="YV47" s="15">
        <v>0.114780770345455</v>
      </c>
      <c r="YW47" s="15">
        <v>0.140662681072727</v>
      </c>
      <c r="YX47" s="15">
        <v>0.45827046583636399</v>
      </c>
      <c r="YY47" s="15">
        <v>0.32779303065454601</v>
      </c>
      <c r="YZ47" s="15">
        <v>0.14344001018181801</v>
      </c>
      <c r="ZA47" s="15">
        <v>0.44131685792727299</v>
      </c>
      <c r="ZB47" s="15">
        <v>0.32724973167272697</v>
      </c>
      <c r="ZC47" s="15">
        <v>0.142097138727273</v>
      </c>
      <c r="ZD47" s="15">
        <v>0.15576243398181799</v>
      </c>
      <c r="ZE47" s="15">
        <v>0.123450761345455</v>
      </c>
      <c r="ZF47" s="15">
        <v>36.491818181818203</v>
      </c>
      <c r="ZG47" s="15">
        <v>32.814181818181801</v>
      </c>
      <c r="ZH47" s="15">
        <v>17.093454545454499</v>
      </c>
      <c r="ZI47" s="15">
        <v>36.944000000000003</v>
      </c>
      <c r="ZJ47" s="15">
        <v>37.116</v>
      </c>
      <c r="ZK47" s="15">
        <v>37.450000000000003</v>
      </c>
      <c r="ZL47" s="15">
        <v>37.338545454545397</v>
      </c>
      <c r="ZM47" s="15">
        <v>-1.07610598909091E-2</v>
      </c>
      <c r="ZN47" s="15">
        <v>-2.9980754363636399E-3</v>
      </c>
      <c r="ZO47" s="15">
        <v>63.313090909090903</v>
      </c>
      <c r="ZP47" s="15">
        <v>60.051090909090902</v>
      </c>
      <c r="ZQ47" s="15">
        <v>103.6</v>
      </c>
      <c r="ZR47" s="15">
        <f t="shared" si="100"/>
        <v>40.286909090909091</v>
      </c>
      <c r="ZS47" s="15">
        <f t="shared" si="101"/>
        <v>43.548909090909092</v>
      </c>
      <c r="ZT47" s="15">
        <v>1982.5022545454499</v>
      </c>
      <c r="ZU47" s="15">
        <v>1908.4576</v>
      </c>
      <c r="ZV47" s="15">
        <v>0.50474486298181798</v>
      </c>
      <c r="ZW47" s="15">
        <v>0.52757489677636304</v>
      </c>
      <c r="ZX47" s="15">
        <v>0.389131925627273</v>
      </c>
      <c r="ZY47" s="15">
        <v>0.398284655423636</v>
      </c>
      <c r="ZZ47" s="15">
        <v>0.47540300482909098</v>
      </c>
      <c r="AAA47" s="15">
        <v>0.53521246700000003</v>
      </c>
      <c r="AAB47" s="15">
        <v>0.355349796283636</v>
      </c>
      <c r="AAC47" s="15">
        <v>0.40729766921999999</v>
      </c>
      <c r="AAD47" s="15">
        <v>0.145965939383636</v>
      </c>
      <c r="AAE47" s="15">
        <v>0.16429815397636399</v>
      </c>
      <c r="AAF47" s="15">
        <v>0.55888278361090904</v>
      </c>
      <c r="AAG47" s="15">
        <v>0.59709173525090897</v>
      </c>
      <c r="AAH47" s="15">
        <v>0.50887642963818203</v>
      </c>
      <c r="AAI47" s="15">
        <v>0.52985605461999996</v>
      </c>
      <c r="AAJ47" s="15">
        <v>7.4552550430909095E-2</v>
      </c>
      <c r="AAK47" s="15">
        <v>0.10139238699090899</v>
      </c>
      <c r="AAL47" s="15">
        <v>2.1031289507309099</v>
      </c>
      <c r="AAM47" s="15">
        <v>2.2640522819181799</v>
      </c>
      <c r="AAN47" s="15">
        <v>0.307355975823636</v>
      </c>
      <c r="AAO47" s="15">
        <v>0.30456084562909103</v>
      </c>
      <c r="AAP47" s="15">
        <v>0.394324917669091</v>
      </c>
      <c r="AAQ47" s="15">
        <v>0.39941888076181797</v>
      </c>
      <c r="AAR47" s="15">
        <v>0.37666971745818201</v>
      </c>
      <c r="AAS47" s="15">
        <v>0.40274556498000003</v>
      </c>
      <c r="AAT47" s="15">
        <v>0.28689959363636403</v>
      </c>
      <c r="AAU47" s="15">
        <v>0.30845581391272697</v>
      </c>
      <c r="AAV47" s="15">
        <v>-0.52145060101818197</v>
      </c>
      <c r="AAW47" s="15">
        <v>-0.57767130625454499</v>
      </c>
      <c r="AAX47" s="15">
        <v>0.666457426916364</v>
      </c>
      <c r="AAY47" s="15">
        <v>0.69930714343272804</v>
      </c>
      <c r="AAZ47" s="15">
        <v>0.11946578478723401</v>
      </c>
      <c r="ABA47" s="15">
        <v>9.2184419808510595E-2</v>
      </c>
      <c r="ABB47" s="15">
        <v>9.64789027659574E-2</v>
      </c>
      <c r="ABC47" s="15">
        <v>0.103022893553191</v>
      </c>
      <c r="ABD47" s="15">
        <v>0.45937063740425499</v>
      </c>
      <c r="ABE47" s="15">
        <v>0.303618810319149</v>
      </c>
      <c r="ABF47" s="15">
        <v>0.115241500787234</v>
      </c>
      <c r="ABG47" s="15">
        <v>0.44605397785106399</v>
      </c>
      <c r="ABH47" s="15">
        <v>0.29731861265957399</v>
      </c>
      <c r="ABI47" s="15">
        <v>0.11190071065957399</v>
      </c>
      <c r="ABJ47" s="15">
        <v>9.9721764553191497E-2</v>
      </c>
      <c r="ABK47" s="15">
        <v>9.3467540978723396E-2</v>
      </c>
      <c r="ABL47" s="15">
        <v>35.630000000000003</v>
      </c>
      <c r="ABM47" s="15">
        <v>33.949574468085103</v>
      </c>
      <c r="ABN47" s="15">
        <v>17.5202127659574</v>
      </c>
      <c r="ABO47" s="15">
        <v>31.002127659574501</v>
      </c>
      <c r="ABP47" s="15">
        <v>30.642340425531899</v>
      </c>
      <c r="ABQ47" s="15">
        <v>36.093191489361701</v>
      </c>
      <c r="ABR47" s="15">
        <v>36.080425531914898</v>
      </c>
      <c r="ABS47" s="15">
        <v>-0.128698044042553</v>
      </c>
      <c r="ABT47" s="15">
        <v>-0.12507385680851099</v>
      </c>
      <c r="ABU47" s="15">
        <v>63.806382978723398</v>
      </c>
      <c r="ABV47" s="15">
        <v>61.279361702127602</v>
      </c>
      <c r="ABW47" s="15">
        <v>122.5</v>
      </c>
      <c r="ABX47" s="15">
        <f t="shared" si="102"/>
        <v>58.693617021276602</v>
      </c>
      <c r="ABY47" s="15">
        <f t="shared" si="103"/>
        <v>61.220638297872398</v>
      </c>
      <c r="ABZ47" s="15">
        <f t="shared" si="104"/>
        <v>59.957127659574496</v>
      </c>
      <c r="ACA47" s="15">
        <v>1993.70278723404</v>
      </c>
      <c r="ACB47" s="15">
        <v>1936.34344680851</v>
      </c>
      <c r="ACC47" s="15">
        <v>0.58568715204255295</v>
      </c>
      <c r="ACD47" s="15">
        <v>0.62997368140425503</v>
      </c>
      <c r="ACE47" s="15">
        <v>0.43962621111489403</v>
      </c>
      <c r="ACF47" s="15">
        <v>0.49107291012340398</v>
      </c>
      <c r="ACG47" s="15">
        <v>0.63124068634680897</v>
      </c>
      <c r="ACH47" s="15">
        <v>0.66257564184468098</v>
      </c>
      <c r="ACI47" s="15">
        <f t="shared" si="105"/>
        <v>0.64690816409574503</v>
      </c>
      <c r="ACJ47" s="15">
        <v>0.49666476464255299</v>
      </c>
      <c r="ACK47" s="15">
        <v>0.53257639692766001</v>
      </c>
      <c r="ACL47" s="15">
        <v>0.198347160825532</v>
      </c>
      <c r="ACM47" s="15">
        <v>0.202149487782979</v>
      </c>
      <c r="ACN47" s="15">
        <v>0.65031956832127702</v>
      </c>
      <c r="ACO47" s="15">
        <v>0.64959977170851002</v>
      </c>
      <c r="ACP47" s="15">
        <v>0.59542767036808497</v>
      </c>
      <c r="ACQ47" s="15">
        <v>0.58368256545319097</v>
      </c>
      <c r="ACR47" s="15">
        <v>0.104326808378723</v>
      </c>
      <c r="ACS47" s="15">
        <v>3.2934016534042598E-2</v>
      </c>
      <c r="ACT47" s="15">
        <v>2.8896524686531899</v>
      </c>
      <c r="ACU47" s="15">
        <v>3.4709306263446802</v>
      </c>
      <c r="ACV47" s="15">
        <v>0.31444581955957501</v>
      </c>
      <c r="ACW47" s="15">
        <v>0.302724877693617</v>
      </c>
      <c r="ACX47" s="15">
        <v>0.42746465441489401</v>
      </c>
      <c r="ACY47" s="15">
        <v>0.41637327963191501</v>
      </c>
      <c r="ACZ47" s="15">
        <v>0.44742667025319099</v>
      </c>
      <c r="ADA47" s="15">
        <v>0.42942396939574501</v>
      </c>
      <c r="ADB47" s="15">
        <v>0.33835055957659599</v>
      </c>
      <c r="ADC47" s="15">
        <v>0.31851133564893602</v>
      </c>
      <c r="ADD47" s="15">
        <v>-0.66157596959574505</v>
      </c>
      <c r="ADE47" s="15">
        <v>-0.69428280474468096</v>
      </c>
      <c r="ADF47" s="15">
        <v>0.75131826414255298</v>
      </c>
      <c r="ADG47" s="15">
        <v>0.748132926002128</v>
      </c>
      <c r="ADH47" s="15">
        <v>9.9638124631579006E-2</v>
      </c>
      <c r="ADI47" s="15">
        <v>5.0656560210526301E-2</v>
      </c>
      <c r="ADJ47" s="15">
        <v>7.6121751912280697E-2</v>
      </c>
      <c r="ADK47" s="15">
        <v>8.6226315789473706E-2</v>
      </c>
      <c r="ADL47" s="15">
        <v>0.50062977959649102</v>
      </c>
      <c r="ADM47" s="15">
        <v>0.30263342643859698</v>
      </c>
      <c r="ADN47" s="15">
        <v>9.1822860000000006E-2</v>
      </c>
      <c r="ADO47" s="15">
        <v>0.47103720050877201</v>
      </c>
      <c r="ADP47" s="15">
        <v>0.30486246480701801</v>
      </c>
      <c r="ADQ47" s="15">
        <v>9.8007429912280702E-2</v>
      </c>
      <c r="ADR47" s="15">
        <v>6.7966093912280701E-2</v>
      </c>
      <c r="ADS47" s="15">
        <v>7.9651245035087706E-2</v>
      </c>
      <c r="ADT47" s="15">
        <v>37.143508771929902</v>
      </c>
      <c r="ADU47" s="15">
        <v>33.605087719298197</v>
      </c>
      <c r="ADV47" s="15">
        <v>15.814736842105299</v>
      </c>
      <c r="ADW47" s="15">
        <v>27.9717543859649</v>
      </c>
      <c r="ADX47" s="15">
        <v>27.710701754386001</v>
      </c>
      <c r="ADY47" s="15">
        <v>37.572105263157901</v>
      </c>
      <c r="ADZ47" s="15">
        <v>37.460526315789501</v>
      </c>
      <c r="AEA47" s="15">
        <v>-0.240354578947368</v>
      </c>
      <c r="AEB47" s="15">
        <v>-0.22202204912280701</v>
      </c>
      <c r="AEC47" s="15">
        <v>59.341929824561397</v>
      </c>
      <c r="AED47" s="15">
        <v>57.186666666666703</v>
      </c>
      <c r="AEE47" s="15">
        <v>140.80000000000001</v>
      </c>
      <c r="AEF47" s="15">
        <f t="shared" si="247"/>
        <v>81.458070175438621</v>
      </c>
      <c r="AEG47" s="15">
        <f t="shared" si="248"/>
        <v>83.613333333333316</v>
      </c>
      <c r="AEH47" s="15">
        <v>1892.35956140351</v>
      </c>
      <c r="AEI47" s="15">
        <v>1843.4384736842101</v>
      </c>
      <c r="AEJ47" s="15">
        <v>0.67110364252631505</v>
      </c>
      <c r="AEK47" s="15">
        <v>0.70226799887719304</v>
      </c>
      <c r="AEL47" s="15">
        <v>0.53522346435087698</v>
      </c>
      <c r="AEM47" s="15">
        <v>0.55472332071929797</v>
      </c>
      <c r="AEN47" s="15">
        <v>0.74506231540350898</v>
      </c>
      <c r="AEO47" s="15">
        <v>0.81330688771929904</v>
      </c>
      <c r="AEP47" s="15">
        <v>0.63340570085964898</v>
      </c>
      <c r="AEQ47" s="15">
        <v>0.71222576582456099</v>
      </c>
      <c r="AER47" s="15">
        <v>0.213065271263158</v>
      </c>
      <c r="AES47" s="15">
        <v>0.24324066054386001</v>
      </c>
      <c r="AET47" s="15">
        <v>0.70818991652631602</v>
      </c>
      <c r="AEU47" s="15">
        <v>0.73259490119298298</v>
      </c>
      <c r="AEV47" s="15">
        <v>0.65276368729824596</v>
      </c>
      <c r="AEW47" s="15">
        <v>0.66388967350877204</v>
      </c>
      <c r="AEX47" s="15">
        <v>7.13985616140351E-2</v>
      </c>
      <c r="AEY47" s="15">
        <v>6.3067489614035105E-2</v>
      </c>
      <c r="AEZ47" s="15">
        <v>4.1359779294736798</v>
      </c>
      <c r="AFA47" s="15">
        <v>4.8231640132105298</v>
      </c>
      <c r="AFB47" s="15">
        <v>0.28601997726315798</v>
      </c>
      <c r="AFC47" s="15">
        <v>0.29717466029824602</v>
      </c>
      <c r="AFD47" s="15">
        <v>0.411016102403509</v>
      </c>
      <c r="AFE47" s="15">
        <v>0.43036553092982499</v>
      </c>
      <c r="AFF47" s="15">
        <v>0.43669455177193001</v>
      </c>
      <c r="AFG47" s="15">
        <v>0.46746953187719298</v>
      </c>
      <c r="AFH47" s="15">
        <v>0.317160113298246</v>
      </c>
      <c r="AFI47" s="15">
        <v>0.343543586122807</v>
      </c>
      <c r="AFJ47" s="15">
        <v>-0.77453052052631599</v>
      </c>
      <c r="AFK47" s="15">
        <v>-0.83153764257894702</v>
      </c>
      <c r="AFL47" s="15">
        <v>0.70143964331578901</v>
      </c>
      <c r="AFM47" s="15">
        <v>0.79373186045614097</v>
      </c>
      <c r="AFN47" s="15">
        <v>0.12541883429824599</v>
      </c>
      <c r="AFO47" s="15">
        <v>5.9755826491228098E-2</v>
      </c>
      <c r="AFP47" s="15">
        <v>9.5592935438596496E-2</v>
      </c>
      <c r="AFQ47" s="15">
        <v>0.10086303898245599</v>
      </c>
      <c r="AFR47" s="15">
        <v>0.65640998708771903</v>
      </c>
      <c r="AFS47" s="15">
        <v>0.39930712949122799</v>
      </c>
      <c r="AFT47" s="15">
        <v>9.8402109368421004E-2</v>
      </c>
      <c r="AFU47" s="15">
        <v>0.64401168708771905</v>
      </c>
      <c r="AFV47" s="15">
        <v>0.39746649677193002</v>
      </c>
      <c r="AFW47" s="15">
        <v>0.121134569157895</v>
      </c>
      <c r="AFX47" s="15">
        <v>5.5471108631578898E-2</v>
      </c>
      <c r="AFY47" s="15">
        <v>9.6208716842105205E-2</v>
      </c>
      <c r="AFZ47" s="15">
        <v>33.700000000000003</v>
      </c>
      <c r="AGA47" s="15">
        <v>31.939824561403501</v>
      </c>
      <c r="AGB47" s="15">
        <v>22.6185964912281</v>
      </c>
      <c r="AGC47" s="15">
        <v>25.3949122807017</v>
      </c>
      <c r="AGD47" s="15">
        <v>25.995964912280701</v>
      </c>
      <c r="AGE47" s="15">
        <v>33.488947368421101</v>
      </c>
      <c r="AGF47" s="15">
        <v>33.51</v>
      </c>
      <c r="AGG47" s="15">
        <v>-0.20169028771929801</v>
      </c>
      <c r="AGH47" s="15">
        <v>-0.17091189824561401</v>
      </c>
      <c r="AGI47" s="15">
        <v>51.863333333333301</v>
      </c>
      <c r="AGJ47" s="15">
        <v>46.913684210526299</v>
      </c>
      <c r="AGK47" s="15">
        <v>145.1</v>
      </c>
      <c r="AGL47" s="15">
        <f t="shared" si="106"/>
        <v>93.236666666666693</v>
      </c>
      <c r="AGM47" s="15">
        <f t="shared" si="107"/>
        <v>98.186315789473696</v>
      </c>
      <c r="AGN47" s="15">
        <f t="shared" si="108"/>
        <v>95.711491228070201</v>
      </c>
      <c r="AGO47" s="15">
        <v>1722.5734561403499</v>
      </c>
      <c r="AGP47" s="15">
        <v>1610.2446842105301</v>
      </c>
      <c r="AGQ47" s="15">
        <v>0.73357801537017497</v>
      </c>
      <c r="AGR47" s="15">
        <v>0.732314725666666</v>
      </c>
      <c r="AGS47" s="15">
        <v>0.60203020156315801</v>
      </c>
      <c r="AGT47" s="15">
        <v>0.59515652515263195</v>
      </c>
      <c r="AGU47" s="15">
        <v>0.83949531995087701</v>
      </c>
      <c r="AGV47" s="15">
        <v>0.83222572693508801</v>
      </c>
      <c r="AGW47" s="15">
        <f t="shared" si="109"/>
        <v>0.83586052344298256</v>
      </c>
      <c r="AGX47" s="15">
        <v>0.75294032044210502</v>
      </c>
      <c r="AGY47" s="15">
        <v>0.73831227366491203</v>
      </c>
      <c r="AGZ47" s="15">
        <v>0.236076785796491</v>
      </c>
      <c r="AHA47" s="15">
        <v>0.24324867475263201</v>
      </c>
      <c r="AHB47" s="15">
        <v>0.73788530420350895</v>
      </c>
      <c r="AHC47" s="15">
        <v>0.74425313491754397</v>
      </c>
      <c r="AHD47" s="15">
        <v>0.68088090219298203</v>
      </c>
      <c r="AHE47" s="15">
        <v>0.67721297263333302</v>
      </c>
      <c r="AHF47" s="15">
        <v>1.1971676177193E-2</v>
      </c>
      <c r="AHG47" s="15">
        <v>2.6942207771929801E-2</v>
      </c>
      <c r="AHH47" s="15">
        <v>5.5390907455368401</v>
      </c>
      <c r="AHI47" s="15">
        <v>5.5204306156719296</v>
      </c>
      <c r="AHJ47" s="15">
        <v>0.28123538267192999</v>
      </c>
      <c r="AHK47" s="15">
        <v>0.29213592431403501</v>
      </c>
      <c r="AHL47" s="15">
        <v>0.41824046305789497</v>
      </c>
      <c r="AHM47" s="15">
        <v>0.42916993820701799</v>
      </c>
      <c r="AHN47" s="15">
        <v>0.450922909826316</v>
      </c>
      <c r="AHO47" s="15">
        <v>0.46098191499649099</v>
      </c>
      <c r="AHP47" s="15">
        <v>0.32162370243333299</v>
      </c>
      <c r="AHQ47" s="15">
        <v>0.33174087910701699</v>
      </c>
      <c r="AHR47" s="15">
        <v>-0.85870559007017599</v>
      </c>
      <c r="AHS47" s="15">
        <v>-0.84925145485964904</v>
      </c>
      <c r="AHT47" s="15">
        <v>0.72131174143333299</v>
      </c>
      <c r="AHU47" s="15">
        <v>0.76540708948245595</v>
      </c>
      <c r="AHV47" s="15">
        <v>0.130513931373134</v>
      </c>
      <c r="AHW47" s="15">
        <v>5.9901982611940303E-2</v>
      </c>
      <c r="AHX47" s="15">
        <v>0.10363218867164201</v>
      </c>
      <c r="AHY47" s="15">
        <v>0.104640485686567</v>
      </c>
      <c r="AHZ47" s="15">
        <v>0.72264126186567201</v>
      </c>
      <c r="AIA47" s="15">
        <v>0.42841287126865701</v>
      </c>
      <c r="AIB47" s="15">
        <v>0.101916792477612</v>
      </c>
      <c r="AIC47" s="15">
        <v>0.69613126498507405</v>
      </c>
      <c r="AID47" s="15">
        <v>0.43339287153731298</v>
      </c>
      <c r="AIE47" s="15">
        <v>0.12747462686567201</v>
      </c>
      <c r="AIF47" s="15">
        <v>5.44424723731343E-2</v>
      </c>
      <c r="AIG47" s="15">
        <v>0.101255626626866</v>
      </c>
      <c r="AIH47" s="15">
        <v>37.1</v>
      </c>
      <c r="AII47" s="15">
        <v>35.255373134328401</v>
      </c>
      <c r="AIJ47" s="15">
        <v>22.513283582089599</v>
      </c>
      <c r="AIK47" s="15">
        <v>27.228507462686601</v>
      </c>
      <c r="AIL47" s="15">
        <v>27.639850746268699</v>
      </c>
      <c r="AIM47" s="15">
        <v>37.368955223880597</v>
      </c>
      <c r="AIN47" s="15">
        <v>37.290447761194002</v>
      </c>
      <c r="AIO47" s="15">
        <v>-0.25308894179104502</v>
      </c>
      <c r="AIP47" s="15">
        <v>-0.21994308507462701</v>
      </c>
      <c r="AIQ47" s="15">
        <v>45.9989552238806</v>
      </c>
      <c r="AIR47" s="15">
        <v>42.249552238805997</v>
      </c>
      <c r="AIS47" s="15">
        <v>157</v>
      </c>
      <c r="AIT47" s="15">
        <f t="shared" si="110"/>
        <v>111.0010447761194</v>
      </c>
      <c r="AIU47" s="15">
        <f t="shared" si="111"/>
        <v>114.75044776119401</v>
      </c>
      <c r="AIV47" s="15">
        <v>1589.47614925373</v>
      </c>
      <c r="AIW47" s="15">
        <v>1504.3718955223901</v>
      </c>
      <c r="AIX47" s="15">
        <v>0.74439854077910494</v>
      </c>
      <c r="AIY47" s="15">
        <v>0.74610896080298506</v>
      </c>
      <c r="AIZ47" s="15">
        <v>0.61904301540149198</v>
      </c>
      <c r="AJA47" s="15">
        <v>0.60652998252686596</v>
      </c>
      <c r="AJB47" s="15">
        <v>0.85356820114328402</v>
      </c>
      <c r="AJC47" s="15">
        <v>0.84551882037313397</v>
      </c>
      <c r="AJD47" s="15">
        <v>0.77491163698059695</v>
      </c>
      <c r="AJE47" s="15">
        <v>0.75291202930298495</v>
      </c>
      <c r="AJF47" s="15">
        <v>0.23266442399253701</v>
      </c>
      <c r="AJG47" s="15">
        <v>0.25493837482089499</v>
      </c>
      <c r="AJH47" s="15">
        <v>0.74424628661791004</v>
      </c>
      <c r="AJI47" s="15">
        <v>0.74762958753283604</v>
      </c>
      <c r="AJJ47" s="15">
        <v>0.68842693121193999</v>
      </c>
      <c r="AJK47" s="15">
        <v>0.69220403207761205</v>
      </c>
      <c r="AJL47" s="15">
        <v>3.86767509402985E-3</v>
      </c>
      <c r="AJM47" s="15">
        <v>4.6861661791044703E-3</v>
      </c>
      <c r="AJN47" s="15">
        <v>5.8377820793179103</v>
      </c>
      <c r="AJO47" s="15">
        <v>5.9074948523582096</v>
      </c>
      <c r="AJP47" s="15">
        <v>0.27267531197761202</v>
      </c>
      <c r="AJQ47" s="15">
        <v>0.301334988479105</v>
      </c>
      <c r="AJR47" s="15">
        <v>0.409740911492537</v>
      </c>
      <c r="AJS47" s="15">
        <v>0.44204261798656702</v>
      </c>
      <c r="AJT47" s="15">
        <v>0.44199774174477602</v>
      </c>
      <c r="AJU47" s="15">
        <v>0.47381149587761201</v>
      </c>
      <c r="AJV47" s="15">
        <v>0.312432655076119</v>
      </c>
      <c r="AJW47" s="15">
        <v>0.34126009667761198</v>
      </c>
      <c r="AJX47" s="15">
        <v>-0.87290238710447798</v>
      </c>
      <c r="AJY47" s="15">
        <v>-0.85882700102985099</v>
      </c>
      <c r="AJZ47" s="15">
        <v>0.69608543950149204</v>
      </c>
      <c r="AKA47" s="15">
        <v>0.80433093404925404</v>
      </c>
      <c r="AZI47" s="6"/>
      <c r="AZJ47" s="7"/>
      <c r="AZK47" s="6"/>
      <c r="AZL47" s="6"/>
      <c r="AZM47" s="6"/>
      <c r="AZN47" s="6"/>
    </row>
    <row r="48" spans="1:963 1361:1366" x14ac:dyDescent="0.25">
      <c r="A48" s="15">
        <v>47</v>
      </c>
      <c r="B48" s="15">
        <v>12</v>
      </c>
      <c r="C48" s="15" t="s">
        <v>10</v>
      </c>
      <c r="D48" s="15">
        <v>100</v>
      </c>
      <c r="E48" s="15">
        <v>1</v>
      </c>
      <c r="F48" s="15">
        <v>3</v>
      </c>
      <c r="G48" s="15" t="s">
        <v>14</v>
      </c>
      <c r="H48" s="15" t="s">
        <v>561</v>
      </c>
      <c r="I48" s="25">
        <v>-9999</v>
      </c>
      <c r="J48" s="25">
        <v>-9999</v>
      </c>
      <c r="K48" s="25">
        <v>-9999</v>
      </c>
      <c r="L48" s="25">
        <v>-9999</v>
      </c>
      <c r="M48" s="15">
        <v>172.48000000000002</v>
      </c>
      <c r="N48" s="15">
        <v>154</v>
      </c>
      <c r="O48" s="15">
        <f t="shared" si="34"/>
        <v>224.00000000000003</v>
      </c>
      <c r="P48" s="15">
        <v>200</v>
      </c>
      <c r="Q48" s="15">
        <v>53.679999999999993</v>
      </c>
      <c r="R48" s="15">
        <v>18</v>
      </c>
      <c r="S48" s="15">
        <v>28.320000000000007</v>
      </c>
      <c r="T48" s="15">
        <v>57.68</v>
      </c>
      <c r="U48" s="15">
        <v>16</v>
      </c>
      <c r="V48" s="15">
        <v>26.320000000000004</v>
      </c>
      <c r="W48" s="15">
        <v>59.679999999999986</v>
      </c>
      <c r="X48" s="15">
        <v>18.000000000000014</v>
      </c>
      <c r="Y48" s="15">
        <v>22.320000000000004</v>
      </c>
      <c r="Z48" s="15">
        <v>57.68</v>
      </c>
      <c r="AA48" s="15">
        <v>20</v>
      </c>
      <c r="AB48" s="15">
        <v>22.320000000000004</v>
      </c>
      <c r="AC48" s="15" t="s">
        <v>87</v>
      </c>
      <c r="AD48" s="15">
        <v>8.6</v>
      </c>
      <c r="AE48" s="15">
        <v>7.2</v>
      </c>
      <c r="AF48" s="15">
        <v>2.8</v>
      </c>
      <c r="AG48" s="15" t="s">
        <v>41</v>
      </c>
      <c r="AH48" s="15">
        <v>2</v>
      </c>
      <c r="AI48" s="15">
        <v>0.9</v>
      </c>
      <c r="AJ48" s="15">
        <v>2.8</v>
      </c>
      <c r="AK48" s="15">
        <v>5</v>
      </c>
      <c r="AL48" s="15">
        <v>446</v>
      </c>
      <c r="AM48" s="15">
        <v>152</v>
      </c>
      <c r="AN48" s="15">
        <v>0.82</v>
      </c>
      <c r="AO48" s="15">
        <v>8.5</v>
      </c>
      <c r="AP48" s="15">
        <v>7.3</v>
      </c>
      <c r="AQ48" s="15">
        <v>1.3</v>
      </c>
      <c r="AR48" s="15">
        <v>4605</v>
      </c>
      <c r="AS48" s="15">
        <v>189</v>
      </c>
      <c r="AT48" s="15">
        <v>714</v>
      </c>
      <c r="AU48" s="25">
        <v>-9999</v>
      </c>
      <c r="AV48" s="15">
        <v>28.8</v>
      </c>
      <c r="AW48" s="15">
        <v>0</v>
      </c>
      <c r="AX48" s="15">
        <v>4</v>
      </c>
      <c r="AY48" s="15">
        <v>80</v>
      </c>
      <c r="AZ48" s="15">
        <v>5</v>
      </c>
      <c r="BA48" s="15">
        <v>11</v>
      </c>
      <c r="BB48" s="15">
        <v>62</v>
      </c>
      <c r="BC48" s="20">
        <v>0.27629860343614993</v>
      </c>
      <c r="BD48" s="20">
        <v>0.1055594651653765</v>
      </c>
      <c r="BE48" s="20">
        <v>8.4581322453853428E-2</v>
      </c>
      <c r="BF48" s="20">
        <v>5.0415931434333247E-3</v>
      </c>
      <c r="BG48" s="20">
        <v>0.53722950243510559</v>
      </c>
      <c r="BH48" s="20">
        <v>1.103309929789368</v>
      </c>
      <c r="BI48" s="25">
        <v>-9999</v>
      </c>
      <c r="BJ48" s="25">
        <v>-9999</v>
      </c>
      <c r="BK48" s="25">
        <v>-9999</v>
      </c>
      <c r="BL48" s="25">
        <v>-9999</v>
      </c>
      <c r="BM48" s="25">
        <v>-9999</v>
      </c>
      <c r="BN48" s="20">
        <f t="shared" si="197"/>
        <v>1.5274322744061057</v>
      </c>
      <c r="BO48" s="20">
        <f t="shared" si="198"/>
        <v>1.8657575642215194</v>
      </c>
      <c r="BP48" s="20">
        <f t="shared" si="199"/>
        <v>1.8859239367952527</v>
      </c>
      <c r="BQ48" s="20">
        <f t="shared" si="200"/>
        <v>4.0348419465356749</v>
      </c>
      <c r="BR48" s="20">
        <f t="shared" si="201"/>
        <v>8.448081665693147</v>
      </c>
      <c r="BS48" s="20">
        <f t="shared" si="202"/>
        <v>2.0166372573733299E-2</v>
      </c>
      <c r="BT48" s="20">
        <f t="shared" si="203"/>
        <v>2.1489180097404224</v>
      </c>
      <c r="BU48" s="20">
        <f t="shared" si="204"/>
        <v>4.4132397191574722</v>
      </c>
      <c r="BV48" s="20">
        <f t="shared" si="35"/>
        <v>6.5823241014716274</v>
      </c>
      <c r="BW48" s="25">
        <v>-9999</v>
      </c>
      <c r="BX48" s="25">
        <v>-9999</v>
      </c>
      <c r="BY48" s="25">
        <v>-9999</v>
      </c>
      <c r="BZ48" s="25">
        <v>-9999</v>
      </c>
      <c r="CA48" s="25">
        <v>-9999</v>
      </c>
      <c r="CB48" s="25">
        <v>-9999</v>
      </c>
      <c r="CC48" s="25">
        <v>-9999</v>
      </c>
      <c r="CD48" s="20">
        <f t="shared" si="205"/>
        <v>22.685100658395537</v>
      </c>
      <c r="CE48" s="20">
        <f t="shared" si="206"/>
        <v>30.477570629123306</v>
      </c>
      <c r="CF48" s="20">
        <f t="shared" si="207"/>
        <v>44.829329423093156</v>
      </c>
      <c r="CG48" s="20">
        <f t="shared" si="36"/>
        <v>67.853886192496006</v>
      </c>
      <c r="CH48" s="15">
        <f t="shared" si="208"/>
        <v>14.35175879396985</v>
      </c>
      <c r="CI48" s="15">
        <f t="shared" si="209"/>
        <v>12.558209403635271</v>
      </c>
      <c r="CJ48" s="15">
        <f t="shared" si="210"/>
        <v>10.466347365767582</v>
      </c>
      <c r="CK48" s="15">
        <f t="shared" ref="CK48:CL48" si="257">SUM(CH48:CJ48)</f>
        <v>37.3763155633727</v>
      </c>
      <c r="CL48" s="15">
        <f t="shared" si="257"/>
        <v>60.400872332775549</v>
      </c>
      <c r="CM48" s="15">
        <v>5.4600000000000009</v>
      </c>
      <c r="CN48" s="15">
        <v>1.0649999999999999</v>
      </c>
      <c r="CO48" s="15">
        <v>0.78500000000000003</v>
      </c>
      <c r="CP48" s="15">
        <v>0.5</v>
      </c>
      <c r="CQ48" s="15">
        <v>1.0249999999999999</v>
      </c>
      <c r="CR48" s="15">
        <v>0.57500000000000007</v>
      </c>
      <c r="CS48" s="25">
        <v>-9999</v>
      </c>
      <c r="CT48" s="25">
        <v>-9999</v>
      </c>
      <c r="CU48" s="25">
        <v>-9999</v>
      </c>
      <c r="CV48" s="25">
        <v>-9999</v>
      </c>
      <c r="CW48" s="25">
        <v>-9999</v>
      </c>
      <c r="CX48" s="20">
        <f t="shared" si="141"/>
        <v>26.1</v>
      </c>
      <c r="CY48" s="20">
        <f t="shared" si="142"/>
        <v>29.240000000000002</v>
      </c>
      <c r="CZ48" s="20">
        <f t="shared" si="143"/>
        <v>31.240000000000002</v>
      </c>
      <c r="DA48" s="20">
        <f t="shared" si="144"/>
        <v>35.340000000000003</v>
      </c>
      <c r="DB48" s="20">
        <f t="shared" si="145"/>
        <v>37.64</v>
      </c>
      <c r="DC48" s="15">
        <f t="shared" si="146"/>
        <v>2</v>
      </c>
      <c r="DD48" s="15">
        <f t="shared" si="147"/>
        <v>4.0999999999999996</v>
      </c>
      <c r="DE48" s="15">
        <f t="shared" si="148"/>
        <v>2.3000000000000003</v>
      </c>
      <c r="DF48" s="15">
        <f t="shared" si="149"/>
        <v>8.4</v>
      </c>
      <c r="DG48" s="16">
        <v>3.2334543987086359</v>
      </c>
      <c r="DH48" s="16">
        <v>2.4378207658902484</v>
      </c>
      <c r="DI48" s="16">
        <v>1.948117492681942</v>
      </c>
      <c r="DJ48" s="16">
        <v>3.5879396984924625</v>
      </c>
      <c r="DK48" s="16">
        <v>3.1395523509088177</v>
      </c>
      <c r="DL48" s="16">
        <v>2.6165868414418956</v>
      </c>
      <c r="DM48" s="25">
        <v>-9999</v>
      </c>
      <c r="DN48" s="20">
        <f t="shared" si="41"/>
        <v>22.685100658395537</v>
      </c>
      <c r="DO48" s="20">
        <f t="shared" si="42"/>
        <v>30.477570629123306</v>
      </c>
      <c r="DP48" s="20">
        <f t="shared" ref="DP48:DR48" si="258">(DO48+(DJ48*4))</f>
        <v>44.829329423093156</v>
      </c>
      <c r="DQ48" s="20">
        <f t="shared" si="258"/>
        <v>57.387538826728431</v>
      </c>
      <c r="DR48" s="20">
        <f t="shared" si="258"/>
        <v>67.85388619249602</v>
      </c>
      <c r="DS48" s="15">
        <f t="shared" si="44"/>
        <v>14.35175879396985</v>
      </c>
      <c r="DT48" s="15">
        <f t="shared" si="45"/>
        <v>12.558209403635271</v>
      </c>
      <c r="DU48" s="15">
        <f t="shared" si="46"/>
        <v>10.466347365767582</v>
      </c>
      <c r="DV48" s="15">
        <f t="shared" si="47"/>
        <v>37.3763155633727</v>
      </c>
      <c r="DW48" s="25">
        <v>-9999</v>
      </c>
      <c r="DX48" s="25">
        <v>-9999</v>
      </c>
      <c r="DY48" s="25">
        <v>-9999</v>
      </c>
      <c r="DZ48" s="25">
        <v>-9999</v>
      </c>
      <c r="EA48" s="25">
        <v>-9999</v>
      </c>
      <c r="EB48" s="25">
        <v>-9999</v>
      </c>
      <c r="EC48" s="25">
        <v>-9999</v>
      </c>
      <c r="ED48" s="25">
        <v>-9999</v>
      </c>
      <c r="EE48" s="25">
        <v>-9999</v>
      </c>
      <c r="EF48" s="25">
        <v>-9999</v>
      </c>
      <c r="EG48" s="25">
        <v>-9999</v>
      </c>
      <c r="EH48" s="25">
        <v>-9999</v>
      </c>
      <c r="EI48" s="25">
        <v>-9999</v>
      </c>
      <c r="EJ48" s="25">
        <v>-9999</v>
      </c>
      <c r="EK48" s="25">
        <v>-9999</v>
      </c>
      <c r="EL48" s="25">
        <v>-9999</v>
      </c>
      <c r="EM48" s="25">
        <v>-9999</v>
      </c>
      <c r="EN48" s="25">
        <v>-9999</v>
      </c>
      <c r="EO48" s="25">
        <v>-9999</v>
      </c>
      <c r="EP48" s="25">
        <v>-9999</v>
      </c>
      <c r="EQ48" s="15">
        <v>4.5999999999999996</v>
      </c>
      <c r="ER48" s="18">
        <v>3.1</v>
      </c>
      <c r="ES48" s="17">
        <v>5</v>
      </c>
      <c r="ET48" s="18">
        <v>16.600000000000001</v>
      </c>
      <c r="EU48" s="29">
        <v>4.7</v>
      </c>
      <c r="EV48" s="22">
        <v>3.2</v>
      </c>
      <c r="EW48" s="22">
        <v>14.4</v>
      </c>
      <c r="EX48" s="18">
        <v>14.1</v>
      </c>
      <c r="EY48" s="18">
        <v>5.2</v>
      </c>
      <c r="EZ48" s="23">
        <v>21.6</v>
      </c>
      <c r="FA48" s="18">
        <v>3.9</v>
      </c>
      <c r="FB48" s="22">
        <v>18.600000000000001</v>
      </c>
      <c r="FC48" s="21">
        <v>-9999</v>
      </c>
      <c r="FD48" s="18">
        <v>7.7</v>
      </c>
      <c r="FE48" s="21">
        <v>-9999</v>
      </c>
      <c r="FF48" s="18">
        <v>23.7</v>
      </c>
      <c r="FG48" s="18">
        <v>9.8000000000000007</v>
      </c>
      <c r="FH48" s="18">
        <v>25.7</v>
      </c>
      <c r="FI48" s="18">
        <v>11.6</v>
      </c>
      <c r="FJ48" s="18">
        <v>12.2</v>
      </c>
      <c r="FK48" s="18">
        <v>21.3</v>
      </c>
      <c r="FL48" s="17">
        <v>30.8</v>
      </c>
      <c r="FM48" s="17">
        <v>35.5</v>
      </c>
      <c r="FN48" s="17">
        <v>29.3</v>
      </c>
      <c r="FO48" s="17">
        <v>27.9</v>
      </c>
      <c r="FP48" s="17">
        <v>27.6</v>
      </c>
      <c r="FQ48" s="17">
        <v>26.6</v>
      </c>
      <c r="FR48" s="17">
        <v>26.6</v>
      </c>
      <c r="FS48" s="17">
        <v>26.2</v>
      </c>
      <c r="FT48" s="17">
        <v>25.9</v>
      </c>
      <c r="FU48" s="17">
        <v>26.5</v>
      </c>
      <c r="FV48" s="17">
        <v>21</v>
      </c>
      <c r="FW48" s="17">
        <v>20</v>
      </c>
      <c r="FX48" s="22">
        <v>34.5</v>
      </c>
      <c r="FY48" s="22">
        <v>29</v>
      </c>
      <c r="FZ48" s="22">
        <v>46.5</v>
      </c>
      <c r="GA48" s="22">
        <v>46.5</v>
      </c>
      <c r="GB48" s="22">
        <v>74</v>
      </c>
      <c r="GC48" s="22">
        <v>57</v>
      </c>
      <c r="GD48" s="22">
        <v>90.5</v>
      </c>
      <c r="GE48" s="22">
        <v>69</v>
      </c>
      <c r="GF48" s="22">
        <v>103.5</v>
      </c>
      <c r="GG48" s="22">
        <v>88</v>
      </c>
      <c r="GH48" s="22">
        <v>116.5</v>
      </c>
      <c r="GI48" s="22">
        <v>96.5</v>
      </c>
      <c r="GJ48" s="22">
        <v>130.5</v>
      </c>
      <c r="GK48" s="22">
        <v>105.5</v>
      </c>
      <c r="GL48" s="22">
        <v>142.5</v>
      </c>
      <c r="GM48" s="22">
        <v>90</v>
      </c>
      <c r="GN48" s="16">
        <v>805.51181102362204</v>
      </c>
      <c r="GO48" s="16">
        <v>7180.2185792349728</v>
      </c>
      <c r="GP48" s="16">
        <v>15101.425661914462</v>
      </c>
      <c r="GQ48" s="16">
        <v>12528</v>
      </c>
      <c r="GR48" s="16">
        <v>10026.554787759131</v>
      </c>
      <c r="GS48" s="16">
        <v>9556.6866267465066</v>
      </c>
      <c r="GT48" s="16">
        <v>5146.8149646107177</v>
      </c>
      <c r="GU48" s="16">
        <v>2535</v>
      </c>
      <c r="GV48" s="16">
        <v>2062.7101879327397</v>
      </c>
      <c r="GW48" s="16">
        <v>133.5323383084577</v>
      </c>
      <c r="GX48" s="18">
        <v>3.3915999999999999</v>
      </c>
      <c r="GY48" s="18">
        <v>5.8632999999999997</v>
      </c>
      <c r="GZ48" s="18">
        <v>5.4105999999999996</v>
      </c>
      <c r="HA48" s="18">
        <v>5.1372</v>
      </c>
      <c r="HB48" s="18">
        <v>4.7031000000000001</v>
      </c>
      <c r="HC48" s="18">
        <v>4.2629999999999999</v>
      </c>
      <c r="HD48" s="18">
        <v>3.823</v>
      </c>
      <c r="HE48" s="18">
        <v>3.8751000000000002</v>
      </c>
      <c r="HF48" s="18">
        <v>3.4056000000000002</v>
      </c>
      <c r="HG48" s="15">
        <v>43.1</v>
      </c>
      <c r="HH48" s="15">
        <f t="shared" si="48"/>
        <v>302.50000000000006</v>
      </c>
      <c r="HI48" s="15">
        <v>1.8924804521720719</v>
      </c>
      <c r="HJ48" s="24">
        <f t="shared" si="49"/>
        <v>2.0665712323876093</v>
      </c>
      <c r="HK48" s="15">
        <f t="shared" si="50"/>
        <v>6.2513779779725187</v>
      </c>
      <c r="HL48" s="27">
        <v>0.34540665016148298</v>
      </c>
      <c r="HM48" s="17">
        <v>451.6</v>
      </c>
      <c r="HN48" s="17">
        <v>70.069999999999993</v>
      </c>
      <c r="HO48" s="16">
        <f t="shared" si="51"/>
        <v>381.53000000000003</v>
      </c>
      <c r="HP48" s="18">
        <v>13</v>
      </c>
      <c r="HQ48" s="18">
        <v>687.2</v>
      </c>
      <c r="HR48" s="18">
        <v>31.63</v>
      </c>
      <c r="HS48" s="22">
        <f t="shared" si="52"/>
        <v>655.57</v>
      </c>
      <c r="HT48" s="21">
        <v>320</v>
      </c>
      <c r="HU48" s="18">
        <v>343.1</v>
      </c>
      <c r="HV48" s="18">
        <v>31</v>
      </c>
      <c r="HW48" s="18">
        <f t="shared" si="53"/>
        <v>312.10000000000002</v>
      </c>
      <c r="HX48" s="18">
        <v>203.9</v>
      </c>
      <c r="HY48" s="18">
        <v>31</v>
      </c>
      <c r="HZ48" s="18">
        <f t="shared" si="54"/>
        <v>172.9</v>
      </c>
      <c r="IA48" s="18">
        <v>177.9</v>
      </c>
      <c r="IB48" s="18">
        <v>31.5</v>
      </c>
      <c r="IC48" s="18">
        <f t="shared" si="55"/>
        <v>146.4</v>
      </c>
      <c r="ID48" s="18">
        <v>126.5</v>
      </c>
      <c r="IE48" s="22">
        <v>6.65</v>
      </c>
      <c r="IF48" s="28">
        <v>99.9</v>
      </c>
      <c r="IG48" s="22">
        <v>70.069999999999993</v>
      </c>
      <c r="IH48" s="22">
        <f t="shared" si="233"/>
        <v>119.85</v>
      </c>
      <c r="II48" s="22">
        <f t="shared" si="234"/>
        <v>29.830000000000013</v>
      </c>
      <c r="IJ48" s="16">
        <f t="shared" si="58"/>
        <v>292.45098039215696</v>
      </c>
      <c r="IK48" s="16">
        <f t="shared" si="59"/>
        <v>261.11694677871157</v>
      </c>
      <c r="IL48" s="25">
        <f t="shared" si="213"/>
        <v>3740.4901960784318</v>
      </c>
      <c r="IM48" s="16">
        <f t="shared" si="214"/>
        <v>6427.1568627450988</v>
      </c>
      <c r="IN48" s="16">
        <f t="shared" si="215"/>
        <v>1695.0980392156862</v>
      </c>
      <c r="IO48" s="16">
        <f t="shared" si="60"/>
        <v>1435.2941176470588</v>
      </c>
      <c r="IP48" s="25">
        <f t="shared" si="216"/>
        <v>3059.8039215686276</v>
      </c>
      <c r="IQ48" s="16">
        <f t="shared" si="61"/>
        <v>13298.039215686276</v>
      </c>
      <c r="IR48" s="16">
        <f t="shared" si="62"/>
        <v>1175</v>
      </c>
      <c r="IS48" s="27">
        <v>0.3519033002531976</v>
      </c>
      <c r="IT48" s="24">
        <v>3.2386025191402692</v>
      </c>
      <c r="IU48" s="24">
        <v>3.2386025191402692</v>
      </c>
      <c r="IV48" s="15">
        <v>3.44</v>
      </c>
      <c r="IW48" s="24">
        <f t="shared" si="63"/>
        <v>3.4966913163346223</v>
      </c>
      <c r="IX48" s="15">
        <f t="shared" si="217"/>
        <v>128.67286274509806</v>
      </c>
      <c r="IY48" s="27">
        <v>0.3639938281522655</v>
      </c>
      <c r="IZ48" s="26">
        <v>0.64650951937647116</v>
      </c>
      <c r="JA48" s="15">
        <v>0.72</v>
      </c>
      <c r="JB48" s="24">
        <f t="shared" si="64"/>
        <v>0.742851713385563</v>
      </c>
      <c r="JC48" s="15">
        <f t="shared" si="218"/>
        <v>46.275529411764708</v>
      </c>
      <c r="JD48" s="27">
        <v>0.36354479708649073</v>
      </c>
      <c r="JE48" s="24">
        <v>1.4983751119598938</v>
      </c>
      <c r="JF48" s="15">
        <v>1.68</v>
      </c>
      <c r="JG48" s="24">
        <f t="shared" si="65"/>
        <v>1.6478737189461912</v>
      </c>
      <c r="JH48" s="15">
        <f t="shared" si="219"/>
        <v>28.477647058823525</v>
      </c>
      <c r="JI48" s="27">
        <v>0.36367095062980243</v>
      </c>
      <c r="JJ48" s="24">
        <v>2.1272002663017346</v>
      </c>
      <c r="JK48" s="15">
        <v>2.5</v>
      </c>
      <c r="JL48" s="24">
        <f t="shared" si="66"/>
        <v>2.3159375629189629</v>
      </c>
      <c r="JM48" s="15">
        <f t="shared" si="220"/>
        <v>29.375</v>
      </c>
      <c r="JN48" s="27">
        <v>0.36407832052463801</v>
      </c>
      <c r="JO48" s="16">
        <f t="shared" si="67"/>
        <v>232.8010392156863</v>
      </c>
      <c r="JP48" s="16">
        <f t="shared" si="68"/>
        <v>207.85807072829132</v>
      </c>
      <c r="JQ48" s="22">
        <v>6.5</v>
      </c>
      <c r="JR48" s="22">
        <f t="shared" si="69"/>
        <v>21.645</v>
      </c>
      <c r="JS48" s="22">
        <v>1062.8</v>
      </c>
      <c r="JT48" s="26">
        <f t="shared" si="70"/>
        <v>1.0628</v>
      </c>
      <c r="JU48" s="27">
        <v>7.1599999999999997E-2</v>
      </c>
      <c r="JV48" s="26">
        <f t="shared" si="71"/>
        <v>0.99119999999999997</v>
      </c>
      <c r="JW48" s="15">
        <f t="shared" si="72"/>
        <v>4393.7538351635267</v>
      </c>
      <c r="JX48" s="25">
        <v>-9999</v>
      </c>
      <c r="JY48" s="25">
        <v>-9999</v>
      </c>
      <c r="JZ48" s="15">
        <f t="shared" si="181"/>
        <v>-9999.0678000000007</v>
      </c>
      <c r="KA48" s="25">
        <v>-9999</v>
      </c>
      <c r="KB48" s="15">
        <f t="shared" si="156"/>
        <v>-10087.840799031477</v>
      </c>
      <c r="KC48" s="15">
        <v>0.47499999999999998</v>
      </c>
      <c r="KD48" s="25">
        <v>-9999</v>
      </c>
      <c r="KE48" s="15">
        <f t="shared" si="221"/>
        <v>2087.033071702675</v>
      </c>
      <c r="KF48" s="15">
        <f t="shared" si="73"/>
        <v>2337.4770403069961</v>
      </c>
      <c r="KG48" s="28">
        <v>3</v>
      </c>
      <c r="KH48" s="22">
        <f t="shared" si="74"/>
        <v>18.5</v>
      </c>
      <c r="KI48" s="22">
        <f t="shared" si="75"/>
        <v>123.395</v>
      </c>
      <c r="KJ48" s="20">
        <v>119.87470999999999</v>
      </c>
      <c r="KK48" s="16">
        <v>5.07</v>
      </c>
      <c r="KL48" s="16">
        <f t="shared" si="76"/>
        <v>4.5600000000000005</v>
      </c>
      <c r="KM48" s="15">
        <f t="shared" si="121"/>
        <v>3649.8018867472342</v>
      </c>
      <c r="KN48" s="18">
        <v>2.2400000000000002</v>
      </c>
      <c r="KO48" s="18">
        <f t="shared" si="77"/>
        <v>1.9700000000000002</v>
      </c>
      <c r="KP48" s="15">
        <f t="shared" si="78"/>
        <v>0.43201754385964913</v>
      </c>
      <c r="KQ48" s="15">
        <f t="shared" si="79"/>
        <v>1576.7784466868534</v>
      </c>
      <c r="KR48" s="15">
        <f t="shared" si="80"/>
        <v>1765.991860289276</v>
      </c>
      <c r="KS48" s="20">
        <f t="shared" si="222"/>
        <v>1983.8761544961628</v>
      </c>
      <c r="KT48" s="20">
        <f t="shared" si="81"/>
        <v>2221.9412930357025</v>
      </c>
      <c r="KU48" s="30">
        <v>5.29</v>
      </c>
      <c r="KV48" s="30">
        <v>1.01</v>
      </c>
      <c r="KW48" s="30">
        <v>78.2</v>
      </c>
      <c r="KX48" s="30">
        <v>24.2</v>
      </c>
      <c r="KY48" s="30">
        <v>6.3</v>
      </c>
      <c r="KZ48" s="18">
        <v>2.2067999999999999</v>
      </c>
      <c r="LA48" s="18">
        <f t="shared" si="82"/>
        <v>2.1397999999999997</v>
      </c>
      <c r="LB48" s="15">
        <f t="shared" si="223"/>
        <v>0.46925438596491215</v>
      </c>
      <c r="LC48" s="15">
        <f t="shared" si="224"/>
        <v>1712.6855432591512</v>
      </c>
      <c r="LD48" s="15">
        <f t="shared" si="83"/>
        <v>1918.2078084502496</v>
      </c>
      <c r="LE48" s="15">
        <f t="shared" si="84"/>
        <v>2339.2778151832313</v>
      </c>
      <c r="LF48" s="15">
        <v>43.1</v>
      </c>
      <c r="LG48" s="15">
        <f t="shared" si="85"/>
        <v>302.50000000000006</v>
      </c>
      <c r="LH48" s="15">
        <v>0.26525705649999998</v>
      </c>
      <c r="LI48" s="15">
        <v>0.39578629035000001</v>
      </c>
      <c r="LJ48" s="15">
        <v>0.22653460382500001</v>
      </c>
      <c r="LK48" s="15">
        <v>0.32885099504999998</v>
      </c>
      <c r="LL48" s="15">
        <v>0.51731462404999995</v>
      </c>
      <c r="LM48" s="15">
        <v>0.47577847309999999</v>
      </c>
      <c r="LN48" s="15">
        <v>0.33692885767500003</v>
      </c>
      <c r="LO48" s="15">
        <v>0.53146353160000004</v>
      </c>
      <c r="LP48" s="15">
        <v>0.47177864824999999</v>
      </c>
      <c r="LQ48" s="15">
        <v>0.25992111644999999</v>
      </c>
      <c r="LR48" s="15">
        <v>0.40809063132500001</v>
      </c>
      <c r="LS48" s="15">
        <v>0.26684263949999998</v>
      </c>
      <c r="LT48" s="15">
        <v>33.840000000000003</v>
      </c>
      <c r="LU48" s="15">
        <v>31.06625</v>
      </c>
      <c r="LV48" s="15">
        <v>4.8247</v>
      </c>
      <c r="LW48" s="15">
        <v>38.251249999999999</v>
      </c>
      <c r="LX48" s="15">
        <v>37.911999999999999</v>
      </c>
      <c r="LY48" s="15">
        <v>33.892499999999998</v>
      </c>
      <c r="LZ48" s="15">
        <v>33.880000000000003</v>
      </c>
      <c r="MA48" s="15">
        <v>0.11911434525</v>
      </c>
      <c r="MB48" s="15">
        <v>0.10086329600000001</v>
      </c>
      <c r="MC48" s="15">
        <v>57.026249999999997</v>
      </c>
      <c r="MD48" s="15">
        <v>54.807000000000002</v>
      </c>
      <c r="ME48" s="15">
        <v>60.3</v>
      </c>
      <c r="MF48" s="15">
        <f t="shared" si="86"/>
        <v>3.2737499999999997</v>
      </c>
      <c r="MG48" s="15">
        <f t="shared" si="87"/>
        <v>5.492999999999995</v>
      </c>
      <c r="MH48" s="15">
        <v>1839.7661000000001</v>
      </c>
      <c r="MI48" s="15">
        <v>1789.4182000000001</v>
      </c>
      <c r="MJ48" s="15">
        <v>0.2239094448725</v>
      </c>
      <c r="MK48" s="15">
        <v>0.22148782353999999</v>
      </c>
      <c r="ML48" s="15">
        <v>0.16672318121249999</v>
      </c>
      <c r="MM48" s="15">
        <v>0.18242121238</v>
      </c>
      <c r="MN48" s="15">
        <v>0.1311868275875</v>
      </c>
      <c r="MO48" s="15">
        <v>0.13195056704999999</v>
      </c>
      <c r="MP48" s="15">
        <v>7.2342668387500003E-2</v>
      </c>
      <c r="MQ48" s="15">
        <v>9.1654863769999997E-2</v>
      </c>
      <c r="MR48" s="15">
        <v>5.9422575064999997E-2</v>
      </c>
      <c r="MS48" s="15">
        <v>4.0842998702500001E-2</v>
      </c>
      <c r="MT48" s="15">
        <v>0.33138858833250001</v>
      </c>
      <c r="MU48" s="15">
        <v>0.38983564442500002</v>
      </c>
      <c r="MV48" s="15">
        <v>0.34303321734749997</v>
      </c>
      <c r="MW48" s="15">
        <v>0.320893239055</v>
      </c>
      <c r="MX48" s="15">
        <v>0.1161546055775</v>
      </c>
      <c r="MY48" s="15">
        <v>0.18443002387249999</v>
      </c>
      <c r="MZ48" s="15">
        <v>0.57759449558499998</v>
      </c>
      <c r="NA48" s="15">
        <v>0.57298837967750005</v>
      </c>
      <c r="NB48" s="15">
        <v>0.45690598563750001</v>
      </c>
      <c r="NC48" s="15">
        <v>0.25522471157499999</v>
      </c>
      <c r="ND48" s="15">
        <v>0.48683224285499999</v>
      </c>
      <c r="NE48" s="15">
        <v>0.27397287278499999</v>
      </c>
      <c r="NF48" s="15">
        <v>0.30506198563249998</v>
      </c>
      <c r="NG48" s="15">
        <v>0.18915212969</v>
      </c>
      <c r="NH48" s="15">
        <v>0.26417044083000002</v>
      </c>
      <c r="NI48" s="15">
        <v>0.1630972935875</v>
      </c>
      <c r="NJ48" s="15">
        <v>-0.13449723564999999</v>
      </c>
      <c r="NK48" s="15">
        <v>-0.16720828045</v>
      </c>
      <c r="NL48" s="15">
        <v>0.99674708029000003</v>
      </c>
      <c r="NM48" s="15">
        <v>0.63595494380499995</v>
      </c>
      <c r="NN48" s="15">
        <v>0.26923993166666699</v>
      </c>
      <c r="NO48" s="15">
        <v>0.41553489631111101</v>
      </c>
      <c r="NP48" s="15">
        <v>0.243988524155555</v>
      </c>
      <c r="NQ48" s="15">
        <v>0.3306962672</v>
      </c>
      <c r="NR48" s="15">
        <v>0.48838532511111099</v>
      </c>
      <c r="NS48" s="15">
        <v>0.45742129684444399</v>
      </c>
      <c r="NT48" s="15">
        <v>0.33678617084444401</v>
      </c>
      <c r="NU48" s="15">
        <v>0.51587146184444499</v>
      </c>
      <c r="NV48" s="15">
        <v>0.46154601566666698</v>
      </c>
      <c r="NW48" s="15">
        <v>0.26625788917777798</v>
      </c>
      <c r="NX48" s="15">
        <v>0.41177956624444401</v>
      </c>
      <c r="NY48" s="15">
        <v>0.25845660586666702</v>
      </c>
      <c r="NZ48" s="15">
        <v>32.08</v>
      </c>
      <c r="OA48" s="15">
        <v>29.2464444444444</v>
      </c>
      <c r="OB48" s="15">
        <v>12.386888888888899</v>
      </c>
      <c r="OC48" s="15">
        <v>46.4926666666667</v>
      </c>
      <c r="OD48" s="15">
        <v>46.868888888888897</v>
      </c>
      <c r="OE48" s="15">
        <v>33.4191111111111</v>
      </c>
      <c r="OF48" s="15">
        <v>33.136666666666699</v>
      </c>
      <c r="OG48" s="15">
        <v>0.367821653333333</v>
      </c>
      <c r="OH48" s="15">
        <v>0.35347696444444399</v>
      </c>
      <c r="OI48" s="15">
        <v>55.362444444444399</v>
      </c>
      <c r="OJ48" s="15">
        <v>55.955555555555598</v>
      </c>
      <c r="OK48" s="15">
        <v>60</v>
      </c>
      <c r="OL48" s="15">
        <f t="shared" si="88"/>
        <v>4.6375555555556005</v>
      </c>
      <c r="OM48" s="15">
        <f t="shared" si="89"/>
        <v>4.0444444444444017</v>
      </c>
      <c r="ON48" s="15">
        <v>1802.03048888889</v>
      </c>
      <c r="OO48" s="15">
        <v>1815.4929111111101</v>
      </c>
      <c r="OP48" s="15">
        <v>0.20978486125333301</v>
      </c>
      <c r="OQ48" s="15">
        <v>0.19053869913555599</v>
      </c>
      <c r="OR48" s="15">
        <v>0.15630242917777801</v>
      </c>
      <c r="OS48" s="15">
        <v>0.15976662630666699</v>
      </c>
      <c r="OT48" s="15">
        <v>0.111911677315556</v>
      </c>
      <c r="OU48" s="15">
        <v>7.8871400917777806E-2</v>
      </c>
      <c r="OV48" s="15">
        <v>5.6955624244444399E-2</v>
      </c>
      <c r="OW48" s="15">
        <v>4.7121495082222201E-2</v>
      </c>
      <c r="OX48" s="15">
        <v>5.5325271211111103E-2</v>
      </c>
      <c r="OY48" s="15">
        <v>3.18726569711111E-2</v>
      </c>
      <c r="OZ48" s="15">
        <v>0.33213409133999999</v>
      </c>
      <c r="PA48" s="15">
        <v>0.33185258500888898</v>
      </c>
      <c r="PB48" s="15">
        <v>0.31885690913999998</v>
      </c>
      <c r="PC48" s="15">
        <v>0.28746788557333303</v>
      </c>
      <c r="PD48" s="15">
        <v>0.13158058073111101</v>
      </c>
      <c r="PE48" s="15">
        <v>0.151042519217778</v>
      </c>
      <c r="PF48" s="15">
        <v>0.53185377431777803</v>
      </c>
      <c r="PG48" s="15">
        <v>0.47709670804888898</v>
      </c>
      <c r="PH48" s="15">
        <v>0.49490181855999998</v>
      </c>
      <c r="PI48" s="15">
        <v>0.353654040644445</v>
      </c>
      <c r="PJ48" s="15">
        <v>0.51983553932444404</v>
      </c>
      <c r="PK48" s="15">
        <v>0.34965450517333302</v>
      </c>
      <c r="PL48" s="15">
        <v>0.29766154909555598</v>
      </c>
      <c r="PM48" s="15">
        <v>0.13329050882222199</v>
      </c>
      <c r="PN48" s="15">
        <v>0.25991890427999997</v>
      </c>
      <c r="PO48" s="15">
        <v>0.121112251433333</v>
      </c>
      <c r="PP48" s="15">
        <v>-0.10731069426666701</v>
      </c>
      <c r="PQ48" s="15">
        <v>-8.8421885855555493E-2</v>
      </c>
      <c r="PR48" s="15">
        <v>1.2767487763688901</v>
      </c>
      <c r="PS48" s="15">
        <v>1.4431476865333299</v>
      </c>
      <c r="PT48" s="15">
        <v>0.26867691885714301</v>
      </c>
      <c r="PU48" s="15">
        <v>0.404175020285714</v>
      </c>
      <c r="PV48" s="15">
        <v>0.24259231747619101</v>
      </c>
      <c r="PW48" s="15">
        <v>0.33488746742857201</v>
      </c>
      <c r="PX48" s="15">
        <v>0.507508745452381</v>
      </c>
      <c r="PY48" s="15">
        <v>0.45152424885714298</v>
      </c>
      <c r="PZ48" s="15">
        <v>0.335621030690476</v>
      </c>
      <c r="QA48" s="15">
        <v>0.53456282580952397</v>
      </c>
      <c r="QB48" s="15">
        <v>0.47564678076190497</v>
      </c>
      <c r="QC48" s="15">
        <v>0.26681066078571403</v>
      </c>
      <c r="QD48" s="15">
        <v>0.40519191119047598</v>
      </c>
      <c r="QE48" s="15">
        <v>0.25736343809523798</v>
      </c>
      <c r="QF48" s="15">
        <v>27.3857142857143</v>
      </c>
      <c r="QG48" s="15">
        <v>24.616666666666699</v>
      </c>
      <c r="QH48" s="15">
        <v>20.008333333333301</v>
      </c>
      <c r="QI48" s="15">
        <v>37.032142857142901</v>
      </c>
      <c r="QJ48" s="15">
        <v>36.7719047619048</v>
      </c>
      <c r="QK48" s="15">
        <v>27.4080952380952</v>
      </c>
      <c r="QL48" s="15">
        <v>26.99</v>
      </c>
      <c r="QM48" s="15">
        <v>0.26435877380952399</v>
      </c>
      <c r="QN48" s="15">
        <v>0.24495592619047599</v>
      </c>
      <c r="QO48" s="15">
        <v>55.753095238095199</v>
      </c>
      <c r="QP48" s="15">
        <v>53.426428571428502</v>
      </c>
      <c r="QQ48" s="15">
        <v>60.1</v>
      </c>
      <c r="QR48" s="15">
        <f t="shared" si="90"/>
        <v>4.3469047619048027</v>
      </c>
      <c r="QS48" s="15">
        <f t="shared" si="91"/>
        <v>6.6735714285714991</v>
      </c>
      <c r="QT48" s="15">
        <v>1810.8926428571399</v>
      </c>
      <c r="QU48" s="15">
        <v>1758.0621190476199</v>
      </c>
      <c r="QV48" s="15">
        <v>0.228594302607143</v>
      </c>
      <c r="QW48" s="15">
        <v>0.205720586730952</v>
      </c>
      <c r="QX48" s="15">
        <v>0.172555967064286</v>
      </c>
      <c r="QY48" s="15">
        <v>0.150039894430952</v>
      </c>
      <c r="QZ48" s="15">
        <v>0.13769914112857101</v>
      </c>
      <c r="RA48" s="15">
        <v>0.11298652938333301</v>
      </c>
      <c r="RB48" s="15">
        <v>8.0000214164285696E-2</v>
      </c>
      <c r="RC48" s="15">
        <v>5.5729096047618998E-2</v>
      </c>
      <c r="RD48" s="15">
        <v>5.8357620073809499E-2</v>
      </c>
      <c r="RE48" s="15">
        <v>5.7652170557142897E-2</v>
      </c>
      <c r="RF48" s="15">
        <v>0.34996491649761902</v>
      </c>
      <c r="RG48" s="15">
        <v>0.35537426828333302</v>
      </c>
      <c r="RH48" s="15">
        <v>0.33418083498333301</v>
      </c>
      <c r="RI48" s="15">
        <v>0.30830736637381001</v>
      </c>
      <c r="RJ48" s="15">
        <v>0.13199560155238099</v>
      </c>
      <c r="RK48" s="15">
        <v>0.161681926409524</v>
      </c>
      <c r="RL48" s="15">
        <v>0.59336046773809503</v>
      </c>
      <c r="RM48" s="15">
        <v>0.52651234309761896</v>
      </c>
      <c r="RN48" s="15">
        <v>0.42868874759523801</v>
      </c>
      <c r="RO48" s="15">
        <v>0.25535209097142902</v>
      </c>
      <c r="RP48" s="15">
        <v>0.45938573175238101</v>
      </c>
      <c r="RQ48" s="15">
        <v>0.31894361717619002</v>
      </c>
      <c r="RR48" s="15">
        <v>0.29440249268333302</v>
      </c>
      <c r="RS48" s="15">
        <v>0.30499957479761902</v>
      </c>
      <c r="RT48" s="15">
        <v>0.25380680199285699</v>
      </c>
      <c r="RU48" s="15">
        <v>0.271555492988095</v>
      </c>
      <c r="RV48" s="15">
        <v>-0.14753352042857101</v>
      </c>
      <c r="RW48" s="15">
        <v>-0.10143425495476199</v>
      </c>
      <c r="RX48" s="15">
        <v>0.91031042478095203</v>
      </c>
      <c r="RY48" s="15">
        <v>1.30793961812143</v>
      </c>
      <c r="RZ48" s="15">
        <v>0.25528972974418601</v>
      </c>
      <c r="SA48" s="15">
        <v>0.367814434255814</v>
      </c>
      <c r="SB48" s="15">
        <v>0.23013155039534899</v>
      </c>
      <c r="SC48" s="15">
        <v>0.30891468923255799</v>
      </c>
      <c r="SD48" s="15">
        <v>0.49351984534883703</v>
      </c>
      <c r="SE48" s="15">
        <v>0.41084507827907002</v>
      </c>
      <c r="SF48" s="15">
        <v>0.30885886030232601</v>
      </c>
      <c r="SG48" s="15">
        <v>0.52852108323255798</v>
      </c>
      <c r="SH48" s="15">
        <v>0.44914086804651199</v>
      </c>
      <c r="SI48" s="15">
        <v>0.24861127104651201</v>
      </c>
      <c r="SJ48" s="15">
        <v>0.36683863144186002</v>
      </c>
      <c r="SK48" s="15">
        <v>0.23920911211627899</v>
      </c>
      <c r="SL48" s="15">
        <v>35.119999999999997</v>
      </c>
      <c r="SM48" s="15">
        <v>33.483255813953498</v>
      </c>
      <c r="SN48" s="15">
        <v>10.023953488372101</v>
      </c>
      <c r="SO48" s="15">
        <v>41.9076744186046</v>
      </c>
      <c r="SP48" s="15">
        <v>41.728604651162797</v>
      </c>
      <c r="SQ48" s="15">
        <v>36.822558139534898</v>
      </c>
      <c r="SR48" s="15">
        <v>36.405348837209303</v>
      </c>
      <c r="SS48" s="15">
        <v>0.13973782116279099</v>
      </c>
      <c r="ST48" s="15">
        <v>0.13374477139534899</v>
      </c>
      <c r="SU48" s="15">
        <v>52.464651162790702</v>
      </c>
      <c r="SV48" s="15">
        <v>51.225348837209303</v>
      </c>
      <c r="SW48" s="15">
        <v>63.6</v>
      </c>
      <c r="SX48" s="15">
        <f t="shared" si="92"/>
        <v>11.1353488372093</v>
      </c>
      <c r="SY48" s="15">
        <f t="shared" si="93"/>
        <v>12.374651162790698</v>
      </c>
      <c r="SZ48" s="15">
        <v>1736.2631395348801</v>
      </c>
      <c r="TA48" s="15">
        <v>1708.1251627907</v>
      </c>
      <c r="TB48" s="15">
        <v>0.26197716530930198</v>
      </c>
      <c r="TC48" s="15">
        <v>0.230582883653488</v>
      </c>
      <c r="TD48" s="15">
        <v>0.184985202795349</v>
      </c>
      <c r="TE48" s="15">
        <v>0.143044508662791</v>
      </c>
      <c r="TF48" s="15">
        <v>0.180277255318605</v>
      </c>
      <c r="TG48" s="15">
        <v>0.145882026304651</v>
      </c>
      <c r="TH48" s="15">
        <v>0.100785080762791</v>
      </c>
      <c r="TI48" s="15">
        <v>5.5974923509302298E-2</v>
      </c>
      <c r="TJ48" s="15">
        <v>8.0990275046511601E-2</v>
      </c>
      <c r="TK48" s="15">
        <v>9.0741904993023301E-2</v>
      </c>
      <c r="TL48" s="15">
        <v>0.37655599376744198</v>
      </c>
      <c r="TM48" s="15">
        <v>0.36654930083488402</v>
      </c>
      <c r="TN48" s="15">
        <v>0.35990562286744199</v>
      </c>
      <c r="TO48" s="15">
        <v>0.31881256498604599</v>
      </c>
      <c r="TP48" s="15">
        <v>0.12710344933023299</v>
      </c>
      <c r="TQ48" s="15">
        <v>0.14896811067674401</v>
      </c>
      <c r="TR48" s="15">
        <v>0.71216070996744196</v>
      </c>
      <c r="TS48" s="15">
        <v>0.60968240852093003</v>
      </c>
      <c r="TT48" s="15">
        <v>0.45204061356744202</v>
      </c>
      <c r="TU48" s="15">
        <v>1.1195676693255801</v>
      </c>
      <c r="TV48" s="15">
        <v>0.49224464502325599</v>
      </c>
      <c r="TW48" s="15">
        <v>1.0720513450651199</v>
      </c>
      <c r="TX48" s="15">
        <v>0.35890947587907002</v>
      </c>
      <c r="TY48" s="15">
        <v>0.441310063381395</v>
      </c>
      <c r="TZ48" s="15">
        <v>0.30761235762558098</v>
      </c>
      <c r="UA48" s="15">
        <v>0.39514396695348802</v>
      </c>
      <c r="UB48" s="15">
        <v>-0.18244265972092999</v>
      </c>
      <c r="UC48" s="15">
        <v>-0.10077296176976699</v>
      </c>
      <c r="UD48" s="15">
        <v>1.02159648547907</v>
      </c>
      <c r="UE48" s="15">
        <v>3.1473935985558099</v>
      </c>
      <c r="UF48" s="15">
        <v>0.23118851425925899</v>
      </c>
      <c r="UG48" s="15">
        <v>0.29361083138888899</v>
      </c>
      <c r="UH48" s="15">
        <v>0.20637497353703699</v>
      </c>
      <c r="UI48" s="15">
        <v>0.261005028388889</v>
      </c>
      <c r="UJ48" s="15">
        <v>0.54518811775925902</v>
      </c>
      <c r="UK48" s="15">
        <v>0.44190460368518503</v>
      </c>
      <c r="UL48" s="15">
        <v>0.25774091555555501</v>
      </c>
      <c r="UM48" s="15">
        <v>0.52468353055555506</v>
      </c>
      <c r="UN48" s="15">
        <v>0.43209498314814798</v>
      </c>
      <c r="UO48" s="15">
        <v>0.21780392138888899</v>
      </c>
      <c r="UP48" s="15">
        <v>0.28974500062962999</v>
      </c>
      <c r="UQ48" s="15">
        <v>0.20456937327777799</v>
      </c>
      <c r="UR48" s="15">
        <v>32.15</v>
      </c>
      <c r="US48" s="15">
        <v>28.608518518518601</v>
      </c>
      <c r="UT48" s="15">
        <v>12.6983333333333</v>
      </c>
      <c r="UU48" s="15">
        <v>37.721296296296302</v>
      </c>
      <c r="UV48" s="15">
        <v>37.617222222222203</v>
      </c>
      <c r="UW48" s="15">
        <v>32.822962962962897</v>
      </c>
      <c r="UX48" s="15">
        <v>32.5822222222222</v>
      </c>
      <c r="UY48" s="15">
        <v>0.13421131537037001</v>
      </c>
      <c r="UZ48" s="15">
        <v>0.126008506851852</v>
      </c>
      <c r="VA48" s="15">
        <v>54.951851851851899</v>
      </c>
      <c r="VB48" s="15">
        <v>52.496666666666698</v>
      </c>
      <c r="VC48" s="15">
        <v>73.099999999999994</v>
      </c>
      <c r="VD48" s="15">
        <f t="shared" si="94"/>
        <v>18.148148148148096</v>
      </c>
      <c r="VE48" s="15">
        <f t="shared" si="95"/>
        <v>20.603333333333296</v>
      </c>
      <c r="VF48" s="15">
        <f t="shared" si="96"/>
        <v>19.375740740740696</v>
      </c>
      <c r="VG48" s="15">
        <v>1792.7195925925901</v>
      </c>
      <c r="VH48" s="15">
        <v>1736.98038888889</v>
      </c>
      <c r="VI48" s="15">
        <v>0.34067755978333297</v>
      </c>
      <c r="VJ48" s="15">
        <v>0.35235697129629601</v>
      </c>
      <c r="VK48" s="15">
        <v>0.25271270554259301</v>
      </c>
      <c r="VL48" s="15">
        <v>0.25873414267963002</v>
      </c>
      <c r="VM48" s="15">
        <v>0.28807954235</v>
      </c>
      <c r="VN48" s="15">
        <v>0.29947133977407397</v>
      </c>
      <c r="VO48" s="15">
        <f t="shared" si="97"/>
        <v>0.29377544106203701</v>
      </c>
      <c r="VP48" s="15">
        <v>0.197253184609259</v>
      </c>
      <c r="VQ48" s="15">
        <v>0.202627032042593</v>
      </c>
      <c r="VR48" s="15">
        <v>9.6440020685185202E-2</v>
      </c>
      <c r="VS48" s="15">
        <v>0.103452317757407</v>
      </c>
      <c r="VT48" s="15">
        <v>0.43850744001111103</v>
      </c>
      <c r="VU48" s="15">
        <v>0.45177431912777799</v>
      </c>
      <c r="VV48" s="15">
        <v>0.41282499116666699</v>
      </c>
      <c r="VW48" s="15">
        <v>0.40423617251111099</v>
      </c>
      <c r="VX48" s="15">
        <v>0.11491575218703701</v>
      </c>
      <c r="VY48" s="15">
        <v>0.118769053568519</v>
      </c>
      <c r="VZ48" s="15">
        <v>1.0385406387203699</v>
      </c>
      <c r="WA48" s="15">
        <v>1.1034192927370401</v>
      </c>
      <c r="WB48" s="15">
        <v>0.33515163484444399</v>
      </c>
      <c r="WC48" s="15">
        <v>0.34341418794629602</v>
      </c>
      <c r="WD48" s="15">
        <v>0.39318246714629601</v>
      </c>
      <c r="WE48" s="15">
        <v>0.400362854111111</v>
      </c>
      <c r="WF48" s="15">
        <v>0.344902598594444</v>
      </c>
      <c r="WG48" s="15">
        <v>0.35137481902407403</v>
      </c>
      <c r="WH48" s="15">
        <v>0.28216546382222202</v>
      </c>
      <c r="WI48" s="15">
        <v>0.28872109193518503</v>
      </c>
      <c r="WJ48" s="15">
        <v>-0.32882082920370398</v>
      </c>
      <c r="WK48" s="15">
        <v>-0.334885590555556</v>
      </c>
      <c r="WL48" s="15">
        <v>0.65612903870740702</v>
      </c>
      <c r="WM48" s="15">
        <v>0.81810613053148096</v>
      </c>
      <c r="WN48" s="15">
        <v>0.17969537566666699</v>
      </c>
      <c r="WO48" s="15">
        <v>0.209460855666667</v>
      </c>
      <c r="WP48" s="15">
        <v>0.156558397952381</v>
      </c>
      <c r="WQ48" s="15">
        <v>0.19325902857142899</v>
      </c>
      <c r="WR48" s="15">
        <v>0.49828414397619097</v>
      </c>
      <c r="WS48" s="15">
        <v>0.38064366364285701</v>
      </c>
      <c r="WT48" s="15">
        <v>0.19070297050000001</v>
      </c>
      <c r="WU48" s="15">
        <v>0.49431060840476199</v>
      </c>
      <c r="WV48" s="15">
        <v>0.38044657516666702</v>
      </c>
      <c r="WW48" s="15">
        <v>0.180661962380952</v>
      </c>
      <c r="WX48" s="15">
        <v>0.215037217333333</v>
      </c>
      <c r="WY48" s="15">
        <v>0.165324416738095</v>
      </c>
      <c r="WZ48" s="15">
        <v>32.33</v>
      </c>
      <c r="XA48" s="15">
        <v>30.71</v>
      </c>
      <c r="XB48" s="15">
        <v>9.5647619047619106</v>
      </c>
      <c r="XC48" s="15">
        <v>34.441190476190499</v>
      </c>
      <c r="XD48" s="15">
        <v>35.438333333333297</v>
      </c>
      <c r="XE48" s="15">
        <v>32.96</v>
      </c>
      <c r="XF48" s="15">
        <v>32.81</v>
      </c>
      <c r="XG48" s="15">
        <v>4.1600089261904803E-2</v>
      </c>
      <c r="XH48" s="15">
        <v>6.70326643809524E-2</v>
      </c>
      <c r="XI48" s="15">
        <v>59.868333333333403</v>
      </c>
      <c r="XJ48" s="15">
        <v>52.969047619047601</v>
      </c>
      <c r="XK48" s="15">
        <v>84.6</v>
      </c>
      <c r="XL48" s="15">
        <f t="shared" si="98"/>
        <v>24.731666666666591</v>
      </c>
      <c r="XM48" s="15">
        <f t="shared" si="99"/>
        <v>31.630952380952394</v>
      </c>
      <c r="XN48" s="15">
        <v>1904.30792857143</v>
      </c>
      <c r="XO48" s="15">
        <v>1747.69397619048</v>
      </c>
      <c r="XP48" s="15">
        <v>0.44245388265000002</v>
      </c>
      <c r="XQ48" s="15">
        <v>0.43869327369523797</v>
      </c>
      <c r="XR48" s="15">
        <v>0.33214156131428602</v>
      </c>
      <c r="XS48" s="15">
        <v>0.32695694540952402</v>
      </c>
      <c r="XT48" s="15">
        <v>0.39311289282142903</v>
      </c>
      <c r="XU48" s="15">
        <v>0.405737979509524</v>
      </c>
      <c r="XV48" s="15">
        <v>0.277845723580952</v>
      </c>
      <c r="XW48" s="15">
        <v>0.29042717382142802</v>
      </c>
      <c r="XX48" s="15">
        <v>0.12966347329285699</v>
      </c>
      <c r="XY48" s="15">
        <v>0.131293492664286</v>
      </c>
      <c r="XZ48" s="15">
        <v>0.49797248762142798</v>
      </c>
      <c r="YA48" s="15">
        <v>0.51989065945476198</v>
      </c>
      <c r="YB48" s="15">
        <v>0.46393695532142898</v>
      </c>
      <c r="YC48" s="15">
        <v>0.46752377481666701</v>
      </c>
      <c r="YD48" s="15">
        <v>7.1120970800000002E-2</v>
      </c>
      <c r="YE48" s="15">
        <v>0.104639755797619</v>
      </c>
      <c r="YF48" s="15">
        <v>1.59781240329286</v>
      </c>
      <c r="YG48" s="15">
        <v>1.59133023143333</v>
      </c>
      <c r="YH48" s="15">
        <v>0.330485289161905</v>
      </c>
      <c r="YI48" s="15">
        <v>0.31323428978571399</v>
      </c>
      <c r="YJ48" s="15">
        <v>0.40676306483095198</v>
      </c>
      <c r="YK48" s="15">
        <v>0.38561032677381002</v>
      </c>
      <c r="YL48" s="15">
        <v>0.37305323249761901</v>
      </c>
      <c r="YM48" s="15">
        <v>0.36623003188333297</v>
      </c>
      <c r="YN48" s="15">
        <v>0.292311023202381</v>
      </c>
      <c r="YO48" s="15">
        <v>0.29076708577618998</v>
      </c>
      <c r="YP48" s="15">
        <v>-0.43381313995238102</v>
      </c>
      <c r="YQ48" s="15">
        <v>-0.44899436997619102</v>
      </c>
      <c r="YR48" s="15">
        <v>0.69502066582380995</v>
      </c>
      <c r="YS48" s="15">
        <v>0.71077846669047595</v>
      </c>
      <c r="YT48" s="15">
        <v>0.14094670218181801</v>
      </c>
      <c r="YU48" s="15">
        <v>0.13453990003636401</v>
      </c>
      <c r="YV48" s="15">
        <v>0.116768085272727</v>
      </c>
      <c r="YW48" s="15">
        <v>0.13791394549090899</v>
      </c>
      <c r="YX48" s="15">
        <v>0.48585436450909097</v>
      </c>
      <c r="YY48" s="15">
        <v>0.33545550547272701</v>
      </c>
      <c r="YZ48" s="15">
        <v>0.13395930863636399</v>
      </c>
      <c r="ZA48" s="15">
        <v>0.49829479252727299</v>
      </c>
      <c r="ZB48" s="15">
        <v>0.35033343545454498</v>
      </c>
      <c r="ZC48" s="15">
        <v>0.13992318576363599</v>
      </c>
      <c r="ZD48" s="15">
        <v>0.134973583509091</v>
      </c>
      <c r="ZE48" s="15">
        <v>0.118398053872727</v>
      </c>
      <c r="ZF48" s="15">
        <v>36.53</v>
      </c>
      <c r="ZG48" s="15">
        <v>32.581090909090904</v>
      </c>
      <c r="ZH48" s="15">
        <v>14.1376363636364</v>
      </c>
      <c r="ZI48" s="15">
        <v>33.892181818181797</v>
      </c>
      <c r="ZJ48" s="15">
        <v>35.843636363636399</v>
      </c>
      <c r="ZK48" s="15">
        <v>37.450000000000003</v>
      </c>
      <c r="ZL48" s="15">
        <v>37.319272727272697</v>
      </c>
      <c r="ZM48" s="15">
        <v>-9.0392804909090907E-2</v>
      </c>
      <c r="ZN48" s="15">
        <v>-3.2726740963636397E-2</v>
      </c>
      <c r="ZO48" s="15">
        <v>61.155090909090902</v>
      </c>
      <c r="ZP48" s="15">
        <v>55.5387272727273</v>
      </c>
      <c r="ZQ48" s="15">
        <v>103.6</v>
      </c>
      <c r="ZR48" s="15">
        <f t="shared" si="100"/>
        <v>42.444909090909093</v>
      </c>
      <c r="ZS48" s="15">
        <f t="shared" si="101"/>
        <v>48.061272727272694</v>
      </c>
      <c r="ZT48" s="15">
        <v>1933.51190909091</v>
      </c>
      <c r="ZU48" s="15">
        <v>1806.028</v>
      </c>
      <c r="ZV48" s="15">
        <v>0.57526242547636397</v>
      </c>
      <c r="ZW48" s="15">
        <v>0.55446346484545495</v>
      </c>
      <c r="ZX48" s="15">
        <v>0.446254572550909</v>
      </c>
      <c r="ZY48" s="15">
        <v>0.41641684396545497</v>
      </c>
      <c r="ZZ48" s="15">
        <v>0.57290555291454504</v>
      </c>
      <c r="AAA48" s="15">
        <v>0.56350614954727296</v>
      </c>
      <c r="AAB48" s="15">
        <v>0.44335120205454498</v>
      </c>
      <c r="AAC48" s="15">
        <v>0.42694057295090898</v>
      </c>
      <c r="AAD48" s="15">
        <v>0.17397917035636401</v>
      </c>
      <c r="AAE48" s="15">
        <v>0.18043135364545401</v>
      </c>
      <c r="AAF48" s="15">
        <v>0.615192167874546</v>
      </c>
      <c r="AAG48" s="15">
        <v>0.60959944465272697</v>
      </c>
      <c r="AAH48" s="15">
        <v>0.56061114144545499</v>
      </c>
      <c r="AAI48" s="15">
        <v>0.54698698246909105</v>
      </c>
      <c r="AAJ48" s="15">
        <v>6.1787331652727297E-2</v>
      </c>
      <c r="AAK48" s="15">
        <v>8.2886125090909105E-2</v>
      </c>
      <c r="AAL48" s="15">
        <v>2.7273409628290901</v>
      </c>
      <c r="AAM48" s="15">
        <v>2.5345526050054499</v>
      </c>
      <c r="AAN48" s="15">
        <v>0.30365355850181802</v>
      </c>
      <c r="AAO48" s="15">
        <v>0.31658950139090902</v>
      </c>
      <c r="AAP48" s="15">
        <v>0.40636649641818201</v>
      </c>
      <c r="AAQ48" s="15">
        <v>0.416590920776364</v>
      </c>
      <c r="AAR48" s="15">
        <v>0.40508473958181801</v>
      </c>
      <c r="AAS48" s="15">
        <v>0.42098667233454501</v>
      </c>
      <c r="AAT48" s="15">
        <v>0.30210820552363599</v>
      </c>
      <c r="AAU48" s="15">
        <v>0.321704542129091</v>
      </c>
      <c r="AAV48" s="15">
        <v>-0.613754586018182</v>
      </c>
      <c r="AAW48" s="15">
        <v>-0.59768790847272701</v>
      </c>
      <c r="AAX48" s="15">
        <v>0.68973247491636402</v>
      </c>
      <c r="AAY48" s="15">
        <v>0.76069262164727303</v>
      </c>
      <c r="AAZ48" s="15">
        <v>0.117576136065217</v>
      </c>
      <c r="ABA48" s="15">
        <v>9.0932768434782596E-2</v>
      </c>
      <c r="ABB48" s="15">
        <v>9.73141984565217E-2</v>
      </c>
      <c r="ABC48" s="15">
        <v>0.10267558528260901</v>
      </c>
      <c r="ABD48" s="15">
        <v>0.46261018617391297</v>
      </c>
      <c r="ABE48" s="15">
        <v>0.30330612736956503</v>
      </c>
      <c r="ABF48" s="15">
        <v>0.112605168586957</v>
      </c>
      <c r="ABG48" s="15">
        <v>0.50410816563043503</v>
      </c>
      <c r="ABH48" s="15">
        <v>0.32494471741304298</v>
      </c>
      <c r="ABI48" s="15">
        <v>0.11614148391304301</v>
      </c>
      <c r="ABJ48" s="15">
        <v>8.8221163934782604E-2</v>
      </c>
      <c r="ABK48" s="15">
        <v>9.3035430652173901E-2</v>
      </c>
      <c r="ABL48" s="15">
        <v>35.652826086956601</v>
      </c>
      <c r="ABM48" s="15">
        <v>33.935652173913098</v>
      </c>
      <c r="ABN48" s="15">
        <v>16.783260869565201</v>
      </c>
      <c r="ABO48" s="15">
        <v>29.2336956521739</v>
      </c>
      <c r="ABP48" s="15">
        <v>30.095869565217399</v>
      </c>
      <c r="ABQ48" s="15">
        <v>36.119999999999997</v>
      </c>
      <c r="ABR48" s="15">
        <v>36.1117391304347</v>
      </c>
      <c r="ABS48" s="15">
        <v>-0.17344316086956499</v>
      </c>
      <c r="ABT48" s="15">
        <v>-0.13828337608695701</v>
      </c>
      <c r="ABU48" s="15">
        <v>60.479347826086901</v>
      </c>
      <c r="ABV48" s="15">
        <v>54.764782608695697</v>
      </c>
      <c r="ABW48" s="15">
        <v>122.5</v>
      </c>
      <c r="ABX48" s="15">
        <f t="shared" si="102"/>
        <v>62.020652173913099</v>
      </c>
      <c r="ABY48" s="15">
        <f t="shared" si="103"/>
        <v>67.735217391304303</v>
      </c>
      <c r="ABZ48" s="15">
        <f t="shared" si="104"/>
        <v>64.877934782608705</v>
      </c>
      <c r="ACA48" s="15">
        <v>1918.1672391304301</v>
      </c>
      <c r="ACB48" s="15">
        <v>1788.4726521739101</v>
      </c>
      <c r="ACC48" s="15">
        <v>0.63416032465652195</v>
      </c>
      <c r="ACD48" s="15">
        <v>0.63326858155869603</v>
      </c>
      <c r="ACE48" s="15">
        <v>0.48498767293043499</v>
      </c>
      <c r="ACF48" s="15">
        <v>0.49353260600434801</v>
      </c>
      <c r="ACG48" s="15">
        <v>0.701612333054348</v>
      </c>
      <c r="ACH48" s="15">
        <v>0.66793817799347799</v>
      </c>
      <c r="ACI48" s="15">
        <f t="shared" si="105"/>
        <v>0.68477525552391305</v>
      </c>
      <c r="ACJ48" s="15">
        <v>0.57270763282608705</v>
      </c>
      <c r="ACK48" s="15">
        <v>0.53809201700434806</v>
      </c>
      <c r="ACL48" s="15">
        <v>0.21573303427826099</v>
      </c>
      <c r="ACM48" s="15">
        <v>0.20438989582608699</v>
      </c>
      <c r="ACN48" s="15">
        <v>0.68778050759347797</v>
      </c>
      <c r="ACO48" s="15">
        <v>0.64906181938478302</v>
      </c>
      <c r="ACP48" s="15">
        <v>0.62488275551304395</v>
      </c>
      <c r="ACQ48" s="15">
        <v>0.59118005559347797</v>
      </c>
      <c r="ACR48" s="15">
        <v>9.5386567823912999E-2</v>
      </c>
      <c r="ACS48" s="15">
        <v>2.7150022958695601E-2</v>
      </c>
      <c r="ACT48" s="15">
        <v>3.48148159870652</v>
      </c>
      <c r="ACU48" s="15">
        <v>3.5128995066434801</v>
      </c>
      <c r="ACV48" s="15">
        <v>0.30750468199347802</v>
      </c>
      <c r="ACW48" s="15">
        <v>0.30234261236521698</v>
      </c>
      <c r="ACX48" s="15">
        <v>0.430112613704348</v>
      </c>
      <c r="ACY48" s="15">
        <v>0.41533338058913</v>
      </c>
      <c r="ACZ48" s="15">
        <v>0.45685717481087001</v>
      </c>
      <c r="ADA48" s="15">
        <v>0.42855092575217402</v>
      </c>
      <c r="ADB48" s="15">
        <v>0.33999137785217398</v>
      </c>
      <c r="ADC48" s="15">
        <v>0.318457311378261</v>
      </c>
      <c r="ADD48" s="15">
        <v>-0.72800082193478199</v>
      </c>
      <c r="ADE48" s="15">
        <v>-0.69903782747826104</v>
      </c>
      <c r="ADF48" s="15">
        <v>0.75767353920434799</v>
      </c>
      <c r="ADG48" s="15">
        <v>0.75903352945000002</v>
      </c>
      <c r="ADH48" s="15">
        <v>0.100292876775862</v>
      </c>
      <c r="ADI48" s="15">
        <v>4.9470168568965502E-2</v>
      </c>
      <c r="ADJ48" s="15">
        <v>7.6145031465517293E-2</v>
      </c>
      <c r="ADK48" s="15">
        <v>8.5846551724137896E-2</v>
      </c>
      <c r="ADL48" s="15">
        <v>0.50850928381034499</v>
      </c>
      <c r="ADM48" s="15">
        <v>0.31222039039655203</v>
      </c>
      <c r="ADN48" s="15">
        <v>9.3131544327586205E-2</v>
      </c>
      <c r="ADO48" s="15">
        <v>0.55218075279310397</v>
      </c>
      <c r="ADP48" s="15">
        <v>0.345790762034483</v>
      </c>
      <c r="ADQ48" s="15">
        <v>0.105598644482759</v>
      </c>
      <c r="ADR48" s="15">
        <v>6.2997614879310299E-2</v>
      </c>
      <c r="ADS48" s="15">
        <v>8.3737138551724197E-2</v>
      </c>
      <c r="ADT48" s="15">
        <v>37.19</v>
      </c>
      <c r="ADU48" s="15">
        <v>33.530344827586198</v>
      </c>
      <c r="ADV48" s="15">
        <v>15.59</v>
      </c>
      <c r="ADW48" s="15">
        <v>27.4153448275862</v>
      </c>
      <c r="ADX48" s="15">
        <v>27.096034482758601</v>
      </c>
      <c r="ADY48" s="15">
        <v>37.556896551724101</v>
      </c>
      <c r="ADZ48" s="15">
        <v>37.44</v>
      </c>
      <c r="AEA48" s="15">
        <v>-0.25335711379310299</v>
      </c>
      <c r="AEB48" s="15">
        <v>-0.235188865517241</v>
      </c>
      <c r="AEC48" s="15">
        <v>55.281724137931</v>
      </c>
      <c r="AED48" s="15">
        <v>51.037758620689701</v>
      </c>
      <c r="AEE48" s="15">
        <v>140.80000000000001</v>
      </c>
      <c r="AEF48" s="15">
        <f t="shared" si="247"/>
        <v>85.518275862069004</v>
      </c>
      <c r="AEG48" s="15">
        <f t="shared" si="248"/>
        <v>89.762241379310311</v>
      </c>
      <c r="AEH48" s="15">
        <v>1800.1776551724099</v>
      </c>
      <c r="AEI48" s="15">
        <v>1703.8575000000001</v>
      </c>
      <c r="AEJ48" s="15">
        <v>0.71072915920689705</v>
      </c>
      <c r="AEK48" s="15">
        <v>0.708839150793104</v>
      </c>
      <c r="AEL48" s="15">
        <v>0.57515947898275799</v>
      </c>
      <c r="AEM48" s="15">
        <v>0.56785976410344796</v>
      </c>
      <c r="AEN48" s="15">
        <v>0.79455306437930995</v>
      </c>
      <c r="AEO48" s="15">
        <v>0.82130859474137896</v>
      </c>
      <c r="AEP48" s="15">
        <v>0.69106272060344798</v>
      </c>
      <c r="AEQ48" s="15">
        <v>0.72578696901724205</v>
      </c>
      <c r="AER48" s="15">
        <v>0.22957787993103501</v>
      </c>
      <c r="AES48" s="15">
        <v>0.237089782206897</v>
      </c>
      <c r="AET48" s="15">
        <v>0.73616200482758598</v>
      </c>
      <c r="AEU48" s="15">
        <v>0.73734249200000002</v>
      </c>
      <c r="AEV48" s="15">
        <v>0.67820635834482701</v>
      </c>
      <c r="AEW48" s="15">
        <v>0.66799839106896597</v>
      </c>
      <c r="AEX48" s="15">
        <v>5.4269436913793101E-2</v>
      </c>
      <c r="AEY48" s="15">
        <v>5.9826934999999998E-2</v>
      </c>
      <c r="AEZ48" s="15">
        <v>4.9332283571896598</v>
      </c>
      <c r="AFA48" s="15">
        <v>4.9484843493448301</v>
      </c>
      <c r="AFB48" s="15">
        <v>0.28908558629310299</v>
      </c>
      <c r="AFC48" s="15">
        <v>0.28800653713793101</v>
      </c>
      <c r="AFD48" s="15">
        <v>0.4215849015</v>
      </c>
      <c r="AFE48" s="15">
        <v>0.42179175129310298</v>
      </c>
      <c r="AFF48" s="15">
        <v>0.44910797048275802</v>
      </c>
      <c r="AFG48" s="15">
        <v>0.45797741491379301</v>
      </c>
      <c r="AFH48" s="15">
        <v>0.322896879724138</v>
      </c>
      <c r="AFI48" s="15">
        <v>0.33281121089655202</v>
      </c>
      <c r="AFJ48" s="15">
        <v>-0.81701256227586205</v>
      </c>
      <c r="AFK48" s="15">
        <v>-0.84077356327586195</v>
      </c>
      <c r="AFL48" s="15">
        <v>0.73129612889655105</v>
      </c>
      <c r="AFM48" s="15">
        <v>0.75322105786206905</v>
      </c>
      <c r="AFN48" s="15">
        <v>0.12314172891228101</v>
      </c>
      <c r="AFO48" s="15">
        <v>6.1304807842105298E-2</v>
      </c>
      <c r="AFP48" s="15">
        <v>9.3937014473684202E-2</v>
      </c>
      <c r="AFQ48" s="15">
        <v>9.9345024473684193E-2</v>
      </c>
      <c r="AFR48" s="15">
        <v>0.64799173580701797</v>
      </c>
      <c r="AFS48" s="15">
        <v>0.37748152680701802</v>
      </c>
      <c r="AFT48" s="15">
        <v>0.10567095201754401</v>
      </c>
      <c r="AFU48" s="15">
        <v>0.70831931501754397</v>
      </c>
      <c r="AFV48" s="15">
        <v>0.43287252042105301</v>
      </c>
      <c r="AFW48" s="15">
        <v>0.128441554701754</v>
      </c>
      <c r="AFX48" s="15">
        <v>5.60886271403509E-2</v>
      </c>
      <c r="AFY48" s="15">
        <v>0.10377579345614001</v>
      </c>
      <c r="AFZ48" s="15">
        <v>33.703157894736897</v>
      </c>
      <c r="AGA48" s="15">
        <v>31.807017543859601</v>
      </c>
      <c r="AGB48" s="15">
        <v>15.4340350877193</v>
      </c>
      <c r="AGC48" s="15">
        <v>25.035614035087701</v>
      </c>
      <c r="AGD48" s="15">
        <v>25.585964912280701</v>
      </c>
      <c r="AGE48" s="15">
        <v>33.49</v>
      </c>
      <c r="AGF48" s="15">
        <v>33.53</v>
      </c>
      <c r="AGG48" s="15">
        <v>-0.210423015789474</v>
      </c>
      <c r="AGH48" s="15">
        <v>-0.18042284210526299</v>
      </c>
      <c r="AGI48" s="15">
        <v>51.421403508771903</v>
      </c>
      <c r="AGJ48" s="15">
        <v>44.378245614035102</v>
      </c>
      <c r="AGK48" s="15">
        <v>145.1</v>
      </c>
      <c r="AGL48" s="15">
        <f t="shared" si="106"/>
        <v>93.678596491228092</v>
      </c>
      <c r="AGM48" s="15">
        <f t="shared" si="107"/>
        <v>100.72175438596489</v>
      </c>
      <c r="AGN48" s="15">
        <f t="shared" si="108"/>
        <v>97.200175438596489</v>
      </c>
      <c r="AGO48" s="15">
        <v>1712.5689649122801</v>
      </c>
      <c r="AGP48" s="15">
        <v>1552.6889298245601</v>
      </c>
      <c r="AGQ48" s="15">
        <v>0.74024504694736804</v>
      </c>
      <c r="AGR48" s="15">
        <v>0.73313027509824602</v>
      </c>
      <c r="AGS48" s="15">
        <v>0.60753721368245595</v>
      </c>
      <c r="AGT48" s="15">
        <v>0.58230264050000002</v>
      </c>
      <c r="AGU48" s="15">
        <v>0.85295954036315802</v>
      </c>
      <c r="AGV48" s="15">
        <v>0.82617480709122804</v>
      </c>
      <c r="AGW48" s="15">
        <f t="shared" si="109"/>
        <v>0.83956717372719303</v>
      </c>
      <c r="AGX48" s="15">
        <v>0.77019843982456104</v>
      </c>
      <c r="AGY48" s="15">
        <v>0.71885941408420995</v>
      </c>
      <c r="AGZ48" s="15">
        <v>0.24134665948245601</v>
      </c>
      <c r="AHA48" s="15">
        <v>0.26336608798070199</v>
      </c>
      <c r="AHB48" s="15">
        <v>0.74417088117368402</v>
      </c>
      <c r="AHC48" s="15">
        <v>0.745476976708772</v>
      </c>
      <c r="AHD48" s="15">
        <v>0.69291985997192995</v>
      </c>
      <c r="AHE48" s="15">
        <v>0.67893493972631602</v>
      </c>
      <c r="AHF48" s="15">
        <v>9.3173425473684207E-3</v>
      </c>
      <c r="AHG48" s="15">
        <v>2.8206905231578899E-2</v>
      </c>
      <c r="AHH48" s="15">
        <v>5.7136773057263204</v>
      </c>
      <c r="AHI48" s="15">
        <v>5.5416260966052597</v>
      </c>
      <c r="AHJ48" s="15">
        <v>0.28298789946140401</v>
      </c>
      <c r="AHK48" s="15">
        <v>0.31860271583859601</v>
      </c>
      <c r="AHL48" s="15">
        <v>0.42224841129649099</v>
      </c>
      <c r="AHM48" s="15">
        <v>0.45843413420175499</v>
      </c>
      <c r="AHN48" s="15">
        <v>0.45687375945789499</v>
      </c>
      <c r="AHO48" s="15">
        <v>0.48978549028421098</v>
      </c>
      <c r="AHP48" s="15">
        <v>0.32595964758947399</v>
      </c>
      <c r="AHQ48" s="15">
        <v>0.35821216622807001</v>
      </c>
      <c r="AHR48" s="15">
        <v>-0.87006471185964895</v>
      </c>
      <c r="AHS48" s="15">
        <v>-0.83605426836842101</v>
      </c>
      <c r="AHT48" s="15">
        <v>0.73218034394035103</v>
      </c>
      <c r="AHU48" s="15">
        <v>0.87092980687193</v>
      </c>
      <c r="AHV48" s="15">
        <v>0.12691018068656701</v>
      </c>
      <c r="AHW48" s="15">
        <v>5.9613870895522399E-2</v>
      </c>
      <c r="AHX48" s="15">
        <v>0.103746999283582</v>
      </c>
      <c r="AHY48" s="15">
        <v>0.101260560238806</v>
      </c>
      <c r="AHZ48" s="15">
        <v>0.69470395102985105</v>
      </c>
      <c r="AIA48" s="15">
        <v>0.40226734847761197</v>
      </c>
      <c r="AIB48" s="15">
        <v>0.10880983634328401</v>
      </c>
      <c r="AIC48" s="15">
        <v>0.74623505752238795</v>
      </c>
      <c r="AID48" s="15">
        <v>0.45682633458208899</v>
      </c>
      <c r="AIE48" s="15">
        <v>0.13491641791044801</v>
      </c>
      <c r="AIF48" s="15">
        <v>5.7974294641791102E-2</v>
      </c>
      <c r="AIG48" s="15">
        <v>0.10649135280597</v>
      </c>
      <c r="AIH48" s="15">
        <v>37.138208955223902</v>
      </c>
      <c r="AII48" s="15">
        <v>35.2459701492538</v>
      </c>
      <c r="AIJ48" s="15">
        <v>24.1105970149254</v>
      </c>
      <c r="AIK48" s="15">
        <v>27.518059701492501</v>
      </c>
      <c r="AIL48" s="15">
        <v>27.787761194029901</v>
      </c>
      <c r="AIM48" s="15">
        <v>37.378208955223897</v>
      </c>
      <c r="AIN48" s="15">
        <v>37.32</v>
      </c>
      <c r="AIO48" s="15">
        <v>-0.24642843582089599</v>
      </c>
      <c r="AIP48" s="15">
        <v>-0.217143446268657</v>
      </c>
      <c r="AIQ48" s="15">
        <v>45.512985074626897</v>
      </c>
      <c r="AIR48" s="15">
        <v>40.021044776119403</v>
      </c>
      <c r="AIS48" s="15">
        <v>157</v>
      </c>
      <c r="AIT48" s="15">
        <f t="shared" si="110"/>
        <v>111.4870149253731</v>
      </c>
      <c r="AIU48" s="15">
        <f t="shared" si="111"/>
        <v>116.9789552238806</v>
      </c>
      <c r="AIV48" s="15">
        <v>1578.4377313432799</v>
      </c>
      <c r="AIW48" s="15">
        <v>1453.77046268657</v>
      </c>
      <c r="AIX48" s="15">
        <v>0.74531126510746304</v>
      </c>
      <c r="AIY48" s="15">
        <v>0.74490494206865698</v>
      </c>
      <c r="AIZ48" s="15">
        <v>0.61520869540895495</v>
      </c>
      <c r="AJA48" s="15">
        <v>0.59691558012089596</v>
      </c>
      <c r="AJB48" s="15">
        <v>0.85538019737313398</v>
      </c>
      <c r="AJC48" s="15">
        <v>0.84063702898358295</v>
      </c>
      <c r="AJD48" s="15">
        <v>0.77421825434626901</v>
      </c>
      <c r="AJE48" s="15">
        <v>0.739896228340298</v>
      </c>
      <c r="AJF48" s="15">
        <v>0.240394611056716</v>
      </c>
      <c r="AJG48" s="15">
        <v>0.26645258067164201</v>
      </c>
      <c r="AJH48" s="15">
        <v>0.749727513049254</v>
      </c>
      <c r="AJI48" s="15">
        <v>0.73853706556716403</v>
      </c>
      <c r="AJJ48" s="15">
        <v>0.69315586443731403</v>
      </c>
      <c r="AJK48" s="15">
        <v>0.68934840965522404</v>
      </c>
      <c r="AJL48" s="15">
        <v>1.11399017955224E-2</v>
      </c>
      <c r="AJM48" s="15">
        <v>-1.2233980861194E-2</v>
      </c>
      <c r="AJN48" s="15">
        <v>5.8647511510492496</v>
      </c>
      <c r="AJO48" s="15">
        <v>5.87383399915075</v>
      </c>
      <c r="AJP48" s="15">
        <v>0.28107957778507497</v>
      </c>
      <c r="AJQ48" s="15">
        <v>0.316938608655224</v>
      </c>
      <c r="AJR48" s="15">
        <v>0.42027125250597003</v>
      </c>
      <c r="AJS48" s="15">
        <v>0.45963529704477601</v>
      </c>
      <c r="AJT48" s="15">
        <v>0.453657262822388</v>
      </c>
      <c r="AJU48" s="15">
        <v>0.49157234699104502</v>
      </c>
      <c r="AJV48" s="15">
        <v>0.322486812737313</v>
      </c>
      <c r="AJW48" s="15">
        <v>0.35741903525671698</v>
      </c>
      <c r="AJX48" s="15">
        <v>-0.87262103785074596</v>
      </c>
      <c r="AJY48" s="15">
        <v>-0.85018607389552203</v>
      </c>
      <c r="AJZ48" s="15">
        <v>0.72622086474925296</v>
      </c>
      <c r="AKA48" s="15">
        <v>0.86168820790298495</v>
      </c>
      <c r="AZI48" s="6"/>
      <c r="AZJ48" s="7"/>
      <c r="AZK48" s="6"/>
      <c r="AZL48" s="6"/>
      <c r="AZM48" s="6"/>
      <c r="AZN48" s="6"/>
    </row>
    <row r="49" spans="1:963 1361:1366" x14ac:dyDescent="0.25">
      <c r="A49" s="15">
        <v>48</v>
      </c>
      <c r="B49" s="15">
        <v>12</v>
      </c>
      <c r="C49" s="15" t="s">
        <v>10</v>
      </c>
      <c r="D49" s="15">
        <v>100</v>
      </c>
      <c r="E49" s="15">
        <v>1</v>
      </c>
      <c r="F49" s="15">
        <v>3</v>
      </c>
      <c r="G49" s="25">
        <v>-9999</v>
      </c>
      <c r="H49" s="25">
        <v>-9999</v>
      </c>
      <c r="I49" s="25">
        <v>-9999</v>
      </c>
      <c r="J49" s="25">
        <v>-9999</v>
      </c>
      <c r="K49" s="25">
        <v>-9999</v>
      </c>
      <c r="L49" s="25">
        <v>-9999</v>
      </c>
      <c r="M49" s="15">
        <v>172.48000000000002</v>
      </c>
      <c r="N49" s="15">
        <v>154</v>
      </c>
      <c r="O49" s="15">
        <f t="shared" si="34"/>
        <v>224.00000000000003</v>
      </c>
      <c r="P49" s="15">
        <v>200</v>
      </c>
      <c r="Q49" s="15">
        <v>55.679999999999993</v>
      </c>
      <c r="R49" s="15">
        <v>18.72</v>
      </c>
      <c r="S49" s="15">
        <v>25.6</v>
      </c>
      <c r="T49" s="15">
        <v>61.679999999999993</v>
      </c>
      <c r="U49" s="15">
        <v>14.719999999999999</v>
      </c>
      <c r="V49" s="15">
        <v>23.6</v>
      </c>
      <c r="W49" s="15">
        <v>55.679999999999993</v>
      </c>
      <c r="X49" s="15">
        <v>22.72</v>
      </c>
      <c r="Y49" s="15">
        <v>21.6</v>
      </c>
      <c r="Z49" s="15">
        <v>59.679999999999986</v>
      </c>
      <c r="AA49" s="15">
        <v>14.720000000000013</v>
      </c>
      <c r="AB49" s="15">
        <v>25.6</v>
      </c>
      <c r="AC49" s="15" t="s">
        <v>88</v>
      </c>
      <c r="AD49" s="15">
        <v>8.6</v>
      </c>
      <c r="AE49" s="15">
        <v>7.2</v>
      </c>
      <c r="AF49" s="15">
        <v>2.4</v>
      </c>
      <c r="AG49" s="15" t="s">
        <v>41</v>
      </c>
      <c r="AH49" s="15">
        <v>2</v>
      </c>
      <c r="AI49" s="15">
        <v>0.9</v>
      </c>
      <c r="AJ49" s="15">
        <v>4.3</v>
      </c>
      <c r="AK49" s="15">
        <v>8</v>
      </c>
      <c r="AL49" s="15">
        <v>540</v>
      </c>
      <c r="AM49" s="15">
        <v>146</v>
      </c>
      <c r="AN49" s="15">
        <v>0.7</v>
      </c>
      <c r="AO49" s="15">
        <v>8.9</v>
      </c>
      <c r="AP49" s="15">
        <v>8.3000000000000007</v>
      </c>
      <c r="AQ49" s="15">
        <v>1.38</v>
      </c>
      <c r="AR49" s="15">
        <v>5012</v>
      </c>
      <c r="AS49" s="15">
        <v>228</v>
      </c>
      <c r="AT49" s="15">
        <v>908</v>
      </c>
      <c r="AU49" s="25">
        <v>-9999</v>
      </c>
      <c r="AV49" s="15">
        <v>32.299999999999997</v>
      </c>
      <c r="AW49" s="15">
        <v>0</v>
      </c>
      <c r="AX49" s="15">
        <v>4</v>
      </c>
      <c r="AY49" s="15">
        <v>78</v>
      </c>
      <c r="AZ49" s="15">
        <v>6</v>
      </c>
      <c r="BA49" s="15">
        <v>12</v>
      </c>
      <c r="BB49" s="15">
        <v>58</v>
      </c>
      <c r="BC49" s="20">
        <v>0.15980823012385137</v>
      </c>
      <c r="BD49" s="20">
        <v>4.5221585770274339E-2</v>
      </c>
      <c r="BE49" s="20">
        <v>1.0073536818777071E-2</v>
      </c>
      <c r="BF49" s="20">
        <v>2.010757552908058E-2</v>
      </c>
      <c r="BG49" s="20">
        <v>0.44678714859437751</v>
      </c>
      <c r="BH49" s="20">
        <v>0.95684141612529594</v>
      </c>
      <c r="BI49" s="25">
        <v>-9999</v>
      </c>
      <c r="BJ49" s="25">
        <v>-9999</v>
      </c>
      <c r="BK49" s="25">
        <v>-9999</v>
      </c>
      <c r="BL49" s="25">
        <v>-9999</v>
      </c>
      <c r="BM49" s="25">
        <v>-9999</v>
      </c>
      <c r="BN49" s="20">
        <f t="shared" si="197"/>
        <v>0.82011926357650289</v>
      </c>
      <c r="BO49" s="20">
        <f t="shared" si="198"/>
        <v>0.86041341085161116</v>
      </c>
      <c r="BP49" s="20">
        <f t="shared" si="199"/>
        <v>0.94084371296793345</v>
      </c>
      <c r="BQ49" s="20">
        <f t="shared" si="200"/>
        <v>2.7279923073454437</v>
      </c>
      <c r="BR49" s="20">
        <f t="shared" si="201"/>
        <v>6.5553579718466271</v>
      </c>
      <c r="BS49" s="20">
        <f t="shared" si="202"/>
        <v>8.0430302116322322E-2</v>
      </c>
      <c r="BT49" s="20">
        <f t="shared" si="203"/>
        <v>1.7871485943775101</v>
      </c>
      <c r="BU49" s="20">
        <f t="shared" si="204"/>
        <v>3.8273656645011838</v>
      </c>
      <c r="BV49" s="20">
        <f t="shared" si="35"/>
        <v>5.6949445609950162</v>
      </c>
      <c r="BW49" s="25">
        <v>-9999</v>
      </c>
      <c r="BX49" s="25">
        <v>-9999</v>
      </c>
      <c r="BY49" s="25">
        <v>-9999</v>
      </c>
      <c r="BZ49" s="25">
        <v>-9999</v>
      </c>
      <c r="CA49" s="25">
        <v>-9999</v>
      </c>
      <c r="CB49" s="25">
        <v>-9999</v>
      </c>
      <c r="CC49" s="25">
        <v>-9999</v>
      </c>
      <c r="CD49" s="20">
        <f t="shared" si="205"/>
        <v>20.097808052077024</v>
      </c>
      <c r="CE49" s="20">
        <f t="shared" si="206"/>
        <v>27.353407591085894</v>
      </c>
      <c r="CF49" s="20">
        <f t="shared" si="207"/>
        <v>34.236426459010424</v>
      </c>
      <c r="CG49" s="20">
        <f t="shared" si="36"/>
        <v>60.369086560089457</v>
      </c>
      <c r="CH49" s="15">
        <f t="shared" si="208"/>
        <v>6.8830188679245285</v>
      </c>
      <c r="CI49" s="15">
        <f t="shared" si="209"/>
        <v>14.737160425381784</v>
      </c>
      <c r="CJ49" s="15">
        <f t="shared" si="210"/>
        <v>11.395499675697248</v>
      </c>
      <c r="CK49" s="15">
        <f t="shared" ref="CK49:CL49" si="259">SUM(CH49:CJ49)</f>
        <v>33.015678969003559</v>
      </c>
      <c r="CL49" s="15">
        <f t="shared" si="259"/>
        <v>59.148339070082592</v>
      </c>
      <c r="CM49" s="15">
        <v>1.4149999999999998</v>
      </c>
      <c r="CN49" s="15">
        <v>0.42500000000000004</v>
      </c>
      <c r="CO49" s="15">
        <v>0.16500000000000001</v>
      </c>
      <c r="CP49" s="15">
        <v>0.625</v>
      </c>
      <c r="CQ49" s="15">
        <v>0.52</v>
      </c>
      <c r="CR49" s="15">
        <v>0.46499999999999997</v>
      </c>
      <c r="CS49" s="25">
        <v>-9999</v>
      </c>
      <c r="CT49" s="25">
        <v>-9999</v>
      </c>
      <c r="CU49" s="25">
        <v>-9999</v>
      </c>
      <c r="CV49" s="25">
        <v>-9999</v>
      </c>
      <c r="CW49" s="25">
        <v>-9999</v>
      </c>
      <c r="CX49" s="20">
        <f t="shared" si="141"/>
        <v>7.3599999999999994</v>
      </c>
      <c r="CY49" s="20">
        <f t="shared" si="142"/>
        <v>8.02</v>
      </c>
      <c r="CZ49" s="20">
        <f t="shared" si="143"/>
        <v>10.52</v>
      </c>
      <c r="DA49" s="20">
        <f t="shared" si="144"/>
        <v>12.6</v>
      </c>
      <c r="DB49" s="20">
        <f t="shared" si="145"/>
        <v>14.459999999999999</v>
      </c>
      <c r="DC49" s="15">
        <f t="shared" si="146"/>
        <v>2.5</v>
      </c>
      <c r="DD49" s="15">
        <f t="shared" si="147"/>
        <v>2.08</v>
      </c>
      <c r="DE49" s="15">
        <f t="shared" si="148"/>
        <v>1.8599999999999999</v>
      </c>
      <c r="DF49" s="15">
        <f t="shared" si="149"/>
        <v>6.4399999999999995</v>
      </c>
      <c r="DG49" s="16">
        <v>2.5574295580801762</v>
      </c>
      <c r="DH49" s="16">
        <v>2.4670224549390798</v>
      </c>
      <c r="DI49" s="16">
        <v>1.8138998847522172</v>
      </c>
      <c r="DJ49" s="16">
        <v>1.7207547169811321</v>
      </c>
      <c r="DK49" s="16">
        <v>3.6842901063454461</v>
      </c>
      <c r="DL49" s="16">
        <v>2.8488749189243121</v>
      </c>
      <c r="DM49" s="25">
        <v>-9999</v>
      </c>
      <c r="DN49" s="20">
        <f t="shared" si="41"/>
        <v>20.097808052077024</v>
      </c>
      <c r="DO49" s="20">
        <f t="shared" si="42"/>
        <v>27.353407591085894</v>
      </c>
      <c r="DP49" s="20">
        <f t="shared" ref="DP49:DR49" si="260">(DO49+(DJ49*4))</f>
        <v>34.236426459010424</v>
      </c>
      <c r="DQ49" s="20">
        <f t="shared" si="260"/>
        <v>48.973586884392205</v>
      </c>
      <c r="DR49" s="20">
        <f t="shared" si="260"/>
        <v>60.369086560089457</v>
      </c>
      <c r="DS49" s="15">
        <f t="shared" si="44"/>
        <v>6.8830188679245285</v>
      </c>
      <c r="DT49" s="15">
        <f t="shared" si="45"/>
        <v>14.737160425381784</v>
      </c>
      <c r="DU49" s="15">
        <f t="shared" si="46"/>
        <v>11.395499675697248</v>
      </c>
      <c r="DV49" s="15">
        <f t="shared" si="47"/>
        <v>33.015678969003559</v>
      </c>
      <c r="DW49" s="25">
        <v>-9999</v>
      </c>
      <c r="DX49" s="25">
        <v>-9999</v>
      </c>
      <c r="DY49" s="25">
        <v>-9999</v>
      </c>
      <c r="DZ49" s="25">
        <v>-9999</v>
      </c>
      <c r="EA49" s="25">
        <v>-9999</v>
      </c>
      <c r="EB49" s="25">
        <v>-9999</v>
      </c>
      <c r="EC49" s="25">
        <v>-9999</v>
      </c>
      <c r="ED49" s="25">
        <v>-9999</v>
      </c>
      <c r="EE49" s="25">
        <v>-9999</v>
      </c>
      <c r="EF49" s="25">
        <v>-9999</v>
      </c>
      <c r="EG49" s="25">
        <v>-9999</v>
      </c>
      <c r="EH49" s="25">
        <v>-9999</v>
      </c>
      <c r="EI49" s="25">
        <v>-9999</v>
      </c>
      <c r="EJ49" s="25">
        <v>-9999</v>
      </c>
      <c r="EK49" s="25">
        <v>-9999</v>
      </c>
      <c r="EL49" s="25">
        <v>-9999</v>
      </c>
      <c r="EM49" s="25">
        <v>-9999</v>
      </c>
      <c r="EN49" s="25">
        <v>-9999</v>
      </c>
      <c r="EO49" s="25">
        <v>-9999</v>
      </c>
      <c r="EP49" s="25">
        <v>-9999</v>
      </c>
      <c r="EQ49" s="25">
        <v>-9999</v>
      </c>
      <c r="ER49" s="21">
        <v>-9999</v>
      </c>
      <c r="ES49" s="32">
        <v>-9999</v>
      </c>
      <c r="ET49" s="21">
        <v>-9999</v>
      </c>
      <c r="EU49" s="33">
        <v>-9999</v>
      </c>
      <c r="EV49" s="21">
        <v>-9999</v>
      </c>
      <c r="EW49" s="21">
        <v>-9999</v>
      </c>
      <c r="EX49" s="21">
        <v>-9999</v>
      </c>
      <c r="EY49" s="21">
        <v>-9999</v>
      </c>
      <c r="EZ49" s="21">
        <v>-9999</v>
      </c>
      <c r="FA49" s="21">
        <v>-9999</v>
      </c>
      <c r="FB49" s="21">
        <v>-9999</v>
      </c>
      <c r="FC49" s="21">
        <v>-9999</v>
      </c>
      <c r="FD49" s="21">
        <v>-9999</v>
      </c>
      <c r="FE49" s="21">
        <v>-9999</v>
      </c>
      <c r="FF49" s="21">
        <v>-9999</v>
      </c>
      <c r="FG49" s="21">
        <v>-9999</v>
      </c>
      <c r="FH49" s="21">
        <v>-9999</v>
      </c>
      <c r="FI49" s="21">
        <v>-9999</v>
      </c>
      <c r="FJ49" s="21">
        <v>-9999</v>
      </c>
      <c r="FK49" s="21">
        <v>-9999</v>
      </c>
      <c r="FL49" s="32">
        <v>-9999</v>
      </c>
      <c r="FM49" s="32">
        <v>-9999</v>
      </c>
      <c r="FN49" s="32">
        <v>-9999</v>
      </c>
      <c r="FO49" s="32">
        <v>-9999</v>
      </c>
      <c r="FP49" s="32">
        <v>-9999</v>
      </c>
      <c r="FQ49" s="32">
        <v>-9999</v>
      </c>
      <c r="FR49" s="32">
        <v>-9999</v>
      </c>
      <c r="FS49" s="32">
        <v>-9999</v>
      </c>
      <c r="FT49" s="32">
        <v>-9999</v>
      </c>
      <c r="FU49" s="32">
        <v>-9999</v>
      </c>
      <c r="FV49" s="32">
        <v>-9999</v>
      </c>
      <c r="FW49" s="32">
        <v>-9999</v>
      </c>
      <c r="FX49" s="21">
        <v>-9999</v>
      </c>
      <c r="FY49" s="21">
        <v>-9999</v>
      </c>
      <c r="FZ49" s="21">
        <v>-9999</v>
      </c>
      <c r="GA49" s="21">
        <v>-9999</v>
      </c>
      <c r="GB49" s="21">
        <v>-9999</v>
      </c>
      <c r="GC49" s="21">
        <v>-9999</v>
      </c>
      <c r="GD49" s="21">
        <v>-9999</v>
      </c>
      <c r="GE49" s="21">
        <v>-9999</v>
      </c>
      <c r="GF49" s="21">
        <v>-9999</v>
      </c>
      <c r="GG49" s="21">
        <v>-9999</v>
      </c>
      <c r="GH49" s="21">
        <v>-9999</v>
      </c>
      <c r="GI49" s="21">
        <v>-9999</v>
      </c>
      <c r="GJ49" s="21">
        <v>-9999</v>
      </c>
      <c r="GK49" s="21">
        <v>-9999</v>
      </c>
      <c r="GL49" s="21">
        <v>-9999</v>
      </c>
      <c r="GM49" s="21">
        <v>-9999</v>
      </c>
      <c r="GN49" s="25">
        <v>-9999</v>
      </c>
      <c r="GO49" s="25">
        <v>-9999</v>
      </c>
      <c r="GP49" s="25">
        <v>-9999</v>
      </c>
      <c r="GQ49" s="25">
        <v>-9999</v>
      </c>
      <c r="GR49" s="25">
        <v>-9999</v>
      </c>
      <c r="GS49" s="25">
        <v>-9999</v>
      </c>
      <c r="GT49" s="25">
        <v>-9999</v>
      </c>
      <c r="GU49" s="25">
        <v>-9999</v>
      </c>
      <c r="GV49" s="25">
        <v>-9999</v>
      </c>
      <c r="GW49" s="25">
        <v>-9999</v>
      </c>
      <c r="GX49" s="25">
        <v>-9999</v>
      </c>
      <c r="GY49" s="25">
        <v>-9999</v>
      </c>
      <c r="GZ49" s="25">
        <v>-9999</v>
      </c>
      <c r="HA49" s="25">
        <v>-9999</v>
      </c>
      <c r="HB49" s="21">
        <v>-9999</v>
      </c>
      <c r="HC49" s="21">
        <v>-9999</v>
      </c>
      <c r="HD49" s="21">
        <v>-9999</v>
      </c>
      <c r="HE49" s="21">
        <v>-9999</v>
      </c>
      <c r="HF49" s="21">
        <v>-9999</v>
      </c>
      <c r="HG49" s="15">
        <v>54.1</v>
      </c>
      <c r="HH49" s="15">
        <f t="shared" si="48"/>
        <v>577.5</v>
      </c>
      <c r="HI49" s="15">
        <v>1.4860560902828879</v>
      </c>
      <c r="HJ49" s="24">
        <f t="shared" si="49"/>
        <v>1.63478599031654</v>
      </c>
      <c r="HK49" s="15">
        <f t="shared" si="50"/>
        <v>9.4408890940780186</v>
      </c>
      <c r="HL49" s="27">
        <v>0.34464590690965546</v>
      </c>
      <c r="HM49" s="17">
        <v>496.3</v>
      </c>
      <c r="HN49" s="17">
        <v>70.069999999999993</v>
      </c>
      <c r="HO49" s="16">
        <f t="shared" si="51"/>
        <v>426.23</v>
      </c>
      <c r="HP49" s="18">
        <v>13</v>
      </c>
      <c r="HQ49" s="18">
        <v>721.4</v>
      </c>
      <c r="HR49" s="18">
        <v>31.63</v>
      </c>
      <c r="HS49" s="22">
        <f t="shared" si="52"/>
        <v>689.77</v>
      </c>
      <c r="HT49" s="21">
        <v>327</v>
      </c>
      <c r="HU49" s="18">
        <v>557.4</v>
      </c>
      <c r="HV49" s="18">
        <v>31</v>
      </c>
      <c r="HW49" s="18">
        <f t="shared" si="53"/>
        <v>526.4</v>
      </c>
      <c r="HX49" s="18">
        <v>293.10000000000002</v>
      </c>
      <c r="HY49" s="18">
        <v>31</v>
      </c>
      <c r="HZ49" s="18">
        <f t="shared" si="54"/>
        <v>262.10000000000002</v>
      </c>
      <c r="IA49" s="18">
        <v>314.8</v>
      </c>
      <c r="IB49" s="18">
        <v>31.5</v>
      </c>
      <c r="IC49" s="18">
        <f t="shared" si="55"/>
        <v>283.3</v>
      </c>
      <c r="ID49" s="18">
        <v>185.6</v>
      </c>
      <c r="IE49" s="22">
        <v>6.65</v>
      </c>
      <c r="IF49" s="28">
        <v>171.8</v>
      </c>
      <c r="IG49" s="22">
        <v>70.069999999999993</v>
      </c>
      <c r="IH49" s="22">
        <f t="shared" si="233"/>
        <v>178.95</v>
      </c>
      <c r="II49" s="22">
        <f t="shared" si="234"/>
        <v>101.73000000000002</v>
      </c>
      <c r="IJ49" s="16">
        <f t="shared" si="58"/>
        <v>997.35294117647084</v>
      </c>
      <c r="IK49" s="16">
        <f t="shared" si="59"/>
        <v>890.49369747899175</v>
      </c>
      <c r="IL49" s="25">
        <f t="shared" si="213"/>
        <v>4178.7254901960787</v>
      </c>
      <c r="IM49" s="16">
        <f t="shared" si="214"/>
        <v>6762.4509803921565</v>
      </c>
      <c r="IN49" s="16">
        <f t="shared" si="215"/>
        <v>2569.6078431372548</v>
      </c>
      <c r="IO49" s="16">
        <f t="shared" si="60"/>
        <v>2777.4509803921569</v>
      </c>
      <c r="IP49" s="25">
        <f t="shared" si="216"/>
        <v>5160.7843137254904</v>
      </c>
      <c r="IQ49" s="16">
        <f t="shared" si="61"/>
        <v>16288.235294117647</v>
      </c>
      <c r="IR49" s="16">
        <f t="shared" si="62"/>
        <v>1754.4117647058824</v>
      </c>
      <c r="IS49" s="27">
        <v>0.35021410057578467</v>
      </c>
      <c r="IT49" s="24">
        <v>3.1280190731288466</v>
      </c>
      <c r="IU49" s="24">
        <v>3.1280190731288466</v>
      </c>
      <c r="IV49" s="15">
        <v>3.41</v>
      </c>
      <c r="IW49" s="24">
        <f t="shared" si="63"/>
        <v>3.3792074632920865</v>
      </c>
      <c r="IX49" s="15">
        <f t="shared" si="217"/>
        <v>142.49453921568627</v>
      </c>
      <c r="IY49" s="27">
        <v>0.36364850921652275</v>
      </c>
      <c r="IZ49" s="26">
        <v>0.63217423378345106</v>
      </c>
      <c r="JA49" s="15">
        <v>0.64</v>
      </c>
      <c r="JB49" s="24">
        <f t="shared" si="64"/>
        <v>0.72762190597153842</v>
      </c>
      <c r="JC49" s="15">
        <f t="shared" si="218"/>
        <v>43.279686274509807</v>
      </c>
      <c r="JD49" s="27">
        <v>0.36303872194351222</v>
      </c>
      <c r="JE49" s="24">
        <v>1.4451428346330986</v>
      </c>
      <c r="JF49" s="15">
        <v>1.47</v>
      </c>
      <c r="JG49" s="24">
        <f t="shared" si="65"/>
        <v>1.591319747514204</v>
      </c>
      <c r="JH49" s="15">
        <f t="shared" si="219"/>
        <v>37.773235294117647</v>
      </c>
      <c r="JI49" s="27">
        <v>0.36307400400860967</v>
      </c>
      <c r="JJ49" s="24">
        <v>2.153258809967352</v>
      </c>
      <c r="JK49" s="15">
        <v>2.54</v>
      </c>
      <c r="JL49" s="24">
        <f t="shared" si="66"/>
        <v>2.343622159709315</v>
      </c>
      <c r="JM49" s="15">
        <f t="shared" si="220"/>
        <v>44.562058823529412</v>
      </c>
      <c r="JN49" s="27">
        <v>0.3634640734174342</v>
      </c>
      <c r="JO49" s="16">
        <f t="shared" si="67"/>
        <v>268.10951960784314</v>
      </c>
      <c r="JP49" s="16">
        <f t="shared" si="68"/>
        <v>239.38349964985991</v>
      </c>
      <c r="JQ49" s="22">
        <v>6.5</v>
      </c>
      <c r="JR49" s="22">
        <f t="shared" si="69"/>
        <v>21.645</v>
      </c>
      <c r="JS49" s="22">
        <v>1165.5</v>
      </c>
      <c r="JT49" s="26">
        <f t="shared" si="70"/>
        <v>1.1655</v>
      </c>
      <c r="JU49" s="27">
        <v>7.1599999999999997E-2</v>
      </c>
      <c r="JV49" s="26">
        <f t="shared" si="71"/>
        <v>1.0939000000000001</v>
      </c>
      <c r="JW49" s="15">
        <f t="shared" si="72"/>
        <v>4848.9985071482879</v>
      </c>
      <c r="JX49" s="15">
        <v>0.58530000000000004</v>
      </c>
      <c r="JY49" s="15">
        <v>0.63759999999999994</v>
      </c>
      <c r="JZ49" s="15">
        <f t="shared" si="181"/>
        <v>0.51750000000000007</v>
      </c>
      <c r="KA49" s="15">
        <f>JY49-0.067</f>
        <v>0.5706</v>
      </c>
      <c r="KB49" s="15">
        <f t="shared" si="156"/>
        <v>0.4730779778773197</v>
      </c>
      <c r="KC49" s="15">
        <v>0.47499999999999998</v>
      </c>
      <c r="KD49" s="15">
        <f>(JZ49)*(43560/(JR49*0.454))</f>
        <v>2293.9544084918539</v>
      </c>
      <c r="KE49" s="15">
        <f t="shared" si="221"/>
        <v>2303.2742908954365</v>
      </c>
      <c r="KF49" s="15">
        <f t="shared" si="73"/>
        <v>2579.6672058028889</v>
      </c>
      <c r="KG49" s="28">
        <v>3</v>
      </c>
      <c r="KH49" s="22">
        <f t="shared" si="74"/>
        <v>18.5</v>
      </c>
      <c r="KI49" s="22">
        <f t="shared" si="75"/>
        <v>123.395</v>
      </c>
      <c r="KJ49" s="20">
        <v>126.53250300000001</v>
      </c>
      <c r="KK49" s="16">
        <v>6.18</v>
      </c>
      <c r="KL49" s="16">
        <f t="shared" si="76"/>
        <v>5.67</v>
      </c>
      <c r="KM49" s="15">
        <f t="shared" si="121"/>
        <v>4299.4507452142989</v>
      </c>
      <c r="KN49" s="18">
        <v>2.64</v>
      </c>
      <c r="KO49" s="18">
        <f t="shared" si="77"/>
        <v>2.37</v>
      </c>
      <c r="KP49" s="15">
        <f t="shared" si="78"/>
        <v>0.41798941798941802</v>
      </c>
      <c r="KQ49" s="15">
        <f t="shared" si="79"/>
        <v>1797.1249146662944</v>
      </c>
      <c r="KR49" s="15">
        <f t="shared" si="80"/>
        <v>2012.7799044262499</v>
      </c>
      <c r="KS49" s="20">
        <f t="shared" si="222"/>
        <v>2252.5913593491396</v>
      </c>
      <c r="KT49" s="20">
        <f t="shared" si="81"/>
        <v>2522.9023224710368</v>
      </c>
      <c r="KU49" s="30">
        <v>5.31</v>
      </c>
      <c r="KV49" s="30">
        <v>0.98</v>
      </c>
      <c r="KW49" s="30">
        <v>76.400000000000006</v>
      </c>
      <c r="KX49" s="30">
        <v>24.3</v>
      </c>
      <c r="KY49" s="30">
        <v>6.4</v>
      </c>
      <c r="KZ49" s="18">
        <v>2.6570999999999998</v>
      </c>
      <c r="LA49" s="18">
        <f t="shared" si="82"/>
        <v>2.5900999999999996</v>
      </c>
      <c r="LB49" s="15">
        <f t="shared" si="223"/>
        <v>0.45680776014109342</v>
      </c>
      <c r="LC49" s="15">
        <f t="shared" si="224"/>
        <v>1964.0224647582988</v>
      </c>
      <c r="LD49" s="15">
        <f t="shared" si="83"/>
        <v>2199.705160529295</v>
      </c>
      <c r="LE49" s="15">
        <f t="shared" si="84"/>
        <v>2682.5672689381649</v>
      </c>
      <c r="LF49" s="15">
        <v>54.1</v>
      </c>
      <c r="LG49" s="15">
        <f t="shared" si="85"/>
        <v>577.5</v>
      </c>
      <c r="LH49" s="15">
        <v>0.25787324238461501</v>
      </c>
      <c r="LI49" s="15">
        <v>0.38934811820512799</v>
      </c>
      <c r="LJ49" s="15">
        <v>0.22017334056410301</v>
      </c>
      <c r="LK49" s="15">
        <v>0.32278731284615397</v>
      </c>
      <c r="LL49" s="15">
        <v>0.50284215666666698</v>
      </c>
      <c r="LM49" s="15">
        <v>0.465859797589744</v>
      </c>
      <c r="LN49" s="15">
        <v>0.334407276076923</v>
      </c>
      <c r="LO49" s="15">
        <v>0.53334071556410301</v>
      </c>
      <c r="LP49" s="15">
        <v>0.471015108564103</v>
      </c>
      <c r="LQ49" s="15">
        <v>0.25515776697435899</v>
      </c>
      <c r="LR49" s="15">
        <v>0.40708392074359001</v>
      </c>
      <c r="LS49" s="15">
        <v>0.26726539110256398</v>
      </c>
      <c r="LT49" s="15">
        <v>33.81</v>
      </c>
      <c r="LU49" s="15">
        <v>31.0917948717949</v>
      </c>
      <c r="LV49" s="15">
        <v>4.3069487179487203</v>
      </c>
      <c r="LW49" s="15">
        <v>39.291025641025698</v>
      </c>
      <c r="LX49" s="15">
        <v>38.529487179487198</v>
      </c>
      <c r="LY49" s="15">
        <v>33.859487179487203</v>
      </c>
      <c r="LZ49" s="15">
        <v>33.840000000000003</v>
      </c>
      <c r="MA49" s="15">
        <v>0.148692969230769</v>
      </c>
      <c r="MB49" s="15">
        <v>0.117202283333333</v>
      </c>
      <c r="MC49" s="15">
        <v>56.814102564102598</v>
      </c>
      <c r="MD49" s="15">
        <v>54.697948717948698</v>
      </c>
      <c r="ME49" s="15">
        <v>60.3</v>
      </c>
      <c r="MF49" s="15">
        <f t="shared" si="86"/>
        <v>3.4858974358973995</v>
      </c>
      <c r="MG49" s="15">
        <f t="shared" si="87"/>
        <v>5.6020512820512991</v>
      </c>
      <c r="MH49" s="15">
        <v>1834.9501282051301</v>
      </c>
      <c r="MI49" s="15">
        <v>1786.9571794871799</v>
      </c>
      <c r="MJ49" s="15">
        <v>0.22899158574358999</v>
      </c>
      <c r="MK49" s="15">
        <v>0.21700876695641</v>
      </c>
      <c r="ML49" s="15">
        <v>0.16957784806666701</v>
      </c>
      <c r="MM49" s="15">
        <v>0.18111696505641001</v>
      </c>
      <c r="MN49" s="15">
        <v>0.13398973543846199</v>
      </c>
      <c r="MO49" s="15">
        <v>0.126186693925641</v>
      </c>
      <c r="MP49" s="15">
        <v>7.2800361499999994E-2</v>
      </c>
      <c r="MQ49" s="15">
        <v>8.9177663512820499E-2</v>
      </c>
      <c r="MR49" s="15">
        <v>6.1835170000000002E-2</v>
      </c>
      <c r="MS49" s="15">
        <v>3.7471662074359001E-2</v>
      </c>
      <c r="MT49" s="15">
        <v>0.33208941587692298</v>
      </c>
      <c r="MU49" s="15">
        <v>0.38990497847435901</v>
      </c>
      <c r="MV49" s="15">
        <v>0.352562150276923</v>
      </c>
      <c r="MW49" s="15">
        <v>0.32096743347948697</v>
      </c>
      <c r="MX49" s="15">
        <v>0.111683884351282</v>
      </c>
      <c r="MY49" s="15">
        <v>0.1890633602</v>
      </c>
      <c r="MZ49" s="15">
        <v>0.59466702650512804</v>
      </c>
      <c r="NA49" s="15">
        <v>0.55811769044102599</v>
      </c>
      <c r="NB49" s="15">
        <v>0.46520990502051301</v>
      </c>
      <c r="NC49" s="15">
        <v>0.253802595179487</v>
      </c>
      <c r="ND49" s="15">
        <v>0.49605531491025601</v>
      </c>
      <c r="NE49" s="15">
        <v>0.27191517511025598</v>
      </c>
      <c r="NF49" s="15">
        <v>0.31083736462051298</v>
      </c>
      <c r="NG49" s="15">
        <v>0.181614656276923</v>
      </c>
      <c r="NH49" s="15">
        <v>0.26868301678461498</v>
      </c>
      <c r="NI49" s="15">
        <v>0.156497713853846</v>
      </c>
      <c r="NJ49" s="15">
        <v>-0.13524800223076899</v>
      </c>
      <c r="NK49" s="15">
        <v>-0.16306050820512799</v>
      </c>
      <c r="NL49" s="15">
        <v>1.0174799249897399</v>
      </c>
      <c r="NM49" s="15">
        <v>0.57582686849487197</v>
      </c>
      <c r="NN49" s="15">
        <v>0.26055917186363597</v>
      </c>
      <c r="NO49" s="15">
        <v>0.40599966927272702</v>
      </c>
      <c r="NP49" s="15">
        <v>0.23561349084090899</v>
      </c>
      <c r="NQ49" s="15">
        <v>0.322743574431818</v>
      </c>
      <c r="NR49" s="15">
        <v>0.49361639147727299</v>
      </c>
      <c r="NS49" s="15">
        <v>0.45994852502272698</v>
      </c>
      <c r="NT49" s="15">
        <v>0.33138159986363602</v>
      </c>
      <c r="NU49" s="15">
        <v>0.51742706090909096</v>
      </c>
      <c r="NV49" s="15">
        <v>0.45801767684090899</v>
      </c>
      <c r="NW49" s="15">
        <v>0.26182534870454499</v>
      </c>
      <c r="NX49" s="15">
        <v>0.40824035111363599</v>
      </c>
      <c r="NY49" s="15">
        <v>0.25811171411363598</v>
      </c>
      <c r="NZ49" s="15">
        <v>32.104545454545402</v>
      </c>
      <c r="OA49" s="15">
        <v>29.390454545454599</v>
      </c>
      <c r="OB49" s="15">
        <v>12.7627272727273</v>
      </c>
      <c r="OC49" s="15">
        <v>48.422045454545497</v>
      </c>
      <c r="OD49" s="15">
        <v>47.410227272727298</v>
      </c>
      <c r="OE49" s="15">
        <v>33.451818181818197</v>
      </c>
      <c r="OF49" s="15">
        <v>33.194545454545498</v>
      </c>
      <c r="OG49" s="15">
        <v>0.42466209318181802</v>
      </c>
      <c r="OH49" s="15">
        <v>0.36679665681818202</v>
      </c>
      <c r="OI49" s="15">
        <v>57.091818181818198</v>
      </c>
      <c r="OJ49" s="15">
        <v>54.0120454545455</v>
      </c>
      <c r="OK49" s="15">
        <v>60</v>
      </c>
      <c r="OL49" s="15">
        <f t="shared" si="88"/>
        <v>2.9081818181818022</v>
      </c>
      <c r="OM49" s="15">
        <f t="shared" si="89"/>
        <v>5.9879545454544996</v>
      </c>
      <c r="ON49" s="15">
        <v>1841.27597727273</v>
      </c>
      <c r="OO49" s="15">
        <v>1771.3769318181801</v>
      </c>
      <c r="OP49" s="15">
        <v>0.218949059843182</v>
      </c>
      <c r="OQ49" s="15">
        <v>0.20758669790909101</v>
      </c>
      <c r="OR49" s="15">
        <v>0.160335605104545</v>
      </c>
      <c r="OS49" s="15">
        <v>0.17500387465454501</v>
      </c>
      <c r="OT49" s="15">
        <v>0.11776739949999999</v>
      </c>
      <c r="OU49" s="15">
        <v>9.5686979868181796E-2</v>
      </c>
      <c r="OV49" s="15">
        <v>5.7405905272727202E-2</v>
      </c>
      <c r="OW49" s="15">
        <v>6.1976731652272701E-2</v>
      </c>
      <c r="OX49" s="15">
        <v>6.0775427063636402E-2</v>
      </c>
      <c r="OY49" s="15">
        <v>3.3975093820454501E-2</v>
      </c>
      <c r="OZ49" s="15">
        <v>0.33415354960681798</v>
      </c>
      <c r="PA49" s="15">
        <v>0.352075121718182</v>
      </c>
      <c r="PB49" s="15">
        <v>0.32789022035454601</v>
      </c>
      <c r="PC49" s="15">
        <v>0.30722551619772698</v>
      </c>
      <c r="PD49" s="15">
        <v>0.124335942165909</v>
      </c>
      <c r="PE49" s="15">
        <v>0.15611940496363599</v>
      </c>
      <c r="PF49" s="15">
        <v>0.56158439496590895</v>
      </c>
      <c r="PG49" s="15">
        <v>0.52885057744090902</v>
      </c>
      <c r="PH49" s="15">
        <v>0.52441711140000002</v>
      </c>
      <c r="PI49" s="15">
        <v>0.55808055553181801</v>
      </c>
      <c r="PJ49" s="15">
        <v>0.55042453953181802</v>
      </c>
      <c r="PK49" s="15">
        <v>0.58220875292727303</v>
      </c>
      <c r="PL49" s="15">
        <v>0.31617138742272699</v>
      </c>
      <c r="PM49" s="15">
        <v>0.14265984672954499</v>
      </c>
      <c r="PN49" s="15">
        <v>0.27536501715</v>
      </c>
      <c r="PO49" s="15">
        <v>0.12591373429090899</v>
      </c>
      <c r="PP49" s="15">
        <v>-0.107953204795455</v>
      </c>
      <c r="PQ49" s="15">
        <v>-0.115916870181818</v>
      </c>
      <c r="PR49" s="15">
        <v>1.4267333792863599</v>
      </c>
      <c r="PS49" s="15">
        <v>0.857601007293182</v>
      </c>
      <c r="PT49" s="15">
        <v>0.256198976357143</v>
      </c>
      <c r="PU49" s="15">
        <v>0.39447581588095199</v>
      </c>
      <c r="PV49" s="15">
        <v>0.229307786309524</v>
      </c>
      <c r="PW49" s="15">
        <v>0.32244018002380898</v>
      </c>
      <c r="PX49" s="15">
        <v>0.478915424047619</v>
      </c>
      <c r="PY49" s="15">
        <v>0.43772912542857101</v>
      </c>
      <c r="PZ49" s="15">
        <v>0.33864768509523802</v>
      </c>
      <c r="QA49" s="15">
        <v>0.53751891638095295</v>
      </c>
      <c r="QB49" s="15">
        <v>0.480463055190476</v>
      </c>
      <c r="QC49" s="15">
        <v>0.26882143119047602</v>
      </c>
      <c r="QD49" s="15">
        <v>0.41190096073809501</v>
      </c>
      <c r="QE49" s="15">
        <v>0.25992959878571398</v>
      </c>
      <c r="QF49" s="15">
        <v>27.4</v>
      </c>
      <c r="QG49" s="15">
        <v>24.491666666666699</v>
      </c>
      <c r="QH49" s="15">
        <v>20.2216666666667</v>
      </c>
      <c r="QI49" s="15">
        <v>38.182380952380903</v>
      </c>
      <c r="QJ49" s="15">
        <v>37.938809523809503</v>
      </c>
      <c r="QK49" s="15">
        <v>27.437857142857201</v>
      </c>
      <c r="QL49" s="15">
        <v>27.03</v>
      </c>
      <c r="QM49" s="15">
        <v>0.29648595</v>
      </c>
      <c r="QN49" s="15">
        <v>0.27460736428571397</v>
      </c>
      <c r="QO49" s="15">
        <v>56.3028571428571</v>
      </c>
      <c r="QP49" s="15">
        <v>52.898571428571401</v>
      </c>
      <c r="QQ49" s="15">
        <v>60.1</v>
      </c>
      <c r="QR49" s="15">
        <f t="shared" si="90"/>
        <v>3.7971428571429016</v>
      </c>
      <c r="QS49" s="15">
        <f t="shared" si="91"/>
        <v>7.2014285714286004</v>
      </c>
      <c r="QT49" s="15">
        <v>1823.36726190476</v>
      </c>
      <c r="QU49" s="15">
        <v>1746.1084761904799</v>
      </c>
      <c r="QV49" s="15">
        <v>0.226676855419048</v>
      </c>
      <c r="QW49" s="15">
        <v>0.192038660502381</v>
      </c>
      <c r="QX49" s="15">
        <v>0.17302605549047601</v>
      </c>
      <c r="QY49" s="15">
        <v>0.151290104440476</v>
      </c>
      <c r="QZ49" s="15">
        <v>0.13202903557380999</v>
      </c>
      <c r="RA49" s="15">
        <v>9.3706637733333403E-2</v>
      </c>
      <c r="RB49" s="15">
        <v>7.6742776159523796E-2</v>
      </c>
      <c r="RC49" s="15">
        <v>5.16723187595238E-2</v>
      </c>
      <c r="RD49" s="15">
        <v>5.5894197166666701E-2</v>
      </c>
      <c r="RE49" s="15">
        <v>4.2322104697618997E-2</v>
      </c>
      <c r="RF49" s="15">
        <v>0.34782746781190499</v>
      </c>
      <c r="RG49" s="15">
        <v>0.349213680645238</v>
      </c>
      <c r="RH49" s="15">
        <v>0.332980971161905</v>
      </c>
      <c r="RI49" s="15">
        <v>0.29962240039285698</v>
      </c>
      <c r="RJ49" s="15">
        <v>0.131614341307143</v>
      </c>
      <c r="RK49" s="15">
        <v>0.16878457663809501</v>
      </c>
      <c r="RL49" s="15">
        <v>0.58782932903571405</v>
      </c>
      <c r="RM49" s="15">
        <v>0.48579369832380997</v>
      </c>
      <c r="RN49" s="15">
        <v>0.42417111356190501</v>
      </c>
      <c r="RO49" s="15">
        <v>-3.6039187788023801</v>
      </c>
      <c r="RP49" s="15">
        <v>0.45373171018333303</v>
      </c>
      <c r="RQ49" s="15">
        <v>-4.0313999204976199</v>
      </c>
      <c r="RR49" s="15">
        <v>0.28331688369285701</v>
      </c>
      <c r="RS49" s="15">
        <v>0.16293086653571401</v>
      </c>
      <c r="RT49" s="15">
        <v>0.24405728724761899</v>
      </c>
      <c r="RU49" s="15">
        <v>0.14711831589999999</v>
      </c>
      <c r="RV49" s="15">
        <v>-0.14199218690476201</v>
      </c>
      <c r="RW49" s="15">
        <v>-9.7210032880952396E-2</v>
      </c>
      <c r="RX49" s="15">
        <v>0.88306114965476201</v>
      </c>
      <c r="RY49" s="15">
        <v>3.92095790555714</v>
      </c>
      <c r="RZ49" s="15">
        <v>0.24306267095454501</v>
      </c>
      <c r="SA49" s="15">
        <v>0.35839793277272702</v>
      </c>
      <c r="SB49" s="15">
        <v>0.218038450613636</v>
      </c>
      <c r="SC49" s="15">
        <v>0.29972818800000001</v>
      </c>
      <c r="SD49" s="15">
        <v>0.48584610572727299</v>
      </c>
      <c r="SE49" s="15">
        <v>0.39818987643181802</v>
      </c>
      <c r="SF49" s="15">
        <v>0.30544702840909099</v>
      </c>
      <c r="SG49" s="15">
        <v>0.51038921965909101</v>
      </c>
      <c r="SH49" s="15">
        <v>0.433839992204545</v>
      </c>
      <c r="SI49" s="15">
        <v>0.23993493099999999</v>
      </c>
      <c r="SJ49" s="15">
        <v>0.36396516977272703</v>
      </c>
      <c r="SK49" s="15">
        <v>0.23457891802272701</v>
      </c>
      <c r="SL49" s="15">
        <v>35.159999999999997</v>
      </c>
      <c r="SM49" s="15">
        <v>33.610454545454502</v>
      </c>
      <c r="SN49" s="15">
        <v>9.4824999999999999</v>
      </c>
      <c r="SO49" s="15">
        <v>47.208636363636401</v>
      </c>
      <c r="SP49" s="15">
        <v>43.932045454545502</v>
      </c>
      <c r="SQ49" s="15">
        <v>36.869545454545403</v>
      </c>
      <c r="SR49" s="15">
        <v>36.453181818181797</v>
      </c>
      <c r="SS49" s="15">
        <v>0.28907820227272701</v>
      </c>
      <c r="ST49" s="15">
        <v>0.189088740909091</v>
      </c>
      <c r="SU49" s="15">
        <v>52.614772727272701</v>
      </c>
      <c r="SV49" s="15">
        <v>55.861363636363599</v>
      </c>
      <c r="SW49" s="15">
        <v>63.6</v>
      </c>
      <c r="SX49" s="15">
        <f t="shared" si="92"/>
        <v>10.9852272727273</v>
      </c>
      <c r="SY49" s="15">
        <f t="shared" si="93"/>
        <v>7.7386363636364024</v>
      </c>
      <c r="SZ49" s="15">
        <v>1739.65075</v>
      </c>
      <c r="TA49" s="15">
        <v>1813.35313636364</v>
      </c>
      <c r="TB49" s="15">
        <v>0.25014780408181803</v>
      </c>
      <c r="TC49" s="15">
        <v>0.23294552676590899</v>
      </c>
      <c r="TD49" s="15">
        <v>0.17348829891818199</v>
      </c>
      <c r="TE49" s="15">
        <v>0.140309595286364</v>
      </c>
      <c r="TF49" s="15">
        <v>0.16666165049318199</v>
      </c>
      <c r="TG49" s="15">
        <v>0.147270514881818</v>
      </c>
      <c r="TH49" s="15">
        <v>8.7629380431818199E-2</v>
      </c>
      <c r="TI49" s="15">
        <v>5.2086439088636402E-2</v>
      </c>
      <c r="TJ49" s="15">
        <v>8.0405670763636403E-2</v>
      </c>
      <c r="TK49" s="15">
        <v>9.6109190974999995E-2</v>
      </c>
      <c r="TL49" s="15">
        <v>0.36923742934999998</v>
      </c>
      <c r="TM49" s="15">
        <v>0.37662788069090902</v>
      </c>
      <c r="TN49" s="15">
        <v>0.35942329153636399</v>
      </c>
      <c r="TO49" s="15">
        <v>0.32906186421818201</v>
      </c>
      <c r="TP49" s="15">
        <v>0.13130641132045501</v>
      </c>
      <c r="TQ49" s="15">
        <v>0.15789839744772699</v>
      </c>
      <c r="TR49" s="15">
        <v>0.67400414116363605</v>
      </c>
      <c r="TS49" s="15">
        <v>0.62139090675227304</v>
      </c>
      <c r="TT49" s="15">
        <v>0.494525912722727</v>
      </c>
      <c r="TU49" s="15">
        <v>0.59759603811136397</v>
      </c>
      <c r="TV49" s="15">
        <v>0.531671531143182</v>
      </c>
      <c r="TW49" s="15">
        <v>0.62163205070000005</v>
      </c>
      <c r="TX49" s="15">
        <v>0.36844147716818199</v>
      </c>
      <c r="TY49" s="15">
        <v>0.41850945395681799</v>
      </c>
      <c r="TZ49" s="15">
        <v>0.31844682449545503</v>
      </c>
      <c r="UA49" s="15">
        <v>0.37414291135454503</v>
      </c>
      <c r="UB49" s="15">
        <v>-0.159496405681818</v>
      </c>
      <c r="UC49" s="15">
        <v>-9.7204606484090905E-2</v>
      </c>
      <c r="UD49" s="15">
        <v>1.2278242740863601</v>
      </c>
      <c r="UE49" s="15">
        <v>3.0301063171590901</v>
      </c>
      <c r="UF49" s="15">
        <v>0.22466112827777801</v>
      </c>
      <c r="UG49" s="15">
        <v>0.28976539477777802</v>
      </c>
      <c r="UH49" s="15">
        <v>0.19708254703703701</v>
      </c>
      <c r="UI49" s="15">
        <v>0.25418700253703702</v>
      </c>
      <c r="UJ49" s="15">
        <v>0.55238345574074099</v>
      </c>
      <c r="UK49" s="15">
        <v>0.44263870444444497</v>
      </c>
      <c r="UL49" s="15">
        <v>0.26397071212963003</v>
      </c>
      <c r="UM49" s="15">
        <v>0.52190358522222202</v>
      </c>
      <c r="UN49" s="15">
        <v>0.43317296055555599</v>
      </c>
      <c r="UO49" s="15">
        <v>0.22199636188888899</v>
      </c>
      <c r="UP49" s="15">
        <v>0.29949702794444499</v>
      </c>
      <c r="UQ49" s="15">
        <v>0.20972530735185199</v>
      </c>
      <c r="UR49" s="15">
        <v>32.189259259259302</v>
      </c>
      <c r="US49" s="15">
        <v>28.150555555555599</v>
      </c>
      <c r="UT49" s="15">
        <v>12.4775925925926</v>
      </c>
      <c r="UU49" s="15">
        <v>39.852407407407398</v>
      </c>
      <c r="UV49" s="15">
        <v>38.5357407407407</v>
      </c>
      <c r="UW49" s="15">
        <v>32.872962962962902</v>
      </c>
      <c r="UX49" s="15">
        <v>32.640370370370398</v>
      </c>
      <c r="UY49" s="15">
        <v>0.196089870666667</v>
      </c>
      <c r="UZ49" s="15">
        <v>0.14786385555555501</v>
      </c>
      <c r="VA49" s="15">
        <v>54.457962962963002</v>
      </c>
      <c r="VB49" s="15">
        <v>53.367777777777803</v>
      </c>
      <c r="VC49" s="15">
        <v>73.099999999999994</v>
      </c>
      <c r="VD49" s="15">
        <f t="shared" si="94"/>
        <v>18.642037037036992</v>
      </c>
      <c r="VE49" s="15">
        <f t="shared" si="95"/>
        <v>19.732222222222191</v>
      </c>
      <c r="VF49" s="15">
        <f t="shared" si="96"/>
        <v>19.187129629629592</v>
      </c>
      <c r="VG49" s="15">
        <v>1781.5008888888899</v>
      </c>
      <c r="VH49" s="15">
        <v>1756.7588888888899</v>
      </c>
      <c r="VI49" s="15">
        <v>0.32431729047962998</v>
      </c>
      <c r="VJ49" s="15">
        <v>0.36671785504814802</v>
      </c>
      <c r="VK49" s="15">
        <v>0.24155212134444401</v>
      </c>
      <c r="VL49" s="15">
        <v>0.26962115182777802</v>
      </c>
      <c r="VM49" s="15">
        <v>0.26819024487222198</v>
      </c>
      <c r="VN49" s="15">
        <v>0.309839314244444</v>
      </c>
      <c r="VO49" s="15">
        <f t="shared" si="97"/>
        <v>0.28901477955833299</v>
      </c>
      <c r="VP49" s="15">
        <v>0.18260621376851899</v>
      </c>
      <c r="VQ49" s="15">
        <v>0.20886246385370399</v>
      </c>
      <c r="VR49" s="15">
        <v>9.0912146235185204E-2</v>
      </c>
      <c r="VS49" s="15">
        <v>0.108469173446296</v>
      </c>
      <c r="VT49" s="15">
        <v>0.42303372791851901</v>
      </c>
      <c r="VU49" s="15">
        <v>0.47141820067962997</v>
      </c>
      <c r="VV49" s="15">
        <v>0.399508056231481</v>
      </c>
      <c r="VW49" s="15">
        <v>0.418983833977778</v>
      </c>
      <c r="VX49" s="15">
        <v>0.114074951372222</v>
      </c>
      <c r="VY49" s="15">
        <v>0.12657037567963</v>
      </c>
      <c r="VZ49" s="15">
        <v>0.99013401869444495</v>
      </c>
      <c r="WA49" s="15">
        <v>1.17825963093333</v>
      </c>
      <c r="WB49" s="15">
        <v>0.34575588211296299</v>
      </c>
      <c r="WC49" s="15">
        <v>0.34207672102777797</v>
      </c>
      <c r="WD49" s="15">
        <v>0.39927833675555502</v>
      </c>
      <c r="WE49" s="15">
        <v>0.40269161107962997</v>
      </c>
      <c r="WF49" s="15">
        <v>0.33577606119259301</v>
      </c>
      <c r="WG49" s="15">
        <v>0.35431112177222202</v>
      </c>
      <c r="WH49" s="15">
        <v>0.27649901936851901</v>
      </c>
      <c r="WI49" s="15">
        <v>0.288200923909259</v>
      </c>
      <c r="WJ49" s="15">
        <v>-0.30433271079629598</v>
      </c>
      <c r="WK49" s="15">
        <v>-0.344223214462963</v>
      </c>
      <c r="WL49" s="15">
        <v>0.69497957394814802</v>
      </c>
      <c r="WM49" s="15">
        <v>0.73209191888148095</v>
      </c>
      <c r="WN49" s="15">
        <v>0.18099484397561</v>
      </c>
      <c r="WO49" s="15">
        <v>0.21220176773170699</v>
      </c>
      <c r="WP49" s="15">
        <v>0.15541296565853699</v>
      </c>
      <c r="WQ49" s="15">
        <v>0.19346638282926801</v>
      </c>
      <c r="WR49" s="15">
        <v>0.50567765131707298</v>
      </c>
      <c r="WS49" s="15">
        <v>0.38268829570731699</v>
      </c>
      <c r="WT49" s="15">
        <v>0.199095697512195</v>
      </c>
      <c r="WU49" s="15">
        <v>0.49555513797561002</v>
      </c>
      <c r="WV49" s="15">
        <v>0.38659437707317101</v>
      </c>
      <c r="WW49" s="15">
        <v>0.18482494102439001</v>
      </c>
      <c r="WX49" s="15">
        <v>0.225993450292683</v>
      </c>
      <c r="WY49" s="15">
        <v>0.16788941787804901</v>
      </c>
      <c r="WZ49" s="15">
        <v>32.33</v>
      </c>
      <c r="XA49" s="15">
        <v>30.906341463414599</v>
      </c>
      <c r="XB49" s="15">
        <v>9.1514634146341507</v>
      </c>
      <c r="XC49" s="15">
        <v>35.952195121951199</v>
      </c>
      <c r="XD49" s="15">
        <v>36.612195121951203</v>
      </c>
      <c r="XE49" s="15">
        <v>32.97</v>
      </c>
      <c r="XF49" s="15">
        <v>32.82</v>
      </c>
      <c r="XG49" s="15">
        <v>8.3585653024390194E-2</v>
      </c>
      <c r="XH49" s="15">
        <v>9.5488698317073198E-2</v>
      </c>
      <c r="XI49" s="15">
        <v>62.114878048780497</v>
      </c>
      <c r="XJ49" s="15">
        <v>55.134146341463399</v>
      </c>
      <c r="XK49" s="15">
        <v>84.6</v>
      </c>
      <c r="XL49" s="15">
        <f t="shared" si="98"/>
        <v>22.485121951219497</v>
      </c>
      <c r="XM49" s="15">
        <f t="shared" si="99"/>
        <v>29.465853658536595</v>
      </c>
      <c r="XN49" s="15">
        <v>1955.29068292683</v>
      </c>
      <c r="XO49" s="15">
        <v>1796.85812195122</v>
      </c>
      <c r="XP49" s="15">
        <v>0.41925187017073201</v>
      </c>
      <c r="XQ49" s="15">
        <v>0.44375804472195102</v>
      </c>
      <c r="XR49" s="15">
        <v>0.31904699360243899</v>
      </c>
      <c r="XS49" s="15">
        <v>0.32740060243902402</v>
      </c>
      <c r="XT49" s="15">
        <v>0.36925720851951199</v>
      </c>
      <c r="XU49" s="15">
        <v>0.40663417202195101</v>
      </c>
      <c r="XV49" s="15">
        <v>0.26413559337560999</v>
      </c>
      <c r="XW49" s="15">
        <v>0.28681360844878001</v>
      </c>
      <c r="XX49" s="15">
        <v>0.119039220495122</v>
      </c>
      <c r="XY49" s="15">
        <v>0.13672826864634099</v>
      </c>
      <c r="XZ49" s="15">
        <v>0.48731407817317102</v>
      </c>
      <c r="YA49" s="15">
        <v>0.527198413136585</v>
      </c>
      <c r="YB49" s="15">
        <v>0.45021094208048801</v>
      </c>
      <c r="YC49" s="15">
        <v>0.47009866707560999</v>
      </c>
      <c r="YD49" s="15">
        <v>8.3589575548780506E-2</v>
      </c>
      <c r="YE49" s="15">
        <v>0.108791929470732</v>
      </c>
      <c r="YF49" s="15">
        <v>1.53201467357805</v>
      </c>
      <c r="YG49" s="15">
        <v>1.6227781306048801</v>
      </c>
      <c r="YH49" s="15">
        <v>0.32305772588048798</v>
      </c>
      <c r="YI49" s="15">
        <v>0.33114288924878099</v>
      </c>
      <c r="YJ49" s="15">
        <v>0.39224265911219502</v>
      </c>
      <c r="YK49" s="15">
        <v>0.40733054889999998</v>
      </c>
      <c r="YL49" s="15">
        <v>0.348566843253659</v>
      </c>
      <c r="YM49" s="15">
        <v>0.38398506713902397</v>
      </c>
      <c r="YN49" s="15">
        <v>0.27393255650975601</v>
      </c>
      <c r="YO49" s="15">
        <v>0.30476941912682898</v>
      </c>
      <c r="YP49" s="15">
        <v>-0.41173874082926798</v>
      </c>
      <c r="YQ49" s="15">
        <v>-0.44371544899999998</v>
      </c>
      <c r="YR49" s="15">
        <v>0.68793592116097602</v>
      </c>
      <c r="YS49" s="15">
        <v>0.74037407960243895</v>
      </c>
      <c r="YT49" s="15">
        <v>0.143973539703704</v>
      </c>
      <c r="YU49" s="15">
        <v>0.14382590331481501</v>
      </c>
      <c r="YV49" s="15">
        <v>0.11916264087037</v>
      </c>
      <c r="YW49" s="15">
        <v>0.142770290796296</v>
      </c>
      <c r="YX49" s="15">
        <v>0.46485535279629597</v>
      </c>
      <c r="YY49" s="15">
        <v>0.34038679659259302</v>
      </c>
      <c r="YZ49" s="15">
        <v>0.14190542975925899</v>
      </c>
      <c r="ZA49" s="15">
        <v>0.49180510612963002</v>
      </c>
      <c r="ZB49" s="15">
        <v>0.35166643244444401</v>
      </c>
      <c r="ZC49" s="15">
        <v>0.145473500481481</v>
      </c>
      <c r="ZD49" s="15">
        <v>0.147932902814815</v>
      </c>
      <c r="ZE49" s="15">
        <v>0.125412032425926</v>
      </c>
      <c r="ZF49" s="15">
        <v>36.53</v>
      </c>
      <c r="ZG49" s="15">
        <v>32.516111111111101</v>
      </c>
      <c r="ZH49" s="15">
        <v>14.7542592592593</v>
      </c>
      <c r="ZI49" s="15">
        <v>38.647222222222197</v>
      </c>
      <c r="ZJ49" s="15">
        <v>40.402407407407402</v>
      </c>
      <c r="ZK49" s="15">
        <v>37.448148148148199</v>
      </c>
      <c r="ZL49" s="15">
        <v>37.316666666666599</v>
      </c>
      <c r="ZM49" s="15">
        <v>3.9973231259259299E-2</v>
      </c>
      <c r="ZN49" s="15">
        <v>7.9350774888888906E-2</v>
      </c>
      <c r="ZO49" s="15">
        <v>62.167037037036998</v>
      </c>
      <c r="ZP49" s="15">
        <v>57.609814814814797</v>
      </c>
      <c r="ZQ49" s="15">
        <v>103.6</v>
      </c>
      <c r="ZR49" s="15">
        <f t="shared" si="100"/>
        <v>41.432962962962996</v>
      </c>
      <c r="ZS49" s="15">
        <f t="shared" si="101"/>
        <v>45.990185185185197</v>
      </c>
      <c r="ZT49" s="15">
        <v>1956.50801851852</v>
      </c>
      <c r="ZU49" s="15">
        <v>1853.04218518519</v>
      </c>
      <c r="ZV49" s="15">
        <v>0.53954177203518505</v>
      </c>
      <c r="ZW49" s="15">
        <v>0.52448109821296296</v>
      </c>
      <c r="ZX49" s="15">
        <v>0.420621389527778</v>
      </c>
      <c r="ZY49" s="15">
        <v>0.40671524136111098</v>
      </c>
      <c r="ZZ49" s="15">
        <v>0.52867569584444496</v>
      </c>
      <c r="AAA49" s="15">
        <v>0.52238679807222199</v>
      </c>
      <c r="AAB49" s="15">
        <v>0.407455962209259</v>
      </c>
      <c r="AAC49" s="15">
        <v>0.40472335254814801</v>
      </c>
      <c r="AAD49" s="15">
        <v>0.15982650930740699</v>
      </c>
      <c r="AAE49" s="15">
        <v>0.15127165517777799</v>
      </c>
      <c r="AAF49" s="15">
        <v>0.58361206715370395</v>
      </c>
      <c r="AAG49" s="15">
        <v>0.58661729412777797</v>
      </c>
      <c r="AAH49" s="15">
        <v>0.53317707970555595</v>
      </c>
      <c r="AAI49" s="15">
        <v>0.52180853007962902</v>
      </c>
      <c r="AAJ49" s="15">
        <v>6.0175875574074097E-2</v>
      </c>
      <c r="AAK49" s="15">
        <v>9.0197364287036993E-2</v>
      </c>
      <c r="AAL49" s="15">
        <v>2.5364480463277799</v>
      </c>
      <c r="AAM49" s="15">
        <v>2.2706325954962998</v>
      </c>
      <c r="AAN49" s="15">
        <v>0.30169755577407398</v>
      </c>
      <c r="AAO49" s="15">
        <v>0.28297678460370401</v>
      </c>
      <c r="AAP49" s="15">
        <v>0.39553893938888901</v>
      </c>
      <c r="AAQ49" s="15">
        <v>0.37074544899074102</v>
      </c>
      <c r="AAR49" s="15">
        <v>0.38694406080370403</v>
      </c>
      <c r="AAS49" s="15">
        <v>0.369327165962963</v>
      </c>
      <c r="AAT49" s="15">
        <v>0.291296043435185</v>
      </c>
      <c r="AAU49" s="15">
        <v>0.28143720409259199</v>
      </c>
      <c r="AAV49" s="15">
        <v>-0.57221161609259197</v>
      </c>
      <c r="AAW49" s="15">
        <v>-0.57379474374074102</v>
      </c>
      <c r="AAX49" s="15">
        <v>0.68009249913703695</v>
      </c>
      <c r="AAY49" s="15">
        <v>0.64836198908148102</v>
      </c>
      <c r="AAZ49" s="15">
        <v>0.119568087386364</v>
      </c>
      <c r="ABA49" s="15">
        <v>9.7484933181818195E-2</v>
      </c>
      <c r="ABB49" s="15">
        <v>9.9609664227272701E-2</v>
      </c>
      <c r="ABC49" s="15">
        <v>0.10546591961363599</v>
      </c>
      <c r="ABD49" s="15">
        <v>0.48874349627272701</v>
      </c>
      <c r="ABE49" s="15">
        <v>0.31264908220454501</v>
      </c>
      <c r="ABF49" s="15">
        <v>0.11731892102272699</v>
      </c>
      <c r="ABG49" s="15">
        <v>0.50450953593181802</v>
      </c>
      <c r="ABH49" s="15">
        <v>0.32785963777272698</v>
      </c>
      <c r="ABI49" s="15">
        <v>0.118975259568182</v>
      </c>
      <c r="ABJ49" s="15">
        <v>9.5631811954545398E-2</v>
      </c>
      <c r="ABK49" s="15">
        <v>9.7302761840909094E-2</v>
      </c>
      <c r="ABL49" s="15">
        <v>35.68</v>
      </c>
      <c r="ABM49" s="15">
        <v>33.896363636363702</v>
      </c>
      <c r="ABN49" s="15">
        <v>16.971590909090899</v>
      </c>
      <c r="ABO49" s="15">
        <v>30.258636363636398</v>
      </c>
      <c r="ABP49" s="15">
        <v>31.5081818181818</v>
      </c>
      <c r="ABQ49" s="15">
        <v>36.124545454545398</v>
      </c>
      <c r="ABR49" s="15">
        <v>36.119999999999997</v>
      </c>
      <c r="ABS49" s="15">
        <v>-0.14787073840909101</v>
      </c>
      <c r="ABT49" s="15">
        <v>-0.10607933022727301</v>
      </c>
      <c r="ABU49" s="15">
        <v>62.246136363636403</v>
      </c>
      <c r="ABV49" s="15">
        <v>57.2218181818182</v>
      </c>
      <c r="ABW49" s="15">
        <v>122.5</v>
      </c>
      <c r="ABX49" s="15">
        <f t="shared" si="102"/>
        <v>60.253863636363597</v>
      </c>
      <c r="ABY49" s="15">
        <f t="shared" si="103"/>
        <v>65.278181818181793</v>
      </c>
      <c r="ABZ49" s="15">
        <f t="shared" si="104"/>
        <v>62.766022727272698</v>
      </c>
      <c r="ACA49" s="15">
        <v>1958.2855909090899</v>
      </c>
      <c r="ACB49" s="15">
        <v>1844.2272954545499</v>
      </c>
      <c r="ACC49" s="15">
        <v>0.612661765679545</v>
      </c>
      <c r="ACD49" s="15">
        <v>0.64272584050000003</v>
      </c>
      <c r="ACE49" s="15">
        <v>0.46712115098409102</v>
      </c>
      <c r="ACF49" s="15">
        <v>0.493486917968182</v>
      </c>
      <c r="ACG49" s="15">
        <v>0.67446600507045495</v>
      </c>
      <c r="ACH49" s="15">
        <v>0.66481059413863597</v>
      </c>
      <c r="ACI49" s="15">
        <f t="shared" si="105"/>
        <v>0.66963829960454546</v>
      </c>
      <c r="ACJ49" s="15">
        <v>0.54588219459318199</v>
      </c>
      <c r="ACK49" s="15">
        <v>0.52247738599772697</v>
      </c>
      <c r="ACL49" s="15">
        <v>0.208597558190909</v>
      </c>
      <c r="ACM49" s="15">
        <v>0.218808269086364</v>
      </c>
      <c r="ACN49" s="15">
        <v>0.66852704864545498</v>
      </c>
      <c r="ACO49" s="15">
        <v>0.659187035086364</v>
      </c>
      <c r="ACP49" s="15">
        <v>0.61024431087272701</v>
      </c>
      <c r="ACQ49" s="15">
        <v>0.60420938874545504</v>
      </c>
      <c r="ACR49" s="15">
        <v>9.2599894659090895E-2</v>
      </c>
      <c r="ACS49" s="15">
        <v>2.8528965127272699E-2</v>
      </c>
      <c r="ACT49" s="15">
        <v>3.3541745344727301</v>
      </c>
      <c r="ACU49" s="15">
        <v>3.6430848628545398</v>
      </c>
      <c r="ACV49" s="15">
        <v>0.310639428815909</v>
      </c>
      <c r="ACW49" s="15">
        <v>0.32861031619090902</v>
      </c>
      <c r="ACX49" s="15">
        <v>0.42882175576363601</v>
      </c>
      <c r="ACY49" s="15">
        <v>0.44658903357954599</v>
      </c>
      <c r="ACZ49" s="15">
        <v>0.45465197234999999</v>
      </c>
      <c r="ADA49" s="15">
        <v>0.455328530936364</v>
      </c>
      <c r="ADB49" s="15">
        <v>0.34131760083409102</v>
      </c>
      <c r="ADC49" s="15">
        <v>0.33931761498409102</v>
      </c>
      <c r="ADD49" s="15">
        <v>-0.70146578718181796</v>
      </c>
      <c r="ADE49" s="15">
        <v>-0.68478567302272697</v>
      </c>
      <c r="ADF49" s="15">
        <v>0.76048437545909098</v>
      </c>
      <c r="ADG49" s="15">
        <v>0.83795278420227304</v>
      </c>
      <c r="ADH49" s="15">
        <v>0.10475750048320399</v>
      </c>
      <c r="ADI49" s="15">
        <v>5.1852026555555701E-2</v>
      </c>
      <c r="ADJ49" s="15">
        <v>8.0565894165374699E-2</v>
      </c>
      <c r="ADK49" s="15">
        <v>9.0505684754522003E-2</v>
      </c>
      <c r="ADL49" s="15">
        <v>0.55850076195090403</v>
      </c>
      <c r="ADM49" s="15">
        <v>0.33118391747545201</v>
      </c>
      <c r="ADN49" s="15">
        <v>0.10712371057622699</v>
      </c>
      <c r="ADO49" s="15">
        <v>0.65970320951162797</v>
      </c>
      <c r="ADP49" s="15">
        <v>0.402654959007752</v>
      </c>
      <c r="ADQ49" s="15">
        <v>0.12421165066925099</v>
      </c>
      <c r="ADR49" s="15">
        <v>6.8726867811369594E-2</v>
      </c>
      <c r="ADS49" s="15">
        <v>0.101122416033592</v>
      </c>
      <c r="ADT49" s="15">
        <v>37.190930232558202</v>
      </c>
      <c r="ADU49" s="15">
        <v>33.520335917312799</v>
      </c>
      <c r="ADV49" s="15">
        <v>16.0515762273902</v>
      </c>
      <c r="ADW49" s="15">
        <v>27.824677002584</v>
      </c>
      <c r="ADX49" s="15">
        <v>28.369431524547799</v>
      </c>
      <c r="ADY49" s="15">
        <v>37.532480620155098</v>
      </c>
      <c r="ADZ49" s="15">
        <v>37.406356589147101</v>
      </c>
      <c r="AEA49" s="15">
        <v>-0.24281999302325599</v>
      </c>
      <c r="AEB49" s="15">
        <v>-0.206383445219638</v>
      </c>
      <c r="AEC49" s="15">
        <v>51.057648578811403</v>
      </c>
      <c r="AED49" s="15">
        <v>47.478397932816598</v>
      </c>
      <c r="AEE49" s="15">
        <v>140.80000000000001</v>
      </c>
      <c r="AEF49" s="15">
        <f t="shared" si="247"/>
        <v>89.742351421188602</v>
      </c>
      <c r="AEG49" s="15">
        <f t="shared" si="248"/>
        <v>93.32160206718342</v>
      </c>
      <c r="AEH49" s="15">
        <v>1704.3286330749399</v>
      </c>
      <c r="AEI49" s="15">
        <v>1623.0520671834599</v>
      </c>
      <c r="AEJ49" s="15">
        <v>0.71818225213178299</v>
      </c>
      <c r="AEK49" s="15">
        <v>0.719652703341085</v>
      </c>
      <c r="AEL49" s="15">
        <v>0.57813520132299701</v>
      </c>
      <c r="AEM49" s="15">
        <v>0.56957606260465099</v>
      </c>
      <c r="AEN49" s="15">
        <v>0.80903154257364296</v>
      </c>
      <c r="AEO49" s="15">
        <v>0.82893290588888902</v>
      </c>
      <c r="AEP49" s="15">
        <v>0.70682762521446996</v>
      </c>
      <c r="AEQ49" s="15">
        <v>0.72819753540568399</v>
      </c>
      <c r="AER49" s="15">
        <v>0.24064532767958699</v>
      </c>
      <c r="AES49" s="15">
        <v>0.25436849573126602</v>
      </c>
      <c r="AET49" s="15">
        <v>0.73262180907235197</v>
      </c>
      <c r="AEU49" s="15">
        <v>0.74642509495348797</v>
      </c>
      <c r="AEV49" s="15">
        <v>0.681003989421189</v>
      </c>
      <c r="AEW49" s="15">
        <v>0.68241140646770004</v>
      </c>
      <c r="AEX49" s="15">
        <v>3.2313285100775198E-2</v>
      </c>
      <c r="AEY49" s="15">
        <v>5.8613726713178299E-2</v>
      </c>
      <c r="AEZ49" s="15">
        <v>5.1534758243049099</v>
      </c>
      <c r="AFA49" s="15">
        <v>5.1793721286408303</v>
      </c>
      <c r="AFB49" s="15">
        <v>0.297326358041344</v>
      </c>
      <c r="AFC49" s="15">
        <v>0.30631859278811402</v>
      </c>
      <c r="AFD49" s="15">
        <v>0.433284515121447</v>
      </c>
      <c r="AFE49" s="15">
        <v>0.44462861324806202</v>
      </c>
      <c r="AFF49" s="15">
        <v>0.46346041088630502</v>
      </c>
      <c r="AFG49" s="15">
        <v>0.48129789951679602</v>
      </c>
      <c r="AFH49" s="15">
        <v>0.33473003444186</v>
      </c>
      <c r="AFI49" s="15">
        <v>0.35244143821446999</v>
      </c>
      <c r="AFJ49" s="15">
        <v>-0.82753403807493497</v>
      </c>
      <c r="AFK49" s="15">
        <v>-0.84248259831266104</v>
      </c>
      <c r="AFL49" s="15">
        <v>0.76747825828940597</v>
      </c>
      <c r="AFM49" s="15">
        <v>0.82407755890956103</v>
      </c>
      <c r="AFN49" s="15">
        <v>0.13241216496491201</v>
      </c>
      <c r="AFO49" s="15">
        <v>6.2542570298245601E-2</v>
      </c>
      <c r="AFP49" s="15">
        <v>0.100849149210526</v>
      </c>
      <c r="AFQ49" s="15">
        <v>0.106602478298246</v>
      </c>
      <c r="AFR49" s="15">
        <v>0.70588997443859602</v>
      </c>
      <c r="AFS49" s="15">
        <v>0.41704759984210499</v>
      </c>
      <c r="AFT49" s="15">
        <v>0.105981154315789</v>
      </c>
      <c r="AFU49" s="15">
        <v>0.68904955845614002</v>
      </c>
      <c r="AFV49" s="15">
        <v>0.42558278370175401</v>
      </c>
      <c r="AFW49" s="15">
        <v>0.12817907080701799</v>
      </c>
      <c r="AFX49" s="15">
        <v>6.1468603315789502E-2</v>
      </c>
      <c r="AFY49" s="15">
        <v>0.10422992364912299</v>
      </c>
      <c r="AFZ49" s="15">
        <v>33.729999999999997</v>
      </c>
      <c r="AGA49" s="15">
        <v>31.786140350877201</v>
      </c>
      <c r="AGB49" s="15">
        <v>15.588596491228101</v>
      </c>
      <c r="AGC49" s="15">
        <v>25.640350877193001</v>
      </c>
      <c r="AGD49" s="15">
        <v>25.407719298245599</v>
      </c>
      <c r="AGE49" s="15">
        <v>33.511403508771899</v>
      </c>
      <c r="AGF49" s="15">
        <v>33.549999999999997</v>
      </c>
      <c r="AGG49" s="15">
        <v>-0.196192473684211</v>
      </c>
      <c r="AGH49" s="15">
        <v>-0.18479815964912299</v>
      </c>
      <c r="AGI49" s="15">
        <v>46.062982456140404</v>
      </c>
      <c r="AGJ49" s="15">
        <v>43.6664912280702</v>
      </c>
      <c r="AGK49" s="15">
        <v>145.1</v>
      </c>
      <c r="AGL49" s="15">
        <f t="shared" si="106"/>
        <v>99.037017543859591</v>
      </c>
      <c r="AGM49" s="15">
        <f t="shared" si="107"/>
        <v>101.43350877192979</v>
      </c>
      <c r="AGN49" s="15">
        <f t="shared" si="108"/>
        <v>100.23526315789469</v>
      </c>
      <c r="AGO49" s="15">
        <v>1590.9555438596501</v>
      </c>
      <c r="AGP49" s="15">
        <v>1536.5425438596501</v>
      </c>
      <c r="AGQ49" s="15">
        <v>0.72771416511579001</v>
      </c>
      <c r="AGR49" s="15">
        <v>0.73615372071578999</v>
      </c>
      <c r="AGS49" s="15">
        <v>0.59656070159824603</v>
      </c>
      <c r="AGT49" s="15">
        <v>0.59117823207017595</v>
      </c>
      <c r="AGU49" s="15">
        <v>0.82893089235789497</v>
      </c>
      <c r="AGV49" s="15">
        <v>0.83474272621052603</v>
      </c>
      <c r="AGW49" s="15">
        <f t="shared" si="109"/>
        <v>0.83183680928421055</v>
      </c>
      <c r="AGX49" s="15">
        <v>0.74026837750350905</v>
      </c>
      <c r="AGY49" s="15">
        <v>0.73543134429824597</v>
      </c>
      <c r="AGZ49" s="15">
        <v>0.23398523693157899</v>
      </c>
      <c r="AHA49" s="15">
        <v>0.25699982616140299</v>
      </c>
      <c r="AHB49" s="15">
        <v>0.72854235191052596</v>
      </c>
      <c r="AHC49" s="15">
        <v>0.74724411285263104</v>
      </c>
      <c r="AHD49" s="15">
        <v>0.67743153099473696</v>
      </c>
      <c r="AHE49" s="15">
        <v>0.68103900757368396</v>
      </c>
      <c r="AHF49" s="15">
        <v>1.1434517326315801E-2</v>
      </c>
      <c r="AHG49" s="15">
        <v>2.7974957615789501E-2</v>
      </c>
      <c r="AHH49" s="15">
        <v>5.4630994371789496</v>
      </c>
      <c r="AHI49" s="15">
        <v>5.6298866234105303</v>
      </c>
      <c r="AHJ49" s="15">
        <v>0.28200956897193002</v>
      </c>
      <c r="AHK49" s="15">
        <v>0.30800604045263202</v>
      </c>
      <c r="AHL49" s="15">
        <v>0.41773439185438599</v>
      </c>
      <c r="AHM49" s="15">
        <v>0.44778843559999998</v>
      </c>
      <c r="AHN49" s="15">
        <v>0.44931628593508799</v>
      </c>
      <c r="AHO49" s="15">
        <v>0.479921214489474</v>
      </c>
      <c r="AHP49" s="15">
        <v>0.320957726007017</v>
      </c>
      <c r="AHQ49" s="15">
        <v>0.348386302691228</v>
      </c>
      <c r="AHR49" s="15">
        <v>-0.84941023675438598</v>
      </c>
      <c r="AHS49" s="15">
        <v>-0.84682223700000003</v>
      </c>
      <c r="AHT49" s="15">
        <v>0.72051028167017594</v>
      </c>
      <c r="AHU49" s="15">
        <v>0.82914041765087698</v>
      </c>
      <c r="AHV49" s="15">
        <v>0.13285890716666701</v>
      </c>
      <c r="AHW49" s="15">
        <v>6.3060455242424193E-2</v>
      </c>
      <c r="AHX49" s="15">
        <v>0.10775133951515101</v>
      </c>
      <c r="AHY49" s="15">
        <v>0.10862220172727299</v>
      </c>
      <c r="AHZ49" s="15">
        <v>0.74017295942424199</v>
      </c>
      <c r="AIA49" s="15">
        <v>0.432112542651515</v>
      </c>
      <c r="AIB49" s="15">
        <v>0.10321923057575801</v>
      </c>
      <c r="AIC49" s="15">
        <v>0.68512520725757597</v>
      </c>
      <c r="AID49" s="15">
        <v>0.41755507843939399</v>
      </c>
      <c r="AIE49" s="15">
        <v>0.124643939393939</v>
      </c>
      <c r="AIF49" s="15">
        <v>5.9303127060606101E-2</v>
      </c>
      <c r="AIG49" s="15">
        <v>0.100481000469697</v>
      </c>
      <c r="AIH49" s="15">
        <v>37.14</v>
      </c>
      <c r="AII49" s="15">
        <v>34.939696969697003</v>
      </c>
      <c r="AIJ49" s="15">
        <v>23.965454545454499</v>
      </c>
      <c r="AIK49" s="15">
        <v>27.538181818181801</v>
      </c>
      <c r="AIL49" s="15">
        <v>27.665454545454601</v>
      </c>
      <c r="AIM49" s="15">
        <v>37.36</v>
      </c>
      <c r="AIN49" s="15">
        <v>37.29</v>
      </c>
      <c r="AIO49" s="15">
        <v>-0.245365109090909</v>
      </c>
      <c r="AIP49" s="15">
        <v>-0.219350625757576</v>
      </c>
      <c r="AIQ49" s="15">
        <v>43.481060606060602</v>
      </c>
      <c r="AIR49" s="15">
        <v>45.315303030302999</v>
      </c>
      <c r="AIS49" s="15">
        <v>157</v>
      </c>
      <c r="AIT49" s="15">
        <f t="shared" si="110"/>
        <v>113.51893939393941</v>
      </c>
      <c r="AIU49" s="15">
        <f t="shared" si="111"/>
        <v>111.684696969697</v>
      </c>
      <c r="AIV49" s="15">
        <v>1532.3219090909099</v>
      </c>
      <c r="AIW49" s="15">
        <v>1573.952</v>
      </c>
      <c r="AIX49" s="15">
        <v>0.73469715198787899</v>
      </c>
      <c r="AIY49" s="15">
        <v>0.74308263982121203</v>
      </c>
      <c r="AIZ49" s="15">
        <v>0.59995773653333395</v>
      </c>
      <c r="AJA49" s="15">
        <v>0.59760609989090896</v>
      </c>
      <c r="AJB49" s="15">
        <v>0.83515821615302999</v>
      </c>
      <c r="AJC49" s="15">
        <v>0.84117362376969695</v>
      </c>
      <c r="AJD49" s="15">
        <v>0.74465092527424204</v>
      </c>
      <c r="AJE49" s="15">
        <v>0.74348516410303001</v>
      </c>
      <c r="AJF49" s="15">
        <v>0.2417730635</v>
      </c>
      <c r="AJG49" s="15">
        <v>0.26158076289242399</v>
      </c>
      <c r="AJH49" s="15">
        <v>0.73750945185151495</v>
      </c>
      <c r="AJI49" s="15">
        <v>0.74387768000909105</v>
      </c>
      <c r="AJJ49" s="15">
        <v>0.68510617294393905</v>
      </c>
      <c r="AJK49" s="15">
        <v>0.69353670827727298</v>
      </c>
      <c r="AJL49" s="15">
        <v>1.6785060331818199E-2</v>
      </c>
      <c r="AJM49" s="15">
        <v>4.4605269924242403E-3</v>
      </c>
      <c r="AJN49" s="15">
        <v>5.6017276428500002</v>
      </c>
      <c r="AJO49" s="15">
        <v>5.8291932545151504</v>
      </c>
      <c r="AJP49" s="15">
        <v>0.28974147857878801</v>
      </c>
      <c r="AJQ49" s="15">
        <v>0.31048611024393902</v>
      </c>
      <c r="AJR49" s="15">
        <v>0.427833729939394</v>
      </c>
      <c r="AJS49" s="15">
        <v>0.45154686647575798</v>
      </c>
      <c r="AJT49" s="15">
        <v>0.45949404738181798</v>
      </c>
      <c r="AJU49" s="15">
        <v>0.48386407640454598</v>
      </c>
      <c r="AJV49" s="15">
        <v>0.32906510766060598</v>
      </c>
      <c r="AJW49" s="15">
        <v>0.35139697177121199</v>
      </c>
      <c r="AJX49" s="15">
        <v>-0.85253364051515101</v>
      </c>
      <c r="AJY49" s="15">
        <v>-0.85261370234848499</v>
      </c>
      <c r="AJZ49" s="15">
        <v>0.74969330459848504</v>
      </c>
      <c r="AKA49" s="15">
        <v>0.841826282513636</v>
      </c>
      <c r="AZI49" s="6"/>
      <c r="AZJ49" s="7"/>
      <c r="AZK49" s="6"/>
      <c r="AZL49" s="6"/>
      <c r="AZM49" s="6"/>
      <c r="AZN49" s="6"/>
    </row>
    <row r="50" spans="1:963 1361:1366" x14ac:dyDescent="0.25">
      <c r="A50" s="15">
        <v>49</v>
      </c>
      <c r="B50" s="15">
        <v>13</v>
      </c>
      <c r="C50" s="15" t="s">
        <v>9</v>
      </c>
      <c r="D50" s="15">
        <v>70</v>
      </c>
      <c r="E50" s="15">
        <v>5</v>
      </c>
      <c r="F50" s="15">
        <v>3</v>
      </c>
      <c r="G50" s="15" t="s">
        <v>14</v>
      </c>
      <c r="H50" s="15" t="s">
        <v>560</v>
      </c>
      <c r="I50" s="25">
        <v>-9999</v>
      </c>
      <c r="J50" s="25">
        <v>-9999</v>
      </c>
      <c r="K50" s="25">
        <v>-9999</v>
      </c>
      <c r="L50" s="25">
        <v>-9999</v>
      </c>
      <c r="M50" s="15">
        <v>0</v>
      </c>
      <c r="N50" s="15">
        <v>0</v>
      </c>
      <c r="O50" s="15">
        <f t="shared" si="34"/>
        <v>0</v>
      </c>
      <c r="P50" s="15">
        <v>0</v>
      </c>
      <c r="Q50" s="15">
        <v>51.679999999999993</v>
      </c>
      <c r="R50" s="15">
        <v>22.72</v>
      </c>
      <c r="S50" s="15">
        <v>25.6</v>
      </c>
      <c r="T50" s="15">
        <v>55.679999999999993</v>
      </c>
      <c r="U50" s="15">
        <v>16.72</v>
      </c>
      <c r="V50" s="15">
        <v>27.6</v>
      </c>
      <c r="W50" s="15">
        <v>57.68</v>
      </c>
      <c r="X50" s="15">
        <v>16.72</v>
      </c>
      <c r="Y50" s="15">
        <v>25.6</v>
      </c>
      <c r="Z50" s="15">
        <v>47.679999999999993</v>
      </c>
      <c r="AA50" s="15">
        <v>16.72</v>
      </c>
      <c r="AB50" s="15">
        <v>35.6</v>
      </c>
      <c r="AC50" s="15" t="s">
        <v>89</v>
      </c>
      <c r="AD50" s="15">
        <v>8.8000000000000007</v>
      </c>
      <c r="AE50" s="15">
        <v>7.2</v>
      </c>
      <c r="AF50" s="15">
        <v>0.7</v>
      </c>
      <c r="AG50" s="15" t="s">
        <v>41</v>
      </c>
      <c r="AH50" s="15">
        <v>2</v>
      </c>
      <c r="AI50" s="15">
        <v>0.9</v>
      </c>
      <c r="AJ50" s="15">
        <v>2.6</v>
      </c>
      <c r="AK50" s="15">
        <v>5</v>
      </c>
      <c r="AL50" s="15">
        <v>524</v>
      </c>
      <c r="AM50" s="15">
        <v>28</v>
      </c>
      <c r="AN50" s="15">
        <v>0.56000000000000005</v>
      </c>
      <c r="AO50" s="15">
        <v>8.9</v>
      </c>
      <c r="AP50" s="15">
        <v>6.4</v>
      </c>
      <c r="AQ50" s="15">
        <v>1.31</v>
      </c>
      <c r="AR50" s="15">
        <v>4315</v>
      </c>
      <c r="AS50" s="15">
        <v>203</v>
      </c>
      <c r="AT50" s="15">
        <v>351</v>
      </c>
      <c r="AU50" s="25">
        <v>-9999</v>
      </c>
      <c r="AV50" s="15">
        <v>26.1</v>
      </c>
      <c r="AW50" s="15">
        <v>0</v>
      </c>
      <c r="AX50" s="15">
        <v>5</v>
      </c>
      <c r="AY50" s="15">
        <v>83</v>
      </c>
      <c r="AZ50" s="15">
        <v>6</v>
      </c>
      <c r="BA50" s="15">
        <v>6</v>
      </c>
      <c r="BB50" s="15">
        <v>71</v>
      </c>
      <c r="BC50" s="20">
        <v>0.23563621778802768</v>
      </c>
      <c r="BD50" s="20">
        <v>9.0261759101394043E-2</v>
      </c>
      <c r="BE50" s="20">
        <v>7.0511206245278277E-2</v>
      </c>
      <c r="BF50" s="20">
        <v>9.9369006806776961E-2</v>
      </c>
      <c r="BG50" s="20">
        <v>0.33361549569287458</v>
      </c>
      <c r="BH50" s="20">
        <v>0.14406358668653751</v>
      </c>
      <c r="BI50" s="25">
        <v>-9999</v>
      </c>
      <c r="BJ50" s="25">
        <v>-9999</v>
      </c>
      <c r="BK50" s="25">
        <v>-9999</v>
      </c>
      <c r="BL50" s="25">
        <v>-9999</v>
      </c>
      <c r="BM50" s="25">
        <v>-9999</v>
      </c>
      <c r="BN50" s="20">
        <f t="shared" si="197"/>
        <v>1.3035919075576869</v>
      </c>
      <c r="BO50" s="20">
        <f t="shared" si="198"/>
        <v>1.5856367325388001</v>
      </c>
      <c r="BP50" s="20">
        <f t="shared" si="199"/>
        <v>1.983112759765908</v>
      </c>
      <c r="BQ50" s="20">
        <f t="shared" si="200"/>
        <v>3.3175747425374063</v>
      </c>
      <c r="BR50" s="20">
        <f t="shared" si="201"/>
        <v>3.8938290892835563</v>
      </c>
      <c r="BS50" s="20">
        <f t="shared" si="202"/>
        <v>0.39747602722710784</v>
      </c>
      <c r="BT50" s="20">
        <f t="shared" si="203"/>
        <v>1.3344619827714983</v>
      </c>
      <c r="BU50" s="20">
        <f t="shared" si="204"/>
        <v>0.57625434674615006</v>
      </c>
      <c r="BV50" s="20">
        <f t="shared" si="35"/>
        <v>2.3081923567447564</v>
      </c>
      <c r="BW50" s="25">
        <v>-9999</v>
      </c>
      <c r="BX50" s="25">
        <v>-9999</v>
      </c>
      <c r="BY50" s="25">
        <v>-9999</v>
      </c>
      <c r="BZ50" s="25">
        <v>-9999</v>
      </c>
      <c r="CA50" s="25">
        <v>-9999</v>
      </c>
      <c r="CB50" s="25">
        <v>-9999</v>
      </c>
      <c r="CC50" s="25">
        <v>-9999</v>
      </c>
      <c r="CD50" s="20">
        <f t="shared" si="205"/>
        <v>25.03427830871194</v>
      </c>
      <c r="CE50" s="20">
        <f t="shared" si="206"/>
        <v>31.530984699821712</v>
      </c>
      <c r="CF50" s="20">
        <f t="shared" si="207"/>
        <v>38.594556849165812</v>
      </c>
      <c r="CG50" s="20">
        <f t="shared" si="36"/>
        <v>65.8853290122522</v>
      </c>
      <c r="CH50" s="15">
        <f t="shared" si="208"/>
        <v>7.0635721493440968</v>
      </c>
      <c r="CI50" s="15">
        <f t="shared" si="209"/>
        <v>17.911044477761124</v>
      </c>
      <c r="CJ50" s="15">
        <f t="shared" si="210"/>
        <v>9.379727685325264</v>
      </c>
      <c r="CK50" s="15">
        <f t="shared" ref="CK50:CL50" si="261">SUM(CH50:CJ50)</f>
        <v>34.354344312430484</v>
      </c>
      <c r="CL50" s="15">
        <f t="shared" si="261"/>
        <v>61.645116475516872</v>
      </c>
      <c r="CM50" s="15">
        <v>0.97500000000000009</v>
      </c>
      <c r="CN50" s="15">
        <v>0.13</v>
      </c>
      <c r="CO50" s="15">
        <v>1.4999999999999999E-2</v>
      </c>
      <c r="CP50" s="15">
        <v>0.11499999999999999</v>
      </c>
      <c r="CQ50" s="15">
        <v>0.85500000000000009</v>
      </c>
      <c r="CR50" s="15">
        <v>0.51500000000000001</v>
      </c>
      <c r="CS50" s="25">
        <v>-9999</v>
      </c>
      <c r="CT50" s="25">
        <v>-9999</v>
      </c>
      <c r="CU50" s="25">
        <v>-9999</v>
      </c>
      <c r="CV50" s="25">
        <v>-9999</v>
      </c>
      <c r="CW50" s="25">
        <v>-9999</v>
      </c>
      <c r="CX50" s="20">
        <f t="shared" si="141"/>
        <v>4.42</v>
      </c>
      <c r="CY50" s="20">
        <f t="shared" si="142"/>
        <v>4.4799999999999995</v>
      </c>
      <c r="CZ50" s="20">
        <f t="shared" si="143"/>
        <v>4.9399999999999995</v>
      </c>
      <c r="DA50" s="20">
        <f t="shared" si="144"/>
        <v>8.36</v>
      </c>
      <c r="DB50" s="20">
        <f t="shared" si="145"/>
        <v>10.42</v>
      </c>
      <c r="DC50" s="15">
        <f t="shared" si="146"/>
        <v>0.45999999999999996</v>
      </c>
      <c r="DD50" s="15">
        <f t="shared" si="147"/>
        <v>3.4200000000000004</v>
      </c>
      <c r="DE50" s="15">
        <f t="shared" si="148"/>
        <v>2.06</v>
      </c>
      <c r="DF50" s="15">
        <f t="shared" si="149"/>
        <v>5.94</v>
      </c>
      <c r="DG50" s="16">
        <v>4.1129032258064511</v>
      </c>
      <c r="DH50" s="16">
        <v>2.1456663513715335</v>
      </c>
      <c r="DI50" s="16">
        <v>1.6241765977774427</v>
      </c>
      <c r="DJ50" s="16">
        <v>1.7658930373360242</v>
      </c>
      <c r="DK50" s="16">
        <v>4.4777611194402809</v>
      </c>
      <c r="DL50" s="16">
        <v>2.344931921331316</v>
      </c>
      <c r="DM50" s="25">
        <v>-9999</v>
      </c>
      <c r="DN50" s="20">
        <f t="shared" si="41"/>
        <v>25.03427830871194</v>
      </c>
      <c r="DO50" s="20">
        <f t="shared" si="42"/>
        <v>31.530984699821712</v>
      </c>
      <c r="DP50" s="20">
        <f t="shared" ref="DP50:DR50" si="262">(DO50+(DJ50*4))</f>
        <v>38.594556849165812</v>
      </c>
      <c r="DQ50" s="20">
        <f t="shared" si="262"/>
        <v>56.505601326926936</v>
      </c>
      <c r="DR50" s="20">
        <f t="shared" si="262"/>
        <v>65.8853290122522</v>
      </c>
      <c r="DS50" s="15">
        <f t="shared" si="44"/>
        <v>7.0635721493440968</v>
      </c>
      <c r="DT50" s="15">
        <f t="shared" si="45"/>
        <v>17.911044477761124</v>
      </c>
      <c r="DU50" s="15">
        <f t="shared" si="46"/>
        <v>9.379727685325264</v>
      </c>
      <c r="DV50" s="15">
        <f t="shared" si="47"/>
        <v>34.354344312430484</v>
      </c>
      <c r="DW50" s="25">
        <v>-9999</v>
      </c>
      <c r="DX50" s="25">
        <v>-9999</v>
      </c>
      <c r="DY50" s="25">
        <v>-9999</v>
      </c>
      <c r="DZ50" s="25">
        <v>-9999</v>
      </c>
      <c r="EA50" s="25">
        <v>-9999</v>
      </c>
      <c r="EB50" s="25">
        <v>-9999</v>
      </c>
      <c r="EC50" s="25">
        <v>-9999</v>
      </c>
      <c r="ED50" s="25">
        <v>-9999</v>
      </c>
      <c r="EE50" s="25">
        <v>-9999</v>
      </c>
      <c r="EF50" s="25">
        <v>-9999</v>
      </c>
      <c r="EG50" s="25">
        <v>-9999</v>
      </c>
      <c r="EH50" s="25">
        <v>-9999</v>
      </c>
      <c r="EI50" s="25">
        <v>-9999</v>
      </c>
      <c r="EJ50" s="25">
        <v>-9999</v>
      </c>
      <c r="EK50" s="25">
        <v>-9999</v>
      </c>
      <c r="EL50" s="25">
        <v>-9999</v>
      </c>
      <c r="EM50" s="25">
        <v>-9999</v>
      </c>
      <c r="EN50" s="25">
        <v>-9999</v>
      </c>
      <c r="EO50" s="25">
        <v>-9999</v>
      </c>
      <c r="EP50" s="25">
        <v>-9999</v>
      </c>
      <c r="EQ50" s="15">
        <v>9.3000000000000007</v>
      </c>
      <c r="ER50" s="18">
        <v>3.6</v>
      </c>
      <c r="ES50" s="17">
        <v>5.0999999999999996</v>
      </c>
      <c r="ET50" s="18">
        <v>4.5999999999999996</v>
      </c>
      <c r="EU50" s="29">
        <v>4</v>
      </c>
      <c r="EV50" s="22">
        <v>4.5999999999999996</v>
      </c>
      <c r="EW50" s="22">
        <v>2.4</v>
      </c>
      <c r="EX50" s="18">
        <v>4</v>
      </c>
      <c r="EY50" s="18">
        <v>5.7</v>
      </c>
      <c r="EZ50" s="23">
        <v>5</v>
      </c>
      <c r="FA50" s="18">
        <v>7.1</v>
      </c>
      <c r="FB50" s="22">
        <v>5.0999999999999996</v>
      </c>
      <c r="FC50" s="21">
        <v>-9999</v>
      </c>
      <c r="FD50" s="18">
        <v>7</v>
      </c>
      <c r="FE50" s="21">
        <v>-9999</v>
      </c>
      <c r="FF50" s="18">
        <v>8</v>
      </c>
      <c r="FG50" s="18">
        <v>11.2</v>
      </c>
      <c r="FH50" s="18">
        <v>14.7</v>
      </c>
      <c r="FI50" s="18">
        <v>12.1</v>
      </c>
      <c r="FJ50" s="18">
        <v>13.4</v>
      </c>
      <c r="FK50" s="18">
        <v>12.4</v>
      </c>
      <c r="FL50" s="17">
        <v>30.6</v>
      </c>
      <c r="FM50" s="17">
        <v>35.799999999999997</v>
      </c>
      <c r="FN50" s="17">
        <v>31.9</v>
      </c>
      <c r="FO50" s="17">
        <v>30</v>
      </c>
      <c r="FP50" s="17">
        <v>25.5</v>
      </c>
      <c r="FQ50" s="17">
        <v>25.3</v>
      </c>
      <c r="FR50" s="17">
        <v>24.5</v>
      </c>
      <c r="FS50" s="17">
        <v>21.7</v>
      </c>
      <c r="FT50" s="17">
        <v>19.2</v>
      </c>
      <c r="FU50" s="17">
        <v>21.8</v>
      </c>
      <c r="FV50" s="17">
        <v>17</v>
      </c>
      <c r="FW50" s="17">
        <v>17</v>
      </c>
      <c r="FX50" s="22">
        <v>26.5</v>
      </c>
      <c r="FY50" s="22">
        <v>24.5</v>
      </c>
      <c r="FZ50" s="22">
        <v>32.5</v>
      </c>
      <c r="GA50" s="22">
        <v>32.5</v>
      </c>
      <c r="GB50" s="22">
        <v>37</v>
      </c>
      <c r="GC50" s="22">
        <v>26.5</v>
      </c>
      <c r="GD50" s="22">
        <v>43.5</v>
      </c>
      <c r="GE50" s="22">
        <v>37.5</v>
      </c>
      <c r="GF50" s="22">
        <v>46.5</v>
      </c>
      <c r="GG50" s="22">
        <v>43.5</v>
      </c>
      <c r="GH50" s="22">
        <v>48.5</v>
      </c>
      <c r="GI50" s="22">
        <v>38</v>
      </c>
      <c r="GJ50" s="22">
        <v>53</v>
      </c>
      <c r="GK50" s="22">
        <v>46</v>
      </c>
      <c r="GL50" s="22">
        <v>52.5</v>
      </c>
      <c r="GM50" s="22">
        <v>40.5</v>
      </c>
      <c r="GN50" s="16">
        <v>3.0927835051546388</v>
      </c>
      <c r="GO50" s="16">
        <v>144.05594405594405</v>
      </c>
      <c r="GP50" s="16">
        <v>13.021363173957274</v>
      </c>
      <c r="GQ50" s="16">
        <v>9.3812375249500999</v>
      </c>
      <c r="GR50" s="16">
        <v>4.3392504930966469</v>
      </c>
      <c r="GS50" s="16">
        <v>12.54980079681275</v>
      </c>
      <c r="GT50" s="16">
        <v>7.0778564206268966</v>
      </c>
      <c r="GU50" s="16">
        <v>0</v>
      </c>
      <c r="GV50" s="16">
        <v>7.8217821782178207</v>
      </c>
      <c r="GW50" s="16">
        <v>0.49504950495049499</v>
      </c>
      <c r="GX50" s="18">
        <v>3.1564000000000001</v>
      </c>
      <c r="GY50" s="18">
        <v>4.0697999999999999</v>
      </c>
      <c r="GZ50" s="18">
        <v>3.6482000000000001</v>
      </c>
      <c r="HA50" s="18">
        <v>3.2296999999999998</v>
      </c>
      <c r="HB50" s="18">
        <v>2.6522000000000001</v>
      </c>
      <c r="HC50" s="18">
        <v>2.2820999999999998</v>
      </c>
      <c r="HD50" s="18">
        <v>2.0226999999999999</v>
      </c>
      <c r="HE50" s="18">
        <v>1.9882</v>
      </c>
      <c r="HF50" s="18">
        <v>1.9669000000000001</v>
      </c>
      <c r="HG50" s="15">
        <v>42.5</v>
      </c>
      <c r="HH50" s="15">
        <f t="shared" si="48"/>
        <v>287.5</v>
      </c>
      <c r="HI50" s="15">
        <v>1.7405442142630165</v>
      </c>
      <c r="HJ50" s="24">
        <f t="shared" si="49"/>
        <v>1.9051541732330288</v>
      </c>
      <c r="HK50" s="15">
        <f t="shared" si="50"/>
        <v>5.4773182480449583</v>
      </c>
      <c r="HL50" s="27">
        <v>0.36755262747515483</v>
      </c>
      <c r="HM50" s="17">
        <v>138.5</v>
      </c>
      <c r="HN50" s="17">
        <v>70.069999999999993</v>
      </c>
      <c r="HO50" s="16">
        <f t="shared" si="51"/>
        <v>68.430000000000007</v>
      </c>
      <c r="HP50" s="18">
        <v>14</v>
      </c>
      <c r="HQ50" s="18">
        <v>137</v>
      </c>
      <c r="HR50" s="18">
        <v>31.63</v>
      </c>
      <c r="HS50" s="22">
        <f t="shared" si="52"/>
        <v>105.37</v>
      </c>
      <c r="HT50" s="21">
        <v>57</v>
      </c>
      <c r="HU50" s="18">
        <v>142.9</v>
      </c>
      <c r="HV50" s="18">
        <v>31</v>
      </c>
      <c r="HW50" s="18">
        <f t="shared" si="53"/>
        <v>111.9</v>
      </c>
      <c r="HX50" s="18">
        <v>90.9</v>
      </c>
      <c r="HY50" s="18">
        <v>31</v>
      </c>
      <c r="HZ50" s="18">
        <f t="shared" si="54"/>
        <v>59.900000000000006</v>
      </c>
      <c r="IA50" s="18">
        <v>87.1</v>
      </c>
      <c r="IB50" s="18">
        <v>31.5</v>
      </c>
      <c r="IC50" s="18">
        <f t="shared" si="55"/>
        <v>55.599999999999994</v>
      </c>
      <c r="ID50" s="18">
        <v>41.6</v>
      </c>
      <c r="IE50" s="22">
        <v>6.65</v>
      </c>
      <c r="IF50" s="28">
        <v>93.2</v>
      </c>
      <c r="IG50" s="22">
        <v>70.069999999999993</v>
      </c>
      <c r="IH50" s="22">
        <f t="shared" ref="IH50:IH61" si="263">ID50-IE50</f>
        <v>34.950000000000003</v>
      </c>
      <c r="II50" s="22">
        <f t="shared" ref="II50:II60" si="264">IF50-IG50</f>
        <v>23.13000000000001</v>
      </c>
      <c r="IJ50" s="16">
        <f t="shared" ref="IJ50:IJ53" si="265">(II50*10000/(1000*1*1.02))</f>
        <v>226.76470588235301</v>
      </c>
      <c r="IK50" s="16">
        <f t="shared" ref="IK50:IK53" si="266">IJ50/1.12</f>
        <v>202.46848739495803</v>
      </c>
      <c r="IL50" s="25">
        <f t="shared" si="213"/>
        <v>670.88235294117658</v>
      </c>
      <c r="IM50" s="16">
        <f t="shared" si="214"/>
        <v>1033.0392156862745</v>
      </c>
      <c r="IN50" s="16">
        <f t="shared" si="215"/>
        <v>587.25490196078431</v>
      </c>
      <c r="IO50" s="16">
        <f t="shared" si="60"/>
        <v>545.0980392156863</v>
      </c>
      <c r="IP50" s="25">
        <f t="shared" si="216"/>
        <v>1097.0588235294117</v>
      </c>
      <c r="IQ50" s="16">
        <f t="shared" si="61"/>
        <v>2836.2745098039213</v>
      </c>
      <c r="IR50" s="16">
        <f t="shared" si="62"/>
        <v>342.64705882352939</v>
      </c>
      <c r="IS50" s="27">
        <v>0.36753181292855452</v>
      </c>
      <c r="IT50" s="24">
        <v>1.503878231990603</v>
      </c>
      <c r="IU50" s="24">
        <v>1.503878231990603</v>
      </c>
      <c r="IV50" s="15">
        <v>1.64</v>
      </c>
      <c r="IW50" s="24">
        <f t="shared" si="63"/>
        <v>1.6537202336668166</v>
      </c>
      <c r="IX50" s="15">
        <f t="shared" si="217"/>
        <v>11.002470588235294</v>
      </c>
      <c r="IY50" s="27">
        <v>0.36718684941128238</v>
      </c>
      <c r="IZ50" s="26">
        <v>0.3277659869042952</v>
      </c>
      <c r="JA50" s="15">
        <v>0.38</v>
      </c>
      <c r="JB50" s="24">
        <f t="shared" si="64"/>
        <v>0.40421858448712322</v>
      </c>
      <c r="JC50" s="15">
        <f t="shared" si="218"/>
        <v>3.9255490196078431</v>
      </c>
      <c r="JD50" s="27">
        <v>0.3665984461652671</v>
      </c>
      <c r="JE50" s="24">
        <v>0.81823661173710327</v>
      </c>
      <c r="JF50" s="15">
        <v>0.86</v>
      </c>
      <c r="JG50" s="24">
        <f t="shared" si="65"/>
        <v>0.92529457630949852</v>
      </c>
      <c r="JH50" s="15">
        <f t="shared" si="219"/>
        <v>5.0503921568627455</v>
      </c>
      <c r="JI50" s="27">
        <v>0.36683841639729492</v>
      </c>
      <c r="JJ50" s="24">
        <v>1.8736783414070923</v>
      </c>
      <c r="JK50" s="15">
        <v>2.0699999999999998</v>
      </c>
      <c r="JL50" s="24">
        <f t="shared" si="66"/>
        <v>2.0465958699108948</v>
      </c>
      <c r="JM50" s="15">
        <f t="shared" si="220"/>
        <v>7.0927941176470579</v>
      </c>
      <c r="JN50" s="27">
        <v>0.36762113185189377</v>
      </c>
      <c r="JO50" s="16">
        <f t="shared" si="67"/>
        <v>27.071205882352942</v>
      </c>
      <c r="JP50" s="16">
        <f t="shared" si="68"/>
        <v>24.170719537815124</v>
      </c>
      <c r="JQ50" s="22">
        <v>13</v>
      </c>
      <c r="JR50" s="22">
        <f t="shared" si="69"/>
        <v>43.29</v>
      </c>
      <c r="JS50" s="22">
        <v>580.70000000000005</v>
      </c>
      <c r="JT50" s="26">
        <f t="shared" si="70"/>
        <v>0.58069999999999999</v>
      </c>
      <c r="JU50" s="27">
        <v>7.1599999999999997E-2</v>
      </c>
      <c r="JV50" s="26">
        <f t="shared" si="71"/>
        <v>0.5091</v>
      </c>
      <c r="JW50" s="15">
        <f t="shared" si="72"/>
        <v>1128.3596032494711</v>
      </c>
      <c r="JX50" s="25">
        <v>-9999</v>
      </c>
      <c r="JY50" s="25">
        <v>-9999</v>
      </c>
      <c r="JZ50" s="15">
        <f t="shared" si="181"/>
        <v>-9999.0678000000007</v>
      </c>
      <c r="KA50" s="25">
        <v>-9999</v>
      </c>
      <c r="KB50" s="15">
        <f t="shared" si="156"/>
        <v>-19640.675309369479</v>
      </c>
      <c r="KC50" s="15">
        <v>0.47699999999999998</v>
      </c>
      <c r="KD50" s="25">
        <v>-9999</v>
      </c>
      <c r="KE50" s="15">
        <f t="shared" si="221"/>
        <v>538.22753074999764</v>
      </c>
      <c r="KF50" s="15">
        <f t="shared" si="73"/>
        <v>602.81483443999741</v>
      </c>
      <c r="KG50" s="28">
        <v>2</v>
      </c>
      <c r="KH50" s="22">
        <f t="shared" si="74"/>
        <v>19</v>
      </c>
      <c r="KI50" s="22">
        <f t="shared" si="75"/>
        <v>126.73</v>
      </c>
      <c r="KJ50" s="20">
        <v>132.60298299999999</v>
      </c>
      <c r="KK50" s="16">
        <v>1.44</v>
      </c>
      <c r="KL50" s="16">
        <f t="shared" si="76"/>
        <v>0.92999999999999994</v>
      </c>
      <c r="KM50" s="15">
        <f t="shared" si="121"/>
        <v>672.91726766361865</v>
      </c>
      <c r="KN50" s="18">
        <v>0.82</v>
      </c>
      <c r="KO50" s="18">
        <f t="shared" si="77"/>
        <v>0.54999999999999993</v>
      </c>
      <c r="KP50" s="15">
        <f t="shared" si="78"/>
        <v>0.59139784946236551</v>
      </c>
      <c r="KQ50" s="15">
        <f t="shared" si="79"/>
        <v>397.96182496235514</v>
      </c>
      <c r="KR50" s="15">
        <f t="shared" si="80"/>
        <v>445.71724395783781</v>
      </c>
      <c r="KS50" s="20">
        <f t="shared" si="222"/>
        <v>546.29490849067702</v>
      </c>
      <c r="KT50" s="20">
        <f t="shared" si="81"/>
        <v>611.85029750955835</v>
      </c>
      <c r="KU50" s="30">
        <v>5.32</v>
      </c>
      <c r="KV50" s="30">
        <v>0.94</v>
      </c>
      <c r="KW50" s="30">
        <v>77.099999999999994</v>
      </c>
      <c r="KX50" s="30">
        <v>22.9</v>
      </c>
      <c r="KY50" s="30">
        <v>6.1</v>
      </c>
      <c r="KZ50" s="18">
        <v>0.52969999999999995</v>
      </c>
      <c r="LA50" s="18">
        <f t="shared" si="82"/>
        <v>0.46269999999999994</v>
      </c>
      <c r="LB50" s="15">
        <f t="shared" si="223"/>
        <v>0.49752688172043008</v>
      </c>
      <c r="LC50" s="15">
        <f t="shared" si="224"/>
        <v>334.79442983651222</v>
      </c>
      <c r="LD50" s="15">
        <f t="shared" si="83"/>
        <v>374.96976141689373</v>
      </c>
      <c r="LE50" s="15">
        <f t="shared" si="84"/>
        <v>457.28019684987044</v>
      </c>
      <c r="LF50" s="15">
        <v>42.5</v>
      </c>
      <c r="LG50" s="15">
        <f t="shared" si="85"/>
        <v>287.5</v>
      </c>
      <c r="LH50" s="15">
        <v>0.24758304538095199</v>
      </c>
      <c r="LI50" s="15">
        <v>0.378600230452381</v>
      </c>
      <c r="LJ50" s="15">
        <v>0.21296269757142899</v>
      </c>
      <c r="LK50" s="15">
        <v>0.31683968780952398</v>
      </c>
      <c r="LL50" s="15">
        <v>0.46891602511904801</v>
      </c>
      <c r="LM50" s="15">
        <v>0.45024362309523802</v>
      </c>
      <c r="LN50" s="15">
        <v>0.31077154309523802</v>
      </c>
      <c r="LO50" s="15">
        <v>0.48993007952381001</v>
      </c>
      <c r="LP50" s="15">
        <v>0.43317694652381</v>
      </c>
      <c r="LQ50" s="15">
        <v>0.227731545714286</v>
      </c>
      <c r="LR50" s="15">
        <v>0.37672631173809501</v>
      </c>
      <c r="LS50" s="15">
        <v>0.23721053909523801</v>
      </c>
      <c r="LT50" s="15">
        <v>33.790952380952398</v>
      </c>
      <c r="LU50" s="15">
        <v>30.626666666666701</v>
      </c>
      <c r="LV50" s="15">
        <v>7.71104761904762</v>
      </c>
      <c r="LW50" s="15">
        <v>38.517619047619</v>
      </c>
      <c r="LX50" s="15">
        <v>38.032619047619001</v>
      </c>
      <c r="LY50" s="15">
        <v>33.75</v>
      </c>
      <c r="LZ50" s="15">
        <v>33.731428571428602</v>
      </c>
      <c r="MA50" s="15">
        <v>0.13046878095238101</v>
      </c>
      <c r="MB50" s="15">
        <v>0.107645013095238</v>
      </c>
      <c r="MC50" s="15">
        <v>58.9802380952381</v>
      </c>
      <c r="MD50" s="15">
        <v>56.738333333333301</v>
      </c>
      <c r="ME50" s="15">
        <v>60.3</v>
      </c>
      <c r="MF50" s="15">
        <f t="shared" si="86"/>
        <v>1.3197619047618971</v>
      </c>
      <c r="MG50" s="15">
        <f t="shared" si="87"/>
        <v>3.5616666666666958</v>
      </c>
      <c r="MH50" s="15">
        <v>1884.14538095238</v>
      </c>
      <c r="MI50" s="15">
        <v>1833.26297619048</v>
      </c>
      <c r="MJ50" s="15">
        <v>0.22362076654285701</v>
      </c>
      <c r="MK50" s="15">
        <v>0.19207233531904799</v>
      </c>
      <c r="ML50" s="15">
        <v>0.16453765440476201</v>
      </c>
      <c r="MM50" s="15">
        <v>0.17384350562857101</v>
      </c>
      <c r="MN50" s="15">
        <v>0.130467697830952</v>
      </c>
      <c r="MO50" s="15">
        <v>0.10511257086190499</v>
      </c>
      <c r="MP50" s="15">
        <v>6.96808642595238E-2</v>
      </c>
      <c r="MQ50" s="15">
        <v>8.6350512269047594E-2</v>
      </c>
      <c r="MR50" s="15">
        <v>6.1364291949999997E-2</v>
      </c>
      <c r="MS50" s="15">
        <v>1.9021120992857101E-2</v>
      </c>
      <c r="MT50" s="15">
        <v>0.34743874654523799</v>
      </c>
      <c r="MU50" s="15">
        <v>0.37385514536428599</v>
      </c>
      <c r="MV50" s="15">
        <v>0.36522513508809501</v>
      </c>
      <c r="MW50" s="15">
        <v>0.30738268726666701</v>
      </c>
      <c r="MX50" s="15">
        <v>0.13430690510000001</v>
      </c>
      <c r="MY50" s="15">
        <v>0.196123016407143</v>
      </c>
      <c r="MZ50" s="15">
        <v>0.57678438532381004</v>
      </c>
      <c r="NA50" s="15">
        <v>0.479716570507143</v>
      </c>
      <c r="NB50" s="15">
        <v>0.468721239390476</v>
      </c>
      <c r="NC50" s="15">
        <v>2.0738931028571401E-2</v>
      </c>
      <c r="ND50" s="15">
        <v>0.498831522197619</v>
      </c>
      <c r="NE50" s="15">
        <v>2.0015524026190501E-2</v>
      </c>
      <c r="NF50" s="15">
        <v>0.31405238718571399</v>
      </c>
      <c r="NG50" s="15">
        <v>7.6308485526190503E-2</v>
      </c>
      <c r="NH50" s="15">
        <v>0.27254845235238101</v>
      </c>
      <c r="NI50" s="15">
        <v>6.7516781219047597E-2</v>
      </c>
      <c r="NJ50" s="15">
        <v>-0.13008484428571401</v>
      </c>
      <c r="NK50" s="15">
        <v>-0.158590616357143</v>
      </c>
      <c r="NL50" s="15">
        <v>1.0306301246142899</v>
      </c>
      <c r="NM50" s="15">
        <v>0.30324965123571401</v>
      </c>
      <c r="NN50" s="15">
        <v>0.24904613497727299</v>
      </c>
      <c r="NO50" s="15">
        <v>0.39103035200000003</v>
      </c>
      <c r="NP50" s="15">
        <v>0.224918571204545</v>
      </c>
      <c r="NQ50" s="15">
        <v>0.31342543545454499</v>
      </c>
      <c r="NR50" s="15">
        <v>0.45582114359090897</v>
      </c>
      <c r="NS50" s="15">
        <v>0.41452385175000001</v>
      </c>
      <c r="NT50" s="15">
        <v>0.307817545136364</v>
      </c>
      <c r="NU50" s="15">
        <v>0.47038156188636399</v>
      </c>
      <c r="NV50" s="15">
        <v>0.42153303874999998</v>
      </c>
      <c r="NW50" s="15">
        <v>0.23202997229545499</v>
      </c>
      <c r="NX50" s="15">
        <v>0.37462959574999999</v>
      </c>
      <c r="NY50" s="15">
        <v>0.224346449477273</v>
      </c>
      <c r="NZ50" s="15">
        <v>32.187272727272799</v>
      </c>
      <c r="OA50" s="15">
        <v>29.603636363636301</v>
      </c>
      <c r="OB50" s="15">
        <v>11.833181818181799</v>
      </c>
      <c r="OC50" s="15">
        <v>48.664999999999999</v>
      </c>
      <c r="OD50" s="15">
        <v>48.494772727272696</v>
      </c>
      <c r="OE50" s="15">
        <v>33.588636363636297</v>
      </c>
      <c r="OF50" s="15">
        <v>33.359545454545398</v>
      </c>
      <c r="OG50" s="15">
        <v>0.42779630681818198</v>
      </c>
      <c r="OH50" s="15">
        <v>0.39225116136363603</v>
      </c>
      <c r="OI50" s="15">
        <v>57.8884090909091</v>
      </c>
      <c r="OJ50" s="15">
        <v>56.843636363636399</v>
      </c>
      <c r="OK50" s="15">
        <v>60</v>
      </c>
      <c r="OL50" s="15">
        <f t="shared" si="88"/>
        <v>2.1115909090909</v>
      </c>
      <c r="OM50" s="15">
        <f t="shared" si="89"/>
        <v>3.1563636363636007</v>
      </c>
      <c r="ON50" s="15">
        <v>1859.3642045454501</v>
      </c>
      <c r="OO50" s="15">
        <v>1835.6501136363599</v>
      </c>
      <c r="OP50" s="15">
        <v>0.20879026710909099</v>
      </c>
      <c r="OQ50" s="15">
        <v>0.18296431763409099</v>
      </c>
      <c r="OR50" s="15">
        <v>0.15589636793409101</v>
      </c>
      <c r="OS50" s="15">
        <v>0.138270698543182</v>
      </c>
      <c r="OT50" s="15">
        <v>0.11320311471818199</v>
      </c>
      <c r="OU50" s="15">
        <v>7.4331378977272697E-2</v>
      </c>
      <c r="OV50" s="15">
        <v>5.8892505056818201E-2</v>
      </c>
      <c r="OW50" s="15">
        <v>2.8478132547727301E-2</v>
      </c>
      <c r="OX50" s="15">
        <v>5.4682178643181797E-2</v>
      </c>
      <c r="OY50" s="15">
        <v>4.6003355070454499E-2</v>
      </c>
      <c r="OZ50" s="15">
        <v>0.35411839955454499</v>
      </c>
      <c r="PA50" s="15">
        <v>0.33685123713409099</v>
      </c>
      <c r="PB50" s="15">
        <v>0.33922283490227301</v>
      </c>
      <c r="PC50" s="15">
        <v>0.29091915769090898</v>
      </c>
      <c r="PD50" s="15">
        <v>0.156974238820455</v>
      </c>
      <c r="PE50" s="15">
        <v>0.16436466975681799</v>
      </c>
      <c r="PF50" s="15">
        <v>0.52831158175681803</v>
      </c>
      <c r="PG50" s="15">
        <v>0.45481718348181799</v>
      </c>
      <c r="PH50" s="15">
        <v>0.48306349873636401</v>
      </c>
      <c r="PI50" s="15">
        <v>0.91144462489545497</v>
      </c>
      <c r="PJ50" s="15">
        <v>0.50886330230227295</v>
      </c>
      <c r="PK50" s="15">
        <v>0.89750438944545397</v>
      </c>
      <c r="PL50" s="15">
        <v>0.29783969565454499</v>
      </c>
      <c r="PM50" s="15">
        <v>0.22595065198863601</v>
      </c>
      <c r="PN50" s="15">
        <v>0.26017047045000002</v>
      </c>
      <c r="PO50" s="15">
        <v>0.20477962110454501</v>
      </c>
      <c r="PP50" s="15">
        <v>-0.11091133990909099</v>
      </c>
      <c r="PQ50" s="15">
        <v>-5.3541851486363597E-2</v>
      </c>
      <c r="PR50" s="15">
        <v>1.13279523075</v>
      </c>
      <c r="PS50" s="15">
        <v>0.88536851569318198</v>
      </c>
      <c r="PT50" s="15">
        <v>0.244310536255814</v>
      </c>
      <c r="PU50" s="15">
        <v>0.38163036797674399</v>
      </c>
      <c r="PV50" s="15">
        <v>0.218892335023256</v>
      </c>
      <c r="PW50" s="15">
        <v>0.31568436890697699</v>
      </c>
      <c r="PX50" s="15">
        <v>0.45749552420930201</v>
      </c>
      <c r="PY50" s="15">
        <v>0.410003218465116</v>
      </c>
      <c r="PZ50" s="15">
        <v>0.309605562</v>
      </c>
      <c r="QA50" s="15">
        <v>0.490161838581395</v>
      </c>
      <c r="QB50" s="15">
        <v>0.43903132497674402</v>
      </c>
      <c r="QC50" s="15">
        <v>0.23675841820930199</v>
      </c>
      <c r="QD50" s="15">
        <v>0.37256175951162801</v>
      </c>
      <c r="QE50" s="15">
        <v>0.22876907727907</v>
      </c>
      <c r="QF50" s="15">
        <v>27.5</v>
      </c>
      <c r="QG50" s="15">
        <v>24.609069767441898</v>
      </c>
      <c r="QH50" s="15">
        <v>20.181162790697702</v>
      </c>
      <c r="QI50" s="15">
        <v>38.734418604651196</v>
      </c>
      <c r="QJ50" s="15">
        <v>38.2216279069767</v>
      </c>
      <c r="QK50" s="15">
        <v>27.589069767441899</v>
      </c>
      <c r="QL50" s="15">
        <v>27.247209302325601</v>
      </c>
      <c r="QM50" s="15">
        <v>0.30812302790697699</v>
      </c>
      <c r="QN50" s="15">
        <v>0.27634817674418599</v>
      </c>
      <c r="QO50" s="15">
        <v>57.106744186046498</v>
      </c>
      <c r="QP50" s="15">
        <v>54.583953488372103</v>
      </c>
      <c r="QQ50" s="15">
        <v>60.1</v>
      </c>
      <c r="QR50" s="15">
        <f t="shared" si="90"/>
        <v>2.9932558139535033</v>
      </c>
      <c r="QS50" s="15">
        <f t="shared" si="91"/>
        <v>5.5160465116278985</v>
      </c>
      <c r="QT50" s="15">
        <v>1841.6320465116301</v>
      </c>
      <c r="QU50" s="15">
        <v>1784.3674651162801</v>
      </c>
      <c r="QV50" s="15">
        <v>0.225484919667442</v>
      </c>
      <c r="QW50" s="15">
        <v>0.18060566458837199</v>
      </c>
      <c r="QX50" s="15">
        <v>0.17286415664186</v>
      </c>
      <c r="QY50" s="15">
        <v>0.12958518883023301</v>
      </c>
      <c r="QZ50" s="15">
        <v>0.13606127076744201</v>
      </c>
      <c r="RA50" s="15">
        <v>8.77150268209302E-2</v>
      </c>
      <c r="RB50" s="15">
        <v>8.1907641676744206E-2</v>
      </c>
      <c r="RC50" s="15">
        <v>3.5458418911627897E-2</v>
      </c>
      <c r="RD50" s="15">
        <v>5.48039090325581E-2</v>
      </c>
      <c r="RE50" s="15">
        <v>5.2466701004651201E-2</v>
      </c>
      <c r="RF50" s="15">
        <v>0.36330948365348797</v>
      </c>
      <c r="RG50" s="15">
        <v>0.34994056039767402</v>
      </c>
      <c r="RH50" s="15">
        <v>0.34834576266744199</v>
      </c>
      <c r="RI50" s="15">
        <v>0.30083135118837201</v>
      </c>
      <c r="RJ50" s="15">
        <v>0.150195957402326</v>
      </c>
      <c r="RK50" s="15">
        <v>0.181216773095349</v>
      </c>
      <c r="RL50" s="15">
        <v>0.58354895737906998</v>
      </c>
      <c r="RM50" s="15">
        <v>0.448815266786046</v>
      </c>
      <c r="RN50" s="15">
        <v>0.40088898385348798</v>
      </c>
      <c r="RO50" s="15">
        <v>0.436149690904651</v>
      </c>
      <c r="RP50" s="15">
        <v>0.43136642898837202</v>
      </c>
      <c r="RQ50" s="15">
        <v>0.45111349884651197</v>
      </c>
      <c r="RR50" s="15">
        <v>0.27955749309069799</v>
      </c>
      <c r="RS50" s="15">
        <v>0.25297317329302299</v>
      </c>
      <c r="RT50" s="15">
        <v>0.240717853983721</v>
      </c>
      <c r="RU50" s="15">
        <v>0.22872280595116301</v>
      </c>
      <c r="RV50" s="15">
        <v>-0.151082742395349</v>
      </c>
      <c r="RW50" s="15">
        <v>-6.7626411872093006E-2</v>
      </c>
      <c r="RX50" s="15">
        <v>0.78343401660232503</v>
      </c>
      <c r="RY50" s="15">
        <v>1.02591212705116</v>
      </c>
      <c r="RZ50" s="15">
        <v>0.238611286951219</v>
      </c>
      <c r="SA50" s="15">
        <v>0.36076132846341502</v>
      </c>
      <c r="SB50" s="15">
        <v>0.21260372787804899</v>
      </c>
      <c r="SC50" s="15">
        <v>0.29832346517073199</v>
      </c>
      <c r="SD50" s="15">
        <v>0.43130628051219499</v>
      </c>
      <c r="SE50" s="15">
        <v>0.378115508097561</v>
      </c>
      <c r="SF50" s="15">
        <v>0.28469061543902402</v>
      </c>
      <c r="SG50" s="15">
        <v>0.47926547970731698</v>
      </c>
      <c r="SH50" s="15">
        <v>0.41273626441463401</v>
      </c>
      <c r="SI50" s="15">
        <v>0.22149692102439</v>
      </c>
      <c r="SJ50" s="15">
        <v>0.33649327051219502</v>
      </c>
      <c r="SK50" s="15">
        <v>0.211439473365854</v>
      </c>
      <c r="SL50" s="15">
        <v>35.24</v>
      </c>
      <c r="SM50" s="15">
        <v>33.657560975609798</v>
      </c>
      <c r="SN50" s="15">
        <v>10.0329268292683</v>
      </c>
      <c r="SO50" s="15">
        <v>43.158780487804897</v>
      </c>
      <c r="SP50" s="15">
        <v>42.175365853658498</v>
      </c>
      <c r="SQ50" s="15">
        <v>36.994634146341497</v>
      </c>
      <c r="SR50" s="15">
        <v>36.599512195121903</v>
      </c>
      <c r="SS50" s="15">
        <v>0.16976584634146299</v>
      </c>
      <c r="ST50" s="15">
        <v>0.140262895121951</v>
      </c>
      <c r="SU50" s="15">
        <v>53.5941463414634</v>
      </c>
      <c r="SV50" s="15">
        <v>51.474634146341501</v>
      </c>
      <c r="SW50" s="15">
        <v>63.6</v>
      </c>
      <c r="SX50" s="15">
        <f t="shared" si="92"/>
        <v>10.005853658536601</v>
      </c>
      <c r="SY50" s="15">
        <f t="shared" si="93"/>
        <v>12.125365853658501</v>
      </c>
      <c r="SZ50" s="15">
        <v>1761.87665853659</v>
      </c>
      <c r="TA50" s="15">
        <v>1713.7933658536599</v>
      </c>
      <c r="TB50" s="15">
        <v>0.254291085319512</v>
      </c>
      <c r="TC50" s="15">
        <v>0.17900267231219499</v>
      </c>
      <c r="TD50" s="15">
        <v>0.183601258448781</v>
      </c>
      <c r="TE50" s="15">
        <v>0.117349585182927</v>
      </c>
      <c r="TF50" s="15">
        <v>0.17470269925122001</v>
      </c>
      <c r="TG50" s="15">
        <v>8.5974345902439006E-2</v>
      </c>
      <c r="TH50" s="15">
        <v>0.10183055013414601</v>
      </c>
      <c r="TI50" s="15">
        <v>2.2898967780487799E-2</v>
      </c>
      <c r="TJ50" s="15">
        <v>7.4258421919512194E-2</v>
      </c>
      <c r="TK50" s="15">
        <v>6.3178714870731706E-2</v>
      </c>
      <c r="TL50" s="15">
        <v>0.38741066840975602</v>
      </c>
      <c r="TM50" s="15">
        <v>0.336165675617073</v>
      </c>
      <c r="TN50" s="15">
        <v>0.36745075050487802</v>
      </c>
      <c r="TO50" s="15">
        <v>0.28413945725609802</v>
      </c>
      <c r="TP50" s="15">
        <v>0.14771264996341499</v>
      </c>
      <c r="TQ50" s="15">
        <v>0.167796458251219</v>
      </c>
      <c r="TR50" s="15">
        <v>0.68479938610243896</v>
      </c>
      <c r="TS50" s="15">
        <v>0.44649774132439002</v>
      </c>
      <c r="TT50" s="15">
        <v>0.42324711668780501</v>
      </c>
      <c r="TU50" s="15">
        <v>0.78490645483902499</v>
      </c>
      <c r="TV50" s="15">
        <v>0.46229417767804898</v>
      </c>
      <c r="TW50" s="15">
        <v>0.79708105159999998</v>
      </c>
      <c r="TX50" s="15">
        <v>0.33791991339024402</v>
      </c>
      <c r="TY50" s="15">
        <v>8.4118664187804795E-2</v>
      </c>
      <c r="TZ50" s="15">
        <v>0.28956547722926801</v>
      </c>
      <c r="UA50" s="15">
        <v>7.8126683107317005E-2</v>
      </c>
      <c r="UB50" s="15">
        <v>-0.184429342731707</v>
      </c>
      <c r="UC50" s="15">
        <v>-4.3385523009756101E-2</v>
      </c>
      <c r="UD50" s="15">
        <v>0.88853448380731703</v>
      </c>
      <c r="UE50" s="15">
        <v>-7.5755791637999996</v>
      </c>
      <c r="UF50" s="15">
        <v>0.21410546234782599</v>
      </c>
      <c r="UG50" s="15">
        <v>0.30402235943478301</v>
      </c>
      <c r="UH50" s="15">
        <v>0.19281527836231899</v>
      </c>
      <c r="UI50" s="15">
        <v>0.25825755802898598</v>
      </c>
      <c r="UJ50" s="15">
        <v>0.46382828959420302</v>
      </c>
      <c r="UK50" s="15">
        <v>0.40099024197101402</v>
      </c>
      <c r="UL50" s="15">
        <v>0.24225588918840599</v>
      </c>
      <c r="UM50" s="15">
        <v>0.45975051881159401</v>
      </c>
      <c r="UN50" s="15">
        <v>0.38701217204347799</v>
      </c>
      <c r="UO50" s="15">
        <v>0.19515835707246401</v>
      </c>
      <c r="UP50" s="15">
        <v>0.278617155666667</v>
      </c>
      <c r="UQ50" s="15">
        <v>0.18461918517391299</v>
      </c>
      <c r="UR50" s="15">
        <v>32.301739130434797</v>
      </c>
      <c r="US50" s="15">
        <v>28.408550724637699</v>
      </c>
      <c r="UT50" s="15">
        <v>13.9144927536232</v>
      </c>
      <c r="UU50" s="15">
        <v>41.6533333333333</v>
      </c>
      <c r="UV50" s="15">
        <v>42.548405797101402</v>
      </c>
      <c r="UW50" s="15">
        <v>33.121304347825998</v>
      </c>
      <c r="UX50" s="15">
        <v>32.94</v>
      </c>
      <c r="UY50" s="15">
        <v>0.23602174057971001</v>
      </c>
      <c r="UZ50" s="15">
        <v>0.243280550724638</v>
      </c>
      <c r="VA50" s="15">
        <v>58.9295652173913</v>
      </c>
      <c r="VB50" s="15">
        <v>56.048260869565198</v>
      </c>
      <c r="VC50" s="15">
        <v>73.099999999999994</v>
      </c>
      <c r="VD50" s="15">
        <f t="shared" si="94"/>
        <v>14.170434782608694</v>
      </c>
      <c r="VE50" s="15">
        <f t="shared" si="95"/>
        <v>17.051739130434797</v>
      </c>
      <c r="VF50" s="15">
        <f t="shared" si="96"/>
        <v>15.611086956521746</v>
      </c>
      <c r="VG50" s="15">
        <v>1882.99808695652</v>
      </c>
      <c r="VH50" s="15">
        <v>1817.5948115942001</v>
      </c>
      <c r="VI50" s="15">
        <v>0.309311920478261</v>
      </c>
      <c r="VJ50" s="15">
        <v>0.28228464937826098</v>
      </c>
      <c r="VK50" s="15">
        <v>0.230000284230435</v>
      </c>
      <c r="VL50" s="15">
        <v>0.21601247216956501</v>
      </c>
      <c r="VM50" s="15">
        <v>0.24488788966956501</v>
      </c>
      <c r="VN50" s="15">
        <v>0.20575368498840599</v>
      </c>
      <c r="VO50" s="15">
        <f t="shared" si="97"/>
        <v>0.2253207873289855</v>
      </c>
      <c r="VP50" s="15">
        <v>0.16289663406521701</v>
      </c>
      <c r="VQ50" s="15">
        <v>0.13703882236231901</v>
      </c>
      <c r="VR50" s="15">
        <v>8.5502001234782604E-2</v>
      </c>
      <c r="VS50" s="15">
        <v>7.0948188675362303E-2</v>
      </c>
      <c r="VT50" s="15">
        <v>0.426487322786957</v>
      </c>
      <c r="VU50" s="15">
        <v>0.41027195033913</v>
      </c>
      <c r="VV50" s="15">
        <v>0.40352980851159398</v>
      </c>
      <c r="VW50" s="15">
        <v>0.36589397666666701</v>
      </c>
      <c r="VX50" s="15">
        <v>0.135071427362319</v>
      </c>
      <c r="VY50" s="15">
        <v>0.145080680007246</v>
      </c>
      <c r="VZ50" s="15">
        <v>0.89895560512029005</v>
      </c>
      <c r="WA50" s="15">
        <v>0.79781472484927496</v>
      </c>
      <c r="WB50" s="15">
        <v>0.34763658321594199</v>
      </c>
      <c r="WC50" s="15">
        <v>0.30680686669130403</v>
      </c>
      <c r="WD50" s="15">
        <v>0.39814753862173902</v>
      </c>
      <c r="WE50" s="15">
        <v>0.34154251380869599</v>
      </c>
      <c r="WF50" s="15">
        <v>0.33086059539565199</v>
      </c>
      <c r="WG50" s="15">
        <v>0.27285702029999997</v>
      </c>
      <c r="WH50" s="15">
        <v>0.27454628170000001</v>
      </c>
      <c r="WI50" s="15">
        <v>0.230829631462319</v>
      </c>
      <c r="WJ50" s="15">
        <v>-0.27965985650724601</v>
      </c>
      <c r="WK50" s="15">
        <v>-0.240237444492754</v>
      </c>
      <c r="WL50" s="15">
        <v>0.67736274737101398</v>
      </c>
      <c r="WM50" s="15">
        <v>0.70604161215362304</v>
      </c>
      <c r="WN50" s="15">
        <v>0.172103357833333</v>
      </c>
      <c r="WO50" s="15">
        <v>0.23822408920833299</v>
      </c>
      <c r="WP50" s="15">
        <v>0.151320422583333</v>
      </c>
      <c r="WQ50" s="15">
        <v>0.2039988955625</v>
      </c>
      <c r="WR50" s="15">
        <v>0.36404178797916698</v>
      </c>
      <c r="WS50" s="15">
        <v>0.32852757397916699</v>
      </c>
      <c r="WT50" s="15">
        <v>0.188634198958333</v>
      </c>
      <c r="WU50" s="15">
        <v>0.39407571768749999</v>
      </c>
      <c r="WV50" s="15">
        <v>0.32976489804166698</v>
      </c>
      <c r="WW50" s="15">
        <v>0.164306115625</v>
      </c>
      <c r="WX50" s="15">
        <v>0.22374958249999999</v>
      </c>
      <c r="WY50" s="15">
        <v>0.148454100270833</v>
      </c>
      <c r="WZ50" s="15">
        <v>32.4</v>
      </c>
      <c r="XA50" s="15">
        <v>31.3066666666667</v>
      </c>
      <c r="XB50" s="15">
        <v>9.3893749999999994</v>
      </c>
      <c r="XC50" s="15">
        <v>37.214583333333302</v>
      </c>
      <c r="XD50" s="15">
        <v>38.411041666666698</v>
      </c>
      <c r="XE50" s="15">
        <v>33.030833333333298</v>
      </c>
      <c r="XF50" s="15">
        <v>32.93</v>
      </c>
      <c r="XG50" s="15">
        <v>0.1147207625</v>
      </c>
      <c r="XH50" s="15">
        <v>0.13697348125</v>
      </c>
      <c r="XI50" s="15">
        <v>67.835416666666703</v>
      </c>
      <c r="XJ50" s="15">
        <v>62.676458333333301</v>
      </c>
      <c r="XK50" s="15">
        <v>84.6</v>
      </c>
      <c r="XL50" s="15">
        <f t="shared" si="98"/>
        <v>16.764583333333292</v>
      </c>
      <c r="XM50" s="15">
        <f t="shared" si="99"/>
        <v>21.923541666666694</v>
      </c>
      <c r="XN50" s="15">
        <v>2085.1579166666702</v>
      </c>
      <c r="XO50" s="15">
        <v>1968.0638750000001</v>
      </c>
      <c r="XP50" s="15">
        <v>0.35189890861875001</v>
      </c>
      <c r="XQ50" s="15">
        <v>0.27891796738958302</v>
      </c>
      <c r="XR50" s="15">
        <v>0.27221074252291699</v>
      </c>
      <c r="XS50" s="15">
        <v>0.23322449342916701</v>
      </c>
      <c r="XT50" s="15">
        <v>0.27509008660000001</v>
      </c>
      <c r="XU50" s="15">
        <v>0.2061709651875</v>
      </c>
      <c r="XV50" s="15">
        <v>0.19157162424374999</v>
      </c>
      <c r="XW50" s="15">
        <v>0.158726759758333</v>
      </c>
      <c r="XX50" s="15">
        <v>8.8287822333333404E-2</v>
      </c>
      <c r="XY50" s="15">
        <v>4.9275526604166703E-2</v>
      </c>
      <c r="XZ50" s="15">
        <v>0.45213033138541697</v>
      </c>
      <c r="YA50" s="15">
        <v>0.40991467510208301</v>
      </c>
      <c r="YB50" s="15">
        <v>0.410769503854167</v>
      </c>
      <c r="YC50" s="15">
        <v>0.35517962442291701</v>
      </c>
      <c r="YD50" s="15">
        <v>0.11923754290416699</v>
      </c>
      <c r="YE50" s="15">
        <v>0.148295932075</v>
      </c>
      <c r="YF50" s="15">
        <v>1.0906146892666699</v>
      </c>
      <c r="YG50" s="15">
        <v>0.78555466779375005</v>
      </c>
      <c r="YH50" s="15">
        <v>0.31807903956875</v>
      </c>
      <c r="YI50" s="15">
        <v>0.19203419678125</v>
      </c>
      <c r="YJ50" s="15">
        <v>0.37206609091041698</v>
      </c>
      <c r="YK50" s="15">
        <v>0.21628077411874999</v>
      </c>
      <c r="YL50" s="15">
        <v>0.30842656164374999</v>
      </c>
      <c r="YM50" s="15">
        <v>0.18182996034583301</v>
      </c>
      <c r="YN50" s="15">
        <v>0.24867762067708299</v>
      </c>
      <c r="YO50" s="15">
        <v>0.15255939491875001</v>
      </c>
      <c r="YP50" s="15">
        <v>-0.32112450245833302</v>
      </c>
      <c r="YQ50" s="15">
        <v>-0.273025826375</v>
      </c>
      <c r="YR50" s="15">
        <v>0.61182265581041695</v>
      </c>
      <c r="YS50" s="15">
        <v>0.442114537325</v>
      </c>
      <c r="YT50" s="15">
        <v>0.12967801127272699</v>
      </c>
      <c r="YU50" s="15">
        <v>0.17209405678181799</v>
      </c>
      <c r="YV50" s="15">
        <v>0.112126114527273</v>
      </c>
      <c r="YW50" s="15">
        <v>0.15146786540000001</v>
      </c>
      <c r="YX50" s="15">
        <v>0.27869742196363601</v>
      </c>
      <c r="YY50" s="15">
        <v>0.24586157240000001</v>
      </c>
      <c r="YZ50" s="15">
        <v>0.140403635654545</v>
      </c>
      <c r="ZA50" s="15">
        <v>0.31816063550909102</v>
      </c>
      <c r="ZB50" s="15">
        <v>0.262754867345455</v>
      </c>
      <c r="ZC50" s="15">
        <v>0.12578973481818201</v>
      </c>
      <c r="ZD50" s="15">
        <v>0.16397157952727301</v>
      </c>
      <c r="ZE50" s="15">
        <v>0.111858726018182</v>
      </c>
      <c r="ZF50" s="15">
        <v>36.57</v>
      </c>
      <c r="ZG50" s="15">
        <v>32.798727272727199</v>
      </c>
      <c r="ZH50" s="15">
        <v>16.178181818181798</v>
      </c>
      <c r="ZI50" s="15">
        <v>47.493818181818199</v>
      </c>
      <c r="ZJ50" s="15">
        <v>49.817999999999998</v>
      </c>
      <c r="ZK50" s="15">
        <v>37.491818181818203</v>
      </c>
      <c r="ZL50" s="15">
        <v>37.371636363636398</v>
      </c>
      <c r="ZM50" s="15">
        <v>0.28017729636363597</v>
      </c>
      <c r="ZN50" s="15">
        <v>0.32078394909090902</v>
      </c>
      <c r="ZO50" s="15">
        <v>87.2976363636363</v>
      </c>
      <c r="ZP50" s="15">
        <v>76.430000000000007</v>
      </c>
      <c r="ZQ50" s="15">
        <v>103.6</v>
      </c>
      <c r="ZR50" s="15">
        <f t="shared" si="100"/>
        <v>16.302363636363694</v>
      </c>
      <c r="ZS50" s="15">
        <f t="shared" si="101"/>
        <v>27.169999999999987</v>
      </c>
      <c r="ZT50" s="15">
        <v>2526.8632545454502</v>
      </c>
      <c r="ZU50" s="15">
        <v>2280.3212363636399</v>
      </c>
      <c r="ZV50" s="15">
        <v>0.38707371105090899</v>
      </c>
      <c r="ZW50" s="15">
        <v>0.28954533484545503</v>
      </c>
      <c r="ZX50" s="15">
        <v>0.30328193252909103</v>
      </c>
      <c r="ZY50" s="15">
        <v>0.23561312332363599</v>
      </c>
      <c r="ZZ50" s="15">
        <v>0.319314890672727</v>
      </c>
      <c r="AAA50" s="15">
        <v>0.23033395238909099</v>
      </c>
      <c r="AAB50" s="15">
        <v>0.23134239599818199</v>
      </c>
      <c r="AAC50" s="15">
        <v>0.174681459205454</v>
      </c>
      <c r="AAD50" s="15">
        <v>9.5052030556363604E-2</v>
      </c>
      <c r="AAE50" s="15">
        <v>5.8517666554545503E-2</v>
      </c>
      <c r="AAF50" s="15">
        <v>0.47940954417999998</v>
      </c>
      <c r="AAG50" s="15">
        <v>0.42002388335454499</v>
      </c>
      <c r="AAH50" s="15">
        <v>0.43287498896909099</v>
      </c>
      <c r="AAI50" s="15">
        <v>0.35879050259454498</v>
      </c>
      <c r="AAJ50" s="15">
        <v>0.113366164736364</v>
      </c>
      <c r="AAK50" s="15">
        <v>0.14969509596</v>
      </c>
      <c r="AAL50" s="15">
        <v>1.2677223494654499</v>
      </c>
      <c r="AAM50" s="15">
        <v>0.83981248862000002</v>
      </c>
      <c r="AAN50" s="15">
        <v>0.295974149643636</v>
      </c>
      <c r="AAO50" s="15">
        <v>0.169200410689091</v>
      </c>
      <c r="AAP50" s="15">
        <v>0.35567864908909103</v>
      </c>
      <c r="AAQ50" s="15">
        <v>0.181711003645455</v>
      </c>
      <c r="AAR50" s="15">
        <v>0.30833352354545501</v>
      </c>
      <c r="AAS50" s="15">
        <v>0.172471087023636</v>
      </c>
      <c r="AAT50" s="15">
        <v>0.24393725812909101</v>
      </c>
      <c r="AAU50" s="15">
        <v>0.15160420731999999</v>
      </c>
      <c r="AAV50" s="15">
        <v>-0.37529356780000001</v>
      </c>
      <c r="AAW50" s="15">
        <v>-0.29489453225454498</v>
      </c>
      <c r="AAX50" s="15">
        <v>0.57103882322181798</v>
      </c>
      <c r="AAY50" s="15">
        <v>0.57837553517454598</v>
      </c>
      <c r="AAZ50" s="15">
        <v>0.102831548869565</v>
      </c>
      <c r="ABA50" s="15">
        <v>0.12818620647826101</v>
      </c>
      <c r="ABB50" s="15">
        <v>8.9105301978260804E-2</v>
      </c>
      <c r="ABC50" s="15">
        <v>0.112054236956522</v>
      </c>
      <c r="ABD50" s="15">
        <v>0.227088103434783</v>
      </c>
      <c r="ABE50" s="15">
        <v>0.18913990469565201</v>
      </c>
      <c r="ABF50" s="15">
        <v>0.122245366608696</v>
      </c>
      <c r="ABG50" s="15">
        <v>0.27189729793478301</v>
      </c>
      <c r="ABH50" s="15">
        <v>0.20979942989130401</v>
      </c>
      <c r="ABI50" s="15">
        <v>9.9041311065217394E-2</v>
      </c>
      <c r="ABJ50" s="15">
        <v>0.12745371628260899</v>
      </c>
      <c r="ABK50" s="15">
        <v>8.3480078173913105E-2</v>
      </c>
      <c r="ABL50" s="15">
        <v>35.745652173913001</v>
      </c>
      <c r="ABM50" s="15">
        <v>33.905217391304397</v>
      </c>
      <c r="ABN50" s="15">
        <v>20.7317391304348</v>
      </c>
      <c r="ABO50" s="15">
        <v>43.318043478260897</v>
      </c>
      <c r="ABP50" s="15">
        <v>45.080652173913002</v>
      </c>
      <c r="ABQ50" s="15">
        <v>36.22</v>
      </c>
      <c r="ABR50" s="15">
        <v>36.22</v>
      </c>
      <c r="ABS50" s="15">
        <v>0.195929967391304</v>
      </c>
      <c r="ABT50" s="15">
        <v>0.22466979347826099</v>
      </c>
      <c r="ABU50" s="15">
        <v>111.617391304348</v>
      </c>
      <c r="ABV50" s="15">
        <v>94.306521739130403</v>
      </c>
      <c r="ABW50" s="15">
        <v>122.5</v>
      </c>
      <c r="ABX50" s="15">
        <f t="shared" si="102"/>
        <v>10.882608695651996</v>
      </c>
      <c r="ABY50" s="15">
        <f t="shared" si="103"/>
        <v>28.193478260869597</v>
      </c>
      <c r="ABZ50" s="15">
        <f t="shared" si="104"/>
        <v>19.538043478260796</v>
      </c>
      <c r="ACA50" s="15">
        <v>3078.8973260869602</v>
      </c>
      <c r="ACB50" s="15">
        <v>2686.0110652173898</v>
      </c>
      <c r="ACC50" s="15">
        <v>0.37906391841087</v>
      </c>
      <c r="ACD50" s="15">
        <v>0.32781199671956501</v>
      </c>
      <c r="ACE50" s="15">
        <v>0.26331214908695699</v>
      </c>
      <c r="ACF50" s="15">
        <v>0.25314704440434799</v>
      </c>
      <c r="ACG50" s="15">
        <v>0.361101233182609</v>
      </c>
      <c r="ACH50" s="15">
        <v>0.26674005279130403</v>
      </c>
      <c r="ACI50" s="15">
        <f t="shared" si="105"/>
        <v>0.31392064298695654</v>
      </c>
      <c r="ACJ50" s="15">
        <v>0.243814865176087</v>
      </c>
      <c r="ACK50" s="15">
        <v>0.189310814226087</v>
      </c>
      <c r="ACL50" s="15">
        <v>0.12867949853695701</v>
      </c>
      <c r="ACM50" s="15">
        <v>8.2804755413043496E-2</v>
      </c>
      <c r="ACN50" s="15">
        <v>0.52994979894130401</v>
      </c>
      <c r="ACO50" s="15">
        <v>0.42534836308260898</v>
      </c>
      <c r="ACP50" s="15">
        <v>0.46551370018260901</v>
      </c>
      <c r="ACQ50" s="15">
        <v>0.36477162352826098</v>
      </c>
      <c r="ACR50" s="15">
        <v>0.18908244582391301</v>
      </c>
      <c r="ACS50" s="15">
        <v>0.114685088658696</v>
      </c>
      <c r="ACT50" s="15">
        <v>1.2254255349391301</v>
      </c>
      <c r="ACU50" s="15">
        <v>1.0242400414413</v>
      </c>
      <c r="ACV50" s="15">
        <v>0.35534435114130403</v>
      </c>
      <c r="ACW50" s="15">
        <v>0.72185325112173904</v>
      </c>
      <c r="ACX50" s="15">
        <v>0.42750161543695703</v>
      </c>
      <c r="ACY50" s="15">
        <v>0.87805896131304395</v>
      </c>
      <c r="ACZ50" s="15">
        <v>0.41205179423695698</v>
      </c>
      <c r="ADA50" s="15">
        <v>0.13227937189130401</v>
      </c>
      <c r="ADB50" s="15">
        <v>0.33781610903695702</v>
      </c>
      <c r="ADC50" s="15">
        <v>0.126276401391304</v>
      </c>
      <c r="ADD50" s="15">
        <v>-0.39146921969565202</v>
      </c>
      <c r="ADE50" s="15">
        <v>-0.31529743426086998</v>
      </c>
      <c r="ADF50" s="15">
        <v>0.76870966087391301</v>
      </c>
      <c r="ADG50" s="15">
        <v>0.87263109357608704</v>
      </c>
      <c r="ADH50" s="15">
        <v>8.0560073869565194E-2</v>
      </c>
      <c r="ADI50" s="15">
        <v>9.5508863173912995E-2</v>
      </c>
      <c r="ADJ50" s="15">
        <v>6.9077693499999995E-2</v>
      </c>
      <c r="ADK50" s="15">
        <v>9.7532608695652195E-2</v>
      </c>
      <c r="ADL50" s="15">
        <v>0.15711705682608701</v>
      </c>
      <c r="ADM50" s="15">
        <v>0.15187401554347801</v>
      </c>
      <c r="ADN50" s="15">
        <v>0.101858972130435</v>
      </c>
      <c r="ADO50" s="15">
        <v>0.220053538869565</v>
      </c>
      <c r="ADP50" s="15">
        <v>0.18526793704347799</v>
      </c>
      <c r="ADQ50" s="15">
        <v>8.0925950369565194E-2</v>
      </c>
      <c r="ADR50" s="15">
        <v>0.10508780697826101</v>
      </c>
      <c r="ADS50" s="15">
        <v>7.0494389913043506E-2</v>
      </c>
      <c r="ADT50" s="15">
        <v>37.270000000000003</v>
      </c>
      <c r="ADU50" s="15">
        <v>34.090000000000003</v>
      </c>
      <c r="ADV50" s="15">
        <v>12.6521739130435</v>
      </c>
      <c r="ADW50" s="15">
        <v>41.272608695652202</v>
      </c>
      <c r="ADX50" s="15">
        <v>41.061739130434802</v>
      </c>
      <c r="ADY50" s="15">
        <v>37.61</v>
      </c>
      <c r="ADZ50" s="15">
        <v>37.49</v>
      </c>
      <c r="AEA50" s="15">
        <v>0.100368011304348</v>
      </c>
      <c r="AEB50" s="15">
        <v>8.9804898260869598E-2</v>
      </c>
      <c r="AEC50" s="15">
        <v>103.626086956522</v>
      </c>
      <c r="AED50" s="15">
        <v>99.908695652173904</v>
      </c>
      <c r="AEE50" s="15">
        <v>140.80000000000001</v>
      </c>
      <c r="AEF50" s="15">
        <f t="shared" si="247"/>
        <v>37.173913043478009</v>
      </c>
      <c r="AEG50" s="15">
        <f t="shared" si="248"/>
        <v>40.891304347826107</v>
      </c>
      <c r="AEH50" s="15">
        <v>2897.5377826087001</v>
      </c>
      <c r="AEI50" s="15">
        <v>2813.3849565217402</v>
      </c>
      <c r="AEJ50" s="15">
        <v>0.36594738300000001</v>
      </c>
      <c r="AEK50" s="15">
        <v>0.207553136021739</v>
      </c>
      <c r="AEL50" s="15">
        <v>0.29038011626087001</v>
      </c>
      <c r="AEM50" s="15">
        <v>0.21401962699999999</v>
      </c>
      <c r="AEN50" s="15">
        <v>0.352251697934783</v>
      </c>
      <c r="AEO50" s="15">
        <v>0.21698305058695699</v>
      </c>
      <c r="AEP50" s="15">
        <v>0.27595304230434797</v>
      </c>
      <c r="AEQ50" s="15">
        <v>0.22389573289130399</v>
      </c>
      <c r="AER50" s="15">
        <v>8.4779875891304299E-2</v>
      </c>
      <c r="AES50" s="15">
        <v>-1.9953148695652199E-3</v>
      </c>
      <c r="AET50" s="15">
        <v>0.51377310319565195</v>
      </c>
      <c r="AEU50" s="15">
        <v>0.36184430184782601</v>
      </c>
      <c r="AEV50" s="15">
        <v>0.46109439528260898</v>
      </c>
      <c r="AEW50" s="15">
        <v>0.29483186267391298</v>
      </c>
      <c r="AEX50" s="15">
        <v>0.18265590208695701</v>
      </c>
      <c r="AEY50" s="15">
        <v>0.17107842602173901</v>
      </c>
      <c r="AEZ50" s="15">
        <v>1.16145127813043</v>
      </c>
      <c r="AFA50" s="15">
        <v>0.61186661952173904</v>
      </c>
      <c r="AFB50" s="15">
        <v>0.234953210869565</v>
      </c>
      <c r="AFC50" s="15">
        <v>-2.0638319946956498</v>
      </c>
      <c r="AFD50" s="15">
        <v>0.29126732049999998</v>
      </c>
      <c r="AFE50" s="15">
        <v>-2.8449136743913002</v>
      </c>
      <c r="AFF50" s="15">
        <v>0.28293633860869599</v>
      </c>
      <c r="AFG50" s="15">
        <v>0.66186093428260895</v>
      </c>
      <c r="AFH50" s="15">
        <v>0.22590084136956501</v>
      </c>
      <c r="AFI50" s="15">
        <v>0.54011682321739096</v>
      </c>
      <c r="AFJ50" s="15">
        <v>-0.43200242649999998</v>
      </c>
      <c r="AFK50" s="15">
        <v>-0.36156841843478299</v>
      </c>
      <c r="AFL50" s="15">
        <v>0.44157585030434798</v>
      </c>
      <c r="AFM50" s="15">
        <v>0.251081347391304</v>
      </c>
      <c r="AFN50" s="15">
        <v>8.2358962579710093E-2</v>
      </c>
      <c r="AFO50" s="15">
        <v>9.63191491014493E-2</v>
      </c>
      <c r="AFP50" s="15">
        <v>6.8101085956521701E-2</v>
      </c>
      <c r="AFQ50" s="15">
        <v>9.1518026753623194E-2</v>
      </c>
      <c r="AFR50" s="15">
        <v>0.182073534101449</v>
      </c>
      <c r="AFS50" s="15">
        <v>0.16026245465217401</v>
      </c>
      <c r="AFT50" s="15">
        <v>9.19995450869565E-2</v>
      </c>
      <c r="AFU50" s="15">
        <v>0.21807449249275401</v>
      </c>
      <c r="AFV50" s="15">
        <v>0.17887147310144899</v>
      </c>
      <c r="AFW50" s="15">
        <v>7.6964550449275401E-2</v>
      </c>
      <c r="AFX50" s="15">
        <v>9.1897893782608694E-2</v>
      </c>
      <c r="AFY50" s="15">
        <v>6.8412718434782596E-2</v>
      </c>
      <c r="AFZ50" s="15">
        <v>33.89</v>
      </c>
      <c r="AGA50" s="15">
        <v>30.3449275362319</v>
      </c>
      <c r="AGB50" s="15">
        <v>22.085217391304301</v>
      </c>
      <c r="AGC50" s="15">
        <v>36.775217391304402</v>
      </c>
      <c r="AGD50" s="15">
        <v>37.362463768115902</v>
      </c>
      <c r="AGE50" s="15">
        <v>33.738550724637697</v>
      </c>
      <c r="AGF50" s="15">
        <v>33.72</v>
      </c>
      <c r="AGG50" s="15">
        <v>8.3351575362318894E-2</v>
      </c>
      <c r="AGH50" s="15">
        <v>9.1277436231884099E-2</v>
      </c>
      <c r="AGI50" s="15">
        <v>103.68260869565199</v>
      </c>
      <c r="AGJ50" s="15">
        <v>98.539130434782606</v>
      </c>
      <c r="AGK50" s="15">
        <v>145.1</v>
      </c>
      <c r="AGL50" s="15">
        <f t="shared" si="106"/>
        <v>41.417391304348001</v>
      </c>
      <c r="AGM50" s="15">
        <f t="shared" si="107"/>
        <v>46.560869565217388</v>
      </c>
      <c r="AGN50" s="15">
        <f t="shared" si="108"/>
        <v>43.989130434782695</v>
      </c>
      <c r="AGO50" s="15">
        <v>2898.8684927536201</v>
      </c>
      <c r="AGP50" s="15">
        <v>2782.1614347826098</v>
      </c>
      <c r="AGQ50" s="15">
        <v>0.40541210156666702</v>
      </c>
      <c r="AGR50" s="15">
        <v>0.31874493334202902</v>
      </c>
      <c r="AGS50" s="15">
        <v>0.32038305541594198</v>
      </c>
      <c r="AGT50" s="15">
        <v>0.26817363346086998</v>
      </c>
      <c r="AGU50" s="15">
        <v>0.40591488796811598</v>
      </c>
      <c r="AGV50" s="15">
        <v>0.29564023812173901</v>
      </c>
      <c r="AGW50" s="15">
        <f t="shared" si="109"/>
        <v>0.35077756304492747</v>
      </c>
      <c r="AGX50" s="15">
        <v>0.32087520742608699</v>
      </c>
      <c r="AGY50" s="15">
        <v>0.244308258153623</v>
      </c>
      <c r="AGZ50" s="15">
        <v>9.7939689240579705E-2</v>
      </c>
      <c r="AHA50" s="15">
        <v>5.68995982376811E-2</v>
      </c>
      <c r="AHB50" s="15">
        <v>0.52162713269420302</v>
      </c>
      <c r="AHC50" s="15">
        <v>0.44327935969565202</v>
      </c>
      <c r="AHD50" s="15">
        <v>0.47717172255797102</v>
      </c>
      <c r="AHE50" s="15">
        <v>0.36480974482028999</v>
      </c>
      <c r="AHF50" s="15">
        <v>0.14791647442028999</v>
      </c>
      <c r="AHG50" s="15">
        <v>0.14702148920434799</v>
      </c>
      <c r="AHH50" s="15">
        <v>1.3720741952941999</v>
      </c>
      <c r="AHI50" s="15">
        <v>0.99258889152028995</v>
      </c>
      <c r="AHJ50" s="15">
        <v>0.237046640376812</v>
      </c>
      <c r="AHK50" s="15">
        <v>-0.79322510954202896</v>
      </c>
      <c r="AHL50" s="15">
        <v>0.301625881998551</v>
      </c>
      <c r="AHM50" s="15">
        <v>-0.94969843190434799</v>
      </c>
      <c r="AHN50" s="15">
        <v>0.30180115874637697</v>
      </c>
      <c r="AHO50" s="15">
        <v>-5.9304313636231898E-2</v>
      </c>
      <c r="AHP50" s="15">
        <v>0.23719060533188399</v>
      </c>
      <c r="AHQ50" s="15">
        <v>-2.3011804408695598E-2</v>
      </c>
      <c r="AHR50" s="15">
        <v>-0.48544482459420302</v>
      </c>
      <c r="AHS50" s="15">
        <v>-0.388579083275362</v>
      </c>
      <c r="AHT50" s="15">
        <v>0.46046214285507198</v>
      </c>
      <c r="AHU50" s="15">
        <v>0.51245484851594203</v>
      </c>
      <c r="AHV50" s="15">
        <v>7.9029526481481496E-2</v>
      </c>
      <c r="AHW50" s="15">
        <v>9.7333701870370395E-2</v>
      </c>
      <c r="AHX50" s="15">
        <v>7.1508121592592594E-2</v>
      </c>
      <c r="AHY50" s="15">
        <v>9.0154403925925899E-2</v>
      </c>
      <c r="AHZ50" s="15">
        <v>0.18016330507407399</v>
      </c>
      <c r="AIA50" s="15">
        <v>0.15288627372222199</v>
      </c>
      <c r="AIB50" s="15">
        <v>8.7671587703703702E-2</v>
      </c>
      <c r="AIC50" s="15">
        <v>0.198382144481481</v>
      </c>
      <c r="AID50" s="15">
        <v>0.163525893351852</v>
      </c>
      <c r="AIE50" s="15">
        <v>7.1624074074074104E-2</v>
      </c>
      <c r="AIF50" s="15">
        <v>8.8308430222222206E-2</v>
      </c>
      <c r="AIG50" s="15">
        <v>6.08245150555555E-2</v>
      </c>
      <c r="AIH50" s="15">
        <v>37.252962962962997</v>
      </c>
      <c r="AII50" s="15">
        <v>34.5</v>
      </c>
      <c r="AIJ50" s="15">
        <v>26.3918518518519</v>
      </c>
      <c r="AIK50" s="15">
        <v>44.150925925925897</v>
      </c>
      <c r="AIL50" s="15">
        <v>42.607037037037003</v>
      </c>
      <c r="AIM50" s="15">
        <v>37.515555555555501</v>
      </c>
      <c r="AIN50" s="15">
        <v>37.442592592592597</v>
      </c>
      <c r="AIO50" s="15">
        <v>0.183056644444444</v>
      </c>
      <c r="AIP50" s="15">
        <v>0.129691512962963</v>
      </c>
      <c r="AIQ50" s="15">
        <v>110.687037037037</v>
      </c>
      <c r="AIR50" s="15">
        <v>115.540740740741</v>
      </c>
      <c r="AIS50" s="15">
        <v>157</v>
      </c>
      <c r="AIT50" s="15">
        <f t="shared" si="110"/>
        <v>46.312962962962999</v>
      </c>
      <c r="AIU50" s="15">
        <f t="shared" si="111"/>
        <v>41.459259259258999</v>
      </c>
      <c r="AIV50" s="15">
        <v>3057.7308888888901</v>
      </c>
      <c r="AIW50" s="15">
        <v>3168.1018518518499</v>
      </c>
      <c r="AIX50" s="15">
        <v>0.38597757442407399</v>
      </c>
      <c r="AIY50" s="15">
        <v>0.31424833050370399</v>
      </c>
      <c r="AIZ50" s="15">
        <v>0.30153635315370397</v>
      </c>
      <c r="AJA50" s="15">
        <v>0.252514220533333</v>
      </c>
      <c r="AJB50" s="15">
        <v>0.38294304402036999</v>
      </c>
      <c r="AJC50" s="15">
        <v>0.279690557555556</v>
      </c>
      <c r="AJD50" s="15">
        <v>0.29835648547592603</v>
      </c>
      <c r="AJE50" s="15">
        <v>0.21640473371296301</v>
      </c>
      <c r="AJF50" s="15">
        <v>9.5724051818518494E-2</v>
      </c>
      <c r="AJG50" s="15">
        <v>7.0135528146296297E-2</v>
      </c>
      <c r="AJH50" s="15">
        <v>0.53027144156851902</v>
      </c>
      <c r="AJI50" s="15">
        <v>0.41304417896481499</v>
      </c>
      <c r="AJJ50" s="15">
        <v>0.468530141814815</v>
      </c>
      <c r="AJK50" s="15">
        <v>0.37163156495925898</v>
      </c>
      <c r="AJL50" s="15">
        <v>0.18211517116481499</v>
      </c>
      <c r="AJM50" s="15">
        <v>0.116089907109259</v>
      </c>
      <c r="AJN50" s="15">
        <v>1.2645440703481501</v>
      </c>
      <c r="AJO50" s="15">
        <v>1.0020977895907399</v>
      </c>
      <c r="AJP50" s="15">
        <v>0.24655810507592599</v>
      </c>
      <c r="AJQ50" s="15">
        <v>0.124482721175926</v>
      </c>
      <c r="AJR50" s="15">
        <v>0.31007179017222197</v>
      </c>
      <c r="AJS50" s="15">
        <v>0.108221324207408</v>
      </c>
      <c r="AJT50" s="15">
        <v>0.30867098940925902</v>
      </c>
      <c r="AJU50" s="15">
        <v>0.189148144009259</v>
      </c>
      <c r="AJV50" s="15">
        <v>0.24506566012962999</v>
      </c>
      <c r="AJW50" s="15">
        <v>0.180882669846296</v>
      </c>
      <c r="AJX50" s="15">
        <v>-0.459190349925926</v>
      </c>
      <c r="AJY50" s="15">
        <v>-0.350257180148148</v>
      </c>
      <c r="AJZ50" s="15">
        <v>0.46993964287222201</v>
      </c>
      <c r="AKA50" s="15">
        <v>1.47516706536111</v>
      </c>
      <c r="AZI50" s="6"/>
      <c r="AZJ50" s="7"/>
      <c r="AZK50" s="6"/>
      <c r="AZL50" s="6"/>
      <c r="AZM50" s="6"/>
      <c r="AZN50" s="6"/>
    </row>
    <row r="51" spans="1:963 1361:1366" x14ac:dyDescent="0.25">
      <c r="A51" s="15">
        <v>50</v>
      </c>
      <c r="B51" s="15">
        <v>13</v>
      </c>
      <c r="C51" s="15" t="s">
        <v>9</v>
      </c>
      <c r="D51" s="15">
        <v>70</v>
      </c>
      <c r="E51" s="15">
        <v>5</v>
      </c>
      <c r="F51" s="15">
        <v>3</v>
      </c>
      <c r="G51" s="25">
        <v>-9999</v>
      </c>
      <c r="H51" s="25">
        <v>-9999</v>
      </c>
      <c r="I51" s="25">
        <v>-9999</v>
      </c>
      <c r="J51" s="25">
        <v>-9999</v>
      </c>
      <c r="K51" s="25">
        <v>-9999</v>
      </c>
      <c r="L51" s="25">
        <v>-9999</v>
      </c>
      <c r="M51" s="15">
        <v>0</v>
      </c>
      <c r="N51" s="15">
        <v>0</v>
      </c>
      <c r="O51" s="15">
        <f t="shared" si="34"/>
        <v>0</v>
      </c>
      <c r="P51" s="15">
        <v>0</v>
      </c>
      <c r="Q51" s="15">
        <v>53.679999999999993</v>
      </c>
      <c r="R51" s="15">
        <v>22.72</v>
      </c>
      <c r="S51" s="15">
        <v>23.6</v>
      </c>
      <c r="T51" s="15">
        <v>58.96</v>
      </c>
      <c r="U51" s="15">
        <v>9.4399999999999977</v>
      </c>
      <c r="V51" s="15">
        <v>31.6</v>
      </c>
      <c r="W51" s="15">
        <v>55.679999999999993</v>
      </c>
      <c r="X51" s="15">
        <v>16.72</v>
      </c>
      <c r="Y51" s="15">
        <v>27.6</v>
      </c>
      <c r="Z51" s="15">
        <v>55.679999999999993</v>
      </c>
      <c r="AA51" s="15">
        <v>12.719999999999999</v>
      </c>
      <c r="AB51" s="15">
        <v>31.6</v>
      </c>
      <c r="AC51" s="15" t="s">
        <v>90</v>
      </c>
      <c r="AD51" s="15">
        <v>8.8000000000000007</v>
      </c>
      <c r="AE51" s="15">
        <v>7.2</v>
      </c>
      <c r="AF51" s="15">
        <v>0.8</v>
      </c>
      <c r="AG51" s="15" t="s">
        <v>41</v>
      </c>
      <c r="AH51" s="15">
        <v>2</v>
      </c>
      <c r="AI51" s="15">
        <v>1</v>
      </c>
      <c r="AJ51" s="15">
        <v>2.7</v>
      </c>
      <c r="AK51" s="15">
        <v>5</v>
      </c>
      <c r="AL51" s="15">
        <v>453</v>
      </c>
      <c r="AM51" s="15">
        <v>24</v>
      </c>
      <c r="AN51" s="15">
        <v>0.8</v>
      </c>
      <c r="AO51" s="15">
        <v>9.6</v>
      </c>
      <c r="AP51" s="15">
        <v>6.9</v>
      </c>
      <c r="AQ51" s="15">
        <v>1.25</v>
      </c>
      <c r="AR51" s="15">
        <v>4805</v>
      </c>
      <c r="AS51" s="15">
        <v>199</v>
      </c>
      <c r="AT51" s="15">
        <v>320</v>
      </c>
      <c r="AU51" s="25">
        <v>-9999</v>
      </c>
      <c r="AV51" s="15">
        <v>28.2</v>
      </c>
      <c r="AW51" s="15">
        <v>0</v>
      </c>
      <c r="AX51" s="15">
        <v>4</v>
      </c>
      <c r="AY51" s="15">
        <v>85</v>
      </c>
      <c r="AZ51" s="15">
        <v>6</v>
      </c>
      <c r="BA51" s="15">
        <v>5</v>
      </c>
      <c r="BB51" s="15">
        <v>86</v>
      </c>
      <c r="BC51" s="20">
        <v>0.08</v>
      </c>
      <c r="BD51" s="20">
        <v>0</v>
      </c>
      <c r="BE51" s="20">
        <v>0</v>
      </c>
      <c r="BF51" s="20">
        <v>0.11031992779059271</v>
      </c>
      <c r="BG51" s="20">
        <v>0.62415060149997481</v>
      </c>
      <c r="BH51" s="20">
        <v>0.55195945606904517</v>
      </c>
      <c r="BI51" s="25">
        <v>-9999</v>
      </c>
      <c r="BJ51" s="25">
        <v>-9999</v>
      </c>
      <c r="BK51" s="25">
        <v>-9999</v>
      </c>
      <c r="BL51" s="25">
        <v>-9999</v>
      </c>
      <c r="BM51" s="25">
        <v>-9999</v>
      </c>
      <c r="BN51" s="20">
        <f t="shared" si="197"/>
        <v>0.32</v>
      </c>
      <c r="BO51" s="20">
        <f t="shared" si="198"/>
        <v>0.32</v>
      </c>
      <c r="BP51" s="20">
        <f t="shared" si="199"/>
        <v>0.76127971116237081</v>
      </c>
      <c r="BQ51" s="20">
        <f t="shared" si="200"/>
        <v>3.2578821171622701</v>
      </c>
      <c r="BR51" s="20">
        <f t="shared" si="201"/>
        <v>5.4657199414384507</v>
      </c>
      <c r="BS51" s="20">
        <f t="shared" si="202"/>
        <v>0.44127971116237086</v>
      </c>
      <c r="BT51" s="20">
        <f t="shared" si="203"/>
        <v>2.4966024059998992</v>
      </c>
      <c r="BU51" s="20">
        <f t="shared" si="204"/>
        <v>2.2078378242761807</v>
      </c>
      <c r="BV51" s="20">
        <f t="shared" si="35"/>
        <v>5.1457199414384505</v>
      </c>
      <c r="BW51" s="25">
        <v>-9999</v>
      </c>
      <c r="BX51" s="25">
        <v>-9999</v>
      </c>
      <c r="BY51" s="25">
        <v>-9999</v>
      </c>
      <c r="BZ51" s="25">
        <v>-9999</v>
      </c>
      <c r="CA51" s="25">
        <v>-9999</v>
      </c>
      <c r="CB51" s="25">
        <v>-9999</v>
      </c>
      <c r="CC51" s="25">
        <v>-9999</v>
      </c>
      <c r="CD51" s="20">
        <f t="shared" si="205"/>
        <v>16.806504453928426</v>
      </c>
      <c r="CE51" s="20">
        <f t="shared" si="206"/>
        <v>23.606844470929275</v>
      </c>
      <c r="CF51" s="20">
        <f t="shared" si="207"/>
        <v>32.780231567703467</v>
      </c>
      <c r="CG51" s="20">
        <f t="shared" si="36"/>
        <v>63.067091329671271</v>
      </c>
      <c r="CH51" s="15">
        <f t="shared" si="208"/>
        <v>9.1733870967741939</v>
      </c>
      <c r="CI51" s="15">
        <f t="shared" si="209"/>
        <v>20.305785949835116</v>
      </c>
      <c r="CJ51" s="15">
        <f t="shared" si="210"/>
        <v>9.9810738121326814</v>
      </c>
      <c r="CK51" s="15">
        <f t="shared" ref="CK51:CL51" si="267">SUM(CH51:CJ51)</f>
        <v>39.460246858741996</v>
      </c>
      <c r="CL51" s="15">
        <f t="shared" si="267"/>
        <v>69.747106620709786</v>
      </c>
      <c r="CM51" s="15">
        <v>1.655</v>
      </c>
      <c r="CN51" s="15">
        <v>0.4</v>
      </c>
      <c r="CO51" s="15">
        <v>7.4999999999999997E-2</v>
      </c>
      <c r="CP51" s="15">
        <v>0.48</v>
      </c>
      <c r="CQ51" s="15">
        <v>0.70499999999999996</v>
      </c>
      <c r="CR51" s="15">
        <v>0.185</v>
      </c>
      <c r="CS51" s="25">
        <v>-9999</v>
      </c>
      <c r="CT51" s="25">
        <v>-9999</v>
      </c>
      <c r="CU51" s="25">
        <v>-9999</v>
      </c>
      <c r="CV51" s="25">
        <v>-9999</v>
      </c>
      <c r="CW51" s="25">
        <v>-9999</v>
      </c>
      <c r="CX51" s="20">
        <f t="shared" si="141"/>
        <v>8.2200000000000006</v>
      </c>
      <c r="CY51" s="20">
        <f t="shared" si="142"/>
        <v>8.5200000000000014</v>
      </c>
      <c r="CZ51" s="20">
        <f t="shared" si="143"/>
        <v>10.440000000000001</v>
      </c>
      <c r="DA51" s="20">
        <f t="shared" si="144"/>
        <v>13.260000000000002</v>
      </c>
      <c r="DB51" s="20">
        <f t="shared" si="145"/>
        <v>14.000000000000002</v>
      </c>
      <c r="DC51" s="15">
        <f t="shared" si="146"/>
        <v>1.92</v>
      </c>
      <c r="DD51" s="15">
        <f t="shared" si="147"/>
        <v>2.82</v>
      </c>
      <c r="DE51" s="15">
        <f t="shared" si="148"/>
        <v>0.74</v>
      </c>
      <c r="DF51" s="15">
        <f t="shared" si="149"/>
        <v>5.48</v>
      </c>
      <c r="DG51" s="16">
        <v>2.0886679720841488</v>
      </c>
      <c r="DH51" s="16">
        <v>2.1129581413979572</v>
      </c>
      <c r="DI51" s="16">
        <v>1.7000850042502125</v>
      </c>
      <c r="DJ51" s="16">
        <v>2.2933467741935485</v>
      </c>
      <c r="DK51" s="16">
        <v>5.0764464874587789</v>
      </c>
      <c r="DL51" s="16">
        <v>2.4952684530331704</v>
      </c>
      <c r="DM51" s="25">
        <v>-9999</v>
      </c>
      <c r="DN51" s="20">
        <f t="shared" si="41"/>
        <v>16.806504453928426</v>
      </c>
      <c r="DO51" s="20">
        <f t="shared" si="42"/>
        <v>23.606844470929275</v>
      </c>
      <c r="DP51" s="20">
        <f t="shared" ref="DP51:DR51" si="268">(DO51+(DJ51*4))</f>
        <v>32.780231567703467</v>
      </c>
      <c r="DQ51" s="20">
        <f t="shared" si="268"/>
        <v>53.086017517538579</v>
      </c>
      <c r="DR51" s="20">
        <f t="shared" si="268"/>
        <v>63.067091329671257</v>
      </c>
      <c r="DS51" s="15">
        <f t="shared" si="44"/>
        <v>9.1733870967741939</v>
      </c>
      <c r="DT51" s="15">
        <f t="shared" si="45"/>
        <v>20.305785949835116</v>
      </c>
      <c r="DU51" s="15">
        <f t="shared" si="46"/>
        <v>9.9810738121326814</v>
      </c>
      <c r="DV51" s="15">
        <f t="shared" si="47"/>
        <v>39.460246858741996</v>
      </c>
      <c r="DW51" s="25">
        <v>-9999</v>
      </c>
      <c r="DX51" s="25">
        <v>-9999</v>
      </c>
      <c r="DY51" s="25">
        <v>-9999</v>
      </c>
      <c r="DZ51" s="25">
        <v>-9999</v>
      </c>
      <c r="EA51" s="25">
        <v>-9999</v>
      </c>
      <c r="EB51" s="25">
        <v>-9999</v>
      </c>
      <c r="EC51" s="25">
        <v>-9999</v>
      </c>
      <c r="ED51" s="25">
        <v>-9999</v>
      </c>
      <c r="EE51" s="25">
        <v>-9999</v>
      </c>
      <c r="EF51" s="25">
        <v>-9999</v>
      </c>
      <c r="EG51" s="25">
        <v>-9999</v>
      </c>
      <c r="EH51" s="25">
        <v>-9999</v>
      </c>
      <c r="EI51" s="25">
        <v>-9999</v>
      </c>
      <c r="EJ51" s="25">
        <v>-9999</v>
      </c>
      <c r="EK51" s="25">
        <v>-9999</v>
      </c>
      <c r="EL51" s="25">
        <v>-9999</v>
      </c>
      <c r="EM51" s="25">
        <v>-9999</v>
      </c>
      <c r="EN51" s="25">
        <v>-9999</v>
      </c>
      <c r="EO51" s="25">
        <v>-9999</v>
      </c>
      <c r="EP51" s="25">
        <v>-9999</v>
      </c>
      <c r="EQ51" s="25">
        <v>-9999</v>
      </c>
      <c r="ER51" s="21">
        <v>-9999</v>
      </c>
      <c r="ES51" s="32">
        <v>-9999</v>
      </c>
      <c r="ET51" s="21">
        <v>-9999</v>
      </c>
      <c r="EU51" s="33">
        <v>-9999</v>
      </c>
      <c r="EV51" s="21">
        <v>-9999</v>
      </c>
      <c r="EW51" s="21">
        <v>-9999</v>
      </c>
      <c r="EX51" s="21">
        <v>-9999</v>
      </c>
      <c r="EY51" s="21">
        <v>-9999</v>
      </c>
      <c r="EZ51" s="21">
        <v>-9999</v>
      </c>
      <c r="FA51" s="21">
        <v>-9999</v>
      </c>
      <c r="FB51" s="21">
        <v>-9999</v>
      </c>
      <c r="FC51" s="21">
        <v>-9999</v>
      </c>
      <c r="FD51" s="21">
        <v>-9999</v>
      </c>
      <c r="FE51" s="21">
        <v>-9999</v>
      </c>
      <c r="FF51" s="21">
        <v>-9999</v>
      </c>
      <c r="FG51" s="21">
        <v>-9999</v>
      </c>
      <c r="FH51" s="21">
        <v>-9999</v>
      </c>
      <c r="FI51" s="21">
        <v>-9999</v>
      </c>
      <c r="FJ51" s="21">
        <v>-9999</v>
      </c>
      <c r="FK51" s="21">
        <v>-9999</v>
      </c>
      <c r="FL51" s="32">
        <v>-9999</v>
      </c>
      <c r="FM51" s="32">
        <v>-9999</v>
      </c>
      <c r="FN51" s="32">
        <v>-9999</v>
      </c>
      <c r="FO51" s="32">
        <v>-9999</v>
      </c>
      <c r="FP51" s="32">
        <v>-9999</v>
      </c>
      <c r="FQ51" s="32">
        <v>-9999</v>
      </c>
      <c r="FR51" s="32">
        <v>-9999</v>
      </c>
      <c r="FS51" s="32">
        <v>-9999</v>
      </c>
      <c r="FT51" s="32">
        <v>-9999</v>
      </c>
      <c r="FU51" s="32">
        <v>-9999</v>
      </c>
      <c r="FV51" s="32">
        <v>-9999</v>
      </c>
      <c r="FW51" s="32">
        <v>-9999</v>
      </c>
      <c r="FX51" s="21">
        <v>-9999</v>
      </c>
      <c r="FY51" s="21">
        <v>-9999</v>
      </c>
      <c r="FZ51" s="21">
        <v>-9999</v>
      </c>
      <c r="GA51" s="21">
        <v>-9999</v>
      </c>
      <c r="GB51" s="21">
        <v>-9999</v>
      </c>
      <c r="GC51" s="21">
        <v>-9999</v>
      </c>
      <c r="GD51" s="21">
        <v>-9999</v>
      </c>
      <c r="GE51" s="21">
        <v>-9999</v>
      </c>
      <c r="GF51" s="21">
        <v>-9999</v>
      </c>
      <c r="GG51" s="21">
        <v>-9999</v>
      </c>
      <c r="GH51" s="21">
        <v>-9999</v>
      </c>
      <c r="GI51" s="21">
        <v>-9999</v>
      </c>
      <c r="GJ51" s="21">
        <v>-9999</v>
      </c>
      <c r="GK51" s="21">
        <v>-9999</v>
      </c>
      <c r="GL51" s="21">
        <v>-9999</v>
      </c>
      <c r="GM51" s="21">
        <v>-9999</v>
      </c>
      <c r="GN51" s="25">
        <v>-9999</v>
      </c>
      <c r="GO51" s="25">
        <v>-9999</v>
      </c>
      <c r="GP51" s="25">
        <v>-9999</v>
      </c>
      <c r="GQ51" s="25">
        <v>-9999</v>
      </c>
      <c r="GR51" s="25">
        <v>-9999</v>
      </c>
      <c r="GS51" s="25">
        <v>-9999</v>
      </c>
      <c r="GT51" s="25">
        <v>-9999</v>
      </c>
      <c r="GU51" s="25">
        <v>-9999</v>
      </c>
      <c r="GV51" s="25">
        <v>-9999</v>
      </c>
      <c r="GW51" s="25">
        <v>-9999</v>
      </c>
      <c r="GX51" s="25">
        <v>-9999</v>
      </c>
      <c r="GY51" s="25">
        <v>-9999</v>
      </c>
      <c r="GZ51" s="25">
        <v>-9999</v>
      </c>
      <c r="HA51" s="25">
        <v>-9999</v>
      </c>
      <c r="HB51" s="21">
        <v>-9999</v>
      </c>
      <c r="HC51" s="21">
        <v>-9999</v>
      </c>
      <c r="HD51" s="21">
        <v>-9999</v>
      </c>
      <c r="HE51" s="21">
        <v>-9999</v>
      </c>
      <c r="HF51" s="21">
        <v>-9999</v>
      </c>
      <c r="HG51" s="15">
        <v>42.5</v>
      </c>
      <c r="HH51" s="15">
        <f t="shared" si="48"/>
        <v>287.5</v>
      </c>
      <c r="HI51" s="15">
        <v>1.7028961814392947</v>
      </c>
      <c r="HJ51" s="24">
        <f t="shared" si="49"/>
        <v>1.8651569031611068</v>
      </c>
      <c r="HK51" s="15">
        <f t="shared" si="50"/>
        <v>5.3623260965881823</v>
      </c>
      <c r="HL51" s="27">
        <v>0.3677683478469867</v>
      </c>
      <c r="HM51" s="17">
        <v>138.5</v>
      </c>
      <c r="HN51" s="17">
        <v>70.069999999999993</v>
      </c>
      <c r="HO51" s="16">
        <f t="shared" si="51"/>
        <v>68.430000000000007</v>
      </c>
      <c r="HP51" s="18">
        <v>12</v>
      </c>
      <c r="HQ51" s="18">
        <v>115.8</v>
      </c>
      <c r="HR51" s="18">
        <v>31.63</v>
      </c>
      <c r="HS51" s="22">
        <f t="shared" si="52"/>
        <v>84.17</v>
      </c>
      <c r="HT51" s="21">
        <v>58</v>
      </c>
      <c r="HU51" s="18">
        <v>134</v>
      </c>
      <c r="HV51" s="18">
        <v>31</v>
      </c>
      <c r="HW51" s="18">
        <f t="shared" si="53"/>
        <v>103</v>
      </c>
      <c r="HX51" s="18">
        <v>82.5</v>
      </c>
      <c r="HY51" s="18">
        <v>31</v>
      </c>
      <c r="HZ51" s="18">
        <f t="shared" si="54"/>
        <v>51.5</v>
      </c>
      <c r="IA51" s="18">
        <v>86.8</v>
      </c>
      <c r="IB51" s="18">
        <v>31.5</v>
      </c>
      <c r="IC51" s="18">
        <f t="shared" si="55"/>
        <v>55.3</v>
      </c>
      <c r="ID51" s="18">
        <v>34.6</v>
      </c>
      <c r="IE51" s="22">
        <v>6.65</v>
      </c>
      <c r="IF51" s="28">
        <v>98.9</v>
      </c>
      <c r="IG51" s="22">
        <v>70.069999999999993</v>
      </c>
      <c r="IH51" s="22">
        <f t="shared" si="263"/>
        <v>27.950000000000003</v>
      </c>
      <c r="II51" s="22">
        <f t="shared" si="264"/>
        <v>28.830000000000013</v>
      </c>
      <c r="IJ51" s="16">
        <f t="shared" si="265"/>
        <v>282.64705882352951</v>
      </c>
      <c r="IK51" s="16">
        <f t="shared" si="266"/>
        <v>252.36344537815131</v>
      </c>
      <c r="IL51" s="25">
        <f t="shared" si="213"/>
        <v>670.88235294117658</v>
      </c>
      <c r="IM51" s="16">
        <f t="shared" si="214"/>
        <v>825.1960784313726</v>
      </c>
      <c r="IN51" s="16">
        <f t="shared" si="215"/>
        <v>504.9019607843137</v>
      </c>
      <c r="IO51" s="16">
        <f t="shared" si="60"/>
        <v>542.15686274509801</v>
      </c>
      <c r="IP51" s="25">
        <f t="shared" si="216"/>
        <v>1009.8039215686274</v>
      </c>
      <c r="IQ51" s="16">
        <f t="shared" si="61"/>
        <v>2543.1372549019607</v>
      </c>
      <c r="IR51" s="16">
        <f t="shared" si="62"/>
        <v>274.01960784313724</v>
      </c>
      <c r="IS51" s="27">
        <v>0.36771050030488484</v>
      </c>
      <c r="IT51" s="24">
        <v>1.4575674696647933</v>
      </c>
      <c r="IU51" s="24">
        <v>1.4575674696647933</v>
      </c>
      <c r="IV51" s="15">
        <v>1.58</v>
      </c>
      <c r="IW51" s="24">
        <f t="shared" si="63"/>
        <v>1.6045196797718766</v>
      </c>
      <c r="IX51" s="15">
        <f t="shared" si="217"/>
        <v>10.59994117647059</v>
      </c>
      <c r="IY51" s="27">
        <v>0.36737314052513986</v>
      </c>
      <c r="IZ51" s="26">
        <v>0.3991655820424882</v>
      </c>
      <c r="JA51" s="15">
        <v>0.44</v>
      </c>
      <c r="JB51" s="24">
        <f t="shared" si="64"/>
        <v>0.48007351436193946</v>
      </c>
      <c r="JC51" s="15">
        <f t="shared" si="218"/>
        <v>3.6308627450980397</v>
      </c>
      <c r="JD51" s="27">
        <v>0.3672496882870091</v>
      </c>
      <c r="JE51" s="24">
        <v>0.78934948985915421</v>
      </c>
      <c r="JF51" s="15">
        <v>0.86</v>
      </c>
      <c r="JG51" s="24">
        <f t="shared" si="65"/>
        <v>0.89460489802636545</v>
      </c>
      <c r="JH51" s="15">
        <f t="shared" si="219"/>
        <v>4.3421568627450977</v>
      </c>
      <c r="JI51" s="27">
        <v>0.36728613451980113</v>
      </c>
      <c r="JJ51" s="24">
        <v>2.2451121732366173</v>
      </c>
      <c r="JK51" s="15">
        <v>2.5099999999999998</v>
      </c>
      <c r="JL51" s="24">
        <f t="shared" si="66"/>
        <v>2.4412071728465823</v>
      </c>
      <c r="JM51" s="15">
        <f t="shared" si="220"/>
        <v>6.8778921568627442</v>
      </c>
      <c r="JN51" s="27">
        <v>0.36789944784273748</v>
      </c>
      <c r="JO51" s="16">
        <f t="shared" si="67"/>
        <v>25.450852941176471</v>
      </c>
      <c r="JP51" s="16">
        <f t="shared" si="68"/>
        <v>22.723975840336134</v>
      </c>
      <c r="JQ51" s="22">
        <v>6.5</v>
      </c>
      <c r="JR51" s="22">
        <f t="shared" si="69"/>
        <v>21.645</v>
      </c>
      <c r="JS51" s="22">
        <v>327.60000000000002</v>
      </c>
      <c r="JT51" s="26">
        <f t="shared" si="70"/>
        <v>0.3276</v>
      </c>
      <c r="JU51" s="27">
        <v>7.1599999999999997E-2</v>
      </c>
      <c r="JV51" s="26">
        <f t="shared" si="71"/>
        <v>0.25600000000000001</v>
      </c>
      <c r="JW51" s="15">
        <f t="shared" si="72"/>
        <v>1134.7871083553905</v>
      </c>
      <c r="JX51" s="25">
        <v>-9999</v>
      </c>
      <c r="JY51" s="25">
        <v>-9999</v>
      </c>
      <c r="JZ51" s="15">
        <f t="shared" si="181"/>
        <v>-9999.0678000000007</v>
      </c>
      <c r="KA51" s="25">
        <v>-9999</v>
      </c>
      <c r="KB51" s="15">
        <f t="shared" si="156"/>
        <v>-39058.858593750003</v>
      </c>
      <c r="KC51" s="15">
        <v>0.47699999999999998</v>
      </c>
      <c r="KD51" s="25">
        <v>-9999</v>
      </c>
      <c r="KE51" s="15">
        <f t="shared" si="221"/>
        <v>541.29345068552129</v>
      </c>
      <c r="KF51" s="15">
        <f t="shared" si="73"/>
        <v>606.24866476778391</v>
      </c>
      <c r="KG51" s="28">
        <v>2</v>
      </c>
      <c r="KH51" s="22">
        <f t="shared" si="74"/>
        <v>19</v>
      </c>
      <c r="KI51" s="22">
        <f t="shared" si="75"/>
        <v>126.73</v>
      </c>
      <c r="KJ51" s="20">
        <v>134.80463499999999</v>
      </c>
      <c r="KK51" s="16">
        <v>1.32</v>
      </c>
      <c r="KL51" s="16">
        <f t="shared" si="76"/>
        <v>0.81</v>
      </c>
      <c r="KM51" s="15">
        <f t="shared" si="121"/>
        <v>576.51712507318541</v>
      </c>
      <c r="KN51" s="18">
        <v>0.76</v>
      </c>
      <c r="KO51" s="18">
        <f t="shared" si="77"/>
        <v>0.49</v>
      </c>
      <c r="KP51" s="15">
        <f t="shared" si="78"/>
        <v>0.60493827160493818</v>
      </c>
      <c r="KQ51" s="15">
        <f t="shared" si="79"/>
        <v>348.75727319242077</v>
      </c>
      <c r="KR51" s="15">
        <f t="shared" si="80"/>
        <v>390.60814597551132</v>
      </c>
      <c r="KS51" s="20">
        <f t="shared" si="222"/>
        <v>486.28935755173268</v>
      </c>
      <c r="KT51" s="20">
        <f t="shared" si="81"/>
        <v>544.64408045794062</v>
      </c>
      <c r="KU51" s="30">
        <v>5.32</v>
      </c>
      <c r="KV51" s="30">
        <v>0.91</v>
      </c>
      <c r="KW51" s="30">
        <v>76.099999999999994</v>
      </c>
      <c r="KX51" s="30">
        <v>22.1</v>
      </c>
      <c r="KY51" s="30">
        <v>6.2</v>
      </c>
      <c r="KZ51" s="18">
        <v>0.50219999999999998</v>
      </c>
      <c r="LA51" s="18">
        <f t="shared" si="82"/>
        <v>0.43519999999999998</v>
      </c>
      <c r="LB51" s="15">
        <f t="shared" si="223"/>
        <v>0.53728395061728385</v>
      </c>
      <c r="LC51" s="15">
        <f t="shared" si="224"/>
        <v>309.75339855783983</v>
      </c>
      <c r="LD51" s="15">
        <f t="shared" si="83"/>
        <v>346.92380638478062</v>
      </c>
      <c r="LE51" s="15">
        <f t="shared" si="84"/>
        <v>423.07781266436666</v>
      </c>
      <c r="LF51" s="15">
        <v>42.5</v>
      </c>
      <c r="LG51" s="15">
        <f t="shared" si="85"/>
        <v>287.5</v>
      </c>
      <c r="LH51" s="15">
        <v>0.249274685317073</v>
      </c>
      <c r="LI51" s="15">
        <v>0.37830940202439001</v>
      </c>
      <c r="LJ51" s="15">
        <v>0.213936932731707</v>
      </c>
      <c r="LK51" s="15">
        <v>0.31890118202439</v>
      </c>
      <c r="LL51" s="15">
        <v>0.47480828395121899</v>
      </c>
      <c r="LM51" s="15">
        <v>0.44784770807317098</v>
      </c>
      <c r="LN51" s="15">
        <v>0.31762060702438999</v>
      </c>
      <c r="LO51" s="15">
        <v>0.50184682370731704</v>
      </c>
      <c r="LP51" s="15">
        <v>0.44310535299999998</v>
      </c>
      <c r="LQ51" s="15">
        <v>0.23425536741463401</v>
      </c>
      <c r="LR51" s="15">
        <v>0.38379613531707302</v>
      </c>
      <c r="LS51" s="15">
        <v>0.24445214802439</v>
      </c>
      <c r="LT51" s="15">
        <v>33.770000000000003</v>
      </c>
      <c r="LU51" s="15">
        <v>30.296829268292701</v>
      </c>
      <c r="LV51" s="15">
        <v>5.7858780487804902</v>
      </c>
      <c r="LW51" s="15">
        <v>38.696829268292703</v>
      </c>
      <c r="LX51" s="15">
        <v>38.361707317073197</v>
      </c>
      <c r="LY51" s="15">
        <v>33.7226829268293</v>
      </c>
      <c r="LZ51" s="15">
        <v>33.69</v>
      </c>
      <c r="MA51" s="15">
        <v>0.136120836585366</v>
      </c>
      <c r="MB51" s="15">
        <v>0.116836672926829</v>
      </c>
      <c r="MC51" s="15">
        <v>59.777560975609802</v>
      </c>
      <c r="MD51" s="15">
        <v>56.667804878048798</v>
      </c>
      <c r="ME51" s="15">
        <v>60.3</v>
      </c>
      <c r="MF51" s="15">
        <f t="shared" si="86"/>
        <v>0.52243902439019507</v>
      </c>
      <c r="MG51" s="15">
        <f t="shared" si="87"/>
        <v>3.6321951219511988</v>
      </c>
      <c r="MH51" s="15">
        <v>1902.24658536585</v>
      </c>
      <c r="MI51" s="15">
        <v>1831.6486097561001</v>
      </c>
      <c r="MJ51" s="15">
        <v>0.22464933362926801</v>
      </c>
      <c r="MK51" s="15">
        <v>0.19443886494146301</v>
      </c>
      <c r="ML51" s="15">
        <v>0.164893231526829</v>
      </c>
      <c r="MM51" s="15">
        <v>0.16781822662682899</v>
      </c>
      <c r="MN51" s="15">
        <v>0.13315971327560999</v>
      </c>
      <c r="MO51" s="15">
        <v>0.111222573304878</v>
      </c>
      <c r="MP51" s="15">
        <v>7.1695125158536599E-2</v>
      </c>
      <c r="MQ51" s="15">
        <v>8.3842937668292705E-2</v>
      </c>
      <c r="MR51" s="15">
        <v>6.20717381195122E-2</v>
      </c>
      <c r="MS51" s="15">
        <v>2.7745548095121999E-2</v>
      </c>
      <c r="MT51" s="15">
        <v>0.34485822986097597</v>
      </c>
      <c r="MU51" s="15">
        <v>0.37684261312926798</v>
      </c>
      <c r="MV51" s="15">
        <v>0.36340956077560999</v>
      </c>
      <c r="MW51" s="15">
        <v>0.30948103565121998</v>
      </c>
      <c r="MX51" s="15">
        <v>0.13038028869024401</v>
      </c>
      <c r="MY51" s="15">
        <v>0.197106776580488</v>
      </c>
      <c r="MZ51" s="15">
        <v>0.58007379878292697</v>
      </c>
      <c r="NA51" s="15">
        <v>0.488917698746342</v>
      </c>
      <c r="NB51" s="15">
        <v>0.463039379195122</v>
      </c>
      <c r="NC51" s="15">
        <v>5.8224289629268303E-2</v>
      </c>
      <c r="ND51" s="15">
        <v>0.49372079630731702</v>
      </c>
      <c r="NE51" s="15">
        <v>6.0544397873170799E-2</v>
      </c>
      <c r="NF51" s="15">
        <v>0.31622977009756098</v>
      </c>
      <c r="NG51" s="15">
        <v>0.117046857263415</v>
      </c>
      <c r="NH51" s="15">
        <v>0.27443693172682898</v>
      </c>
      <c r="NI51" s="15">
        <v>0.10295356949512199</v>
      </c>
      <c r="NJ51" s="15">
        <v>-0.13367939419512201</v>
      </c>
      <c r="NK51" s="15">
        <v>-0.154128829317073</v>
      </c>
      <c r="NL51" s="15">
        <v>1.00834724739268</v>
      </c>
      <c r="NM51" s="15">
        <v>0.46605663218292698</v>
      </c>
      <c r="NN51" s="15">
        <v>0.25691747565</v>
      </c>
      <c r="NO51" s="15">
        <v>0.40189470492500001</v>
      </c>
      <c r="NP51" s="15">
        <v>0.23410728577500001</v>
      </c>
      <c r="NQ51" s="15">
        <v>0.32506531945</v>
      </c>
      <c r="NR51" s="15">
        <v>0.482148097025</v>
      </c>
      <c r="NS51" s="15">
        <v>0.43873809494999999</v>
      </c>
      <c r="NT51" s="15">
        <v>0.31245872942500003</v>
      </c>
      <c r="NU51" s="15">
        <v>0.48254356770000001</v>
      </c>
      <c r="NV51" s="15">
        <v>0.42561553024999998</v>
      </c>
      <c r="NW51" s="15">
        <v>0.23655498282500001</v>
      </c>
      <c r="NX51" s="15">
        <v>0.38167756535000003</v>
      </c>
      <c r="NY51" s="15">
        <v>0.228771144275</v>
      </c>
      <c r="NZ51" s="15">
        <v>32.19</v>
      </c>
      <c r="OA51" s="15">
        <v>29.407</v>
      </c>
      <c r="OB51" s="15">
        <v>12.191000000000001</v>
      </c>
      <c r="OC51" s="15">
        <v>47.612000000000002</v>
      </c>
      <c r="OD51" s="15">
        <v>47.846499999999999</v>
      </c>
      <c r="OE51" s="15">
        <v>33.619999999999997</v>
      </c>
      <c r="OF51" s="15">
        <v>33.39</v>
      </c>
      <c r="OG51" s="15">
        <v>0.39522147000000002</v>
      </c>
      <c r="OH51" s="15">
        <v>0.37346181249999999</v>
      </c>
      <c r="OI51" s="15">
        <v>57.912999999999997</v>
      </c>
      <c r="OJ51" s="15">
        <v>55.118000000000002</v>
      </c>
      <c r="OK51" s="15">
        <v>60</v>
      </c>
      <c r="OL51" s="15">
        <f t="shared" si="88"/>
        <v>2.0870000000000033</v>
      </c>
      <c r="OM51" s="15">
        <f t="shared" si="89"/>
        <v>4.8819999999999979</v>
      </c>
      <c r="ON51" s="15">
        <v>1859.933025</v>
      </c>
      <c r="OO51" s="15">
        <v>1796.48</v>
      </c>
      <c r="OP51" s="15">
        <v>0.213813959035</v>
      </c>
      <c r="OQ51" s="15">
        <v>0.19269456564750001</v>
      </c>
      <c r="OR51" s="15">
        <v>0.153240322915</v>
      </c>
      <c r="OS51" s="15">
        <v>0.1483870094975</v>
      </c>
      <c r="OT51" s="15">
        <v>0.11659351632499999</v>
      </c>
      <c r="OU51" s="15">
        <v>8.8970605204999997E-2</v>
      </c>
      <c r="OV51" s="15">
        <v>5.4359212050000001E-2</v>
      </c>
      <c r="OW51" s="15">
        <v>4.3419087242500001E-2</v>
      </c>
      <c r="OX51" s="15">
        <v>6.2643010452499995E-2</v>
      </c>
      <c r="OY51" s="15">
        <v>4.5788421127499999E-2</v>
      </c>
      <c r="OZ51" s="15">
        <v>0.356712912725</v>
      </c>
      <c r="PA51" s="15">
        <v>0.34435784426999999</v>
      </c>
      <c r="PB51" s="15">
        <v>0.341971665295</v>
      </c>
      <c r="PC51" s="15">
        <v>0.3027366500575</v>
      </c>
      <c r="PD51" s="15">
        <v>0.15476138951250001</v>
      </c>
      <c r="PE51" s="15">
        <v>0.162756211505</v>
      </c>
      <c r="PF51" s="15">
        <v>0.54458543532750003</v>
      </c>
      <c r="PG51" s="15">
        <v>0.48319446626500001</v>
      </c>
      <c r="PH51" s="15">
        <v>0.53493497765999998</v>
      </c>
      <c r="PI51" s="15">
        <v>0.32059020972250002</v>
      </c>
      <c r="PJ51" s="15">
        <v>0.56152794817749996</v>
      </c>
      <c r="PK51" s="15">
        <v>0.33023783351250002</v>
      </c>
      <c r="PL51" s="15">
        <v>0.3318336428775</v>
      </c>
      <c r="PM51" s="15">
        <v>0.22944628901</v>
      </c>
      <c r="PN51" s="15">
        <v>0.29073575399250001</v>
      </c>
      <c r="PO51" s="15">
        <v>0.20314327093000001</v>
      </c>
      <c r="PP51" s="15">
        <v>-0.1029267701</v>
      </c>
      <c r="PQ51" s="15">
        <v>-8.2413407075E-2</v>
      </c>
      <c r="PR51" s="15">
        <v>1.3649764646025</v>
      </c>
      <c r="PS51" s="15">
        <v>1.91857992504</v>
      </c>
      <c r="PT51" s="15">
        <v>0.248734537311111</v>
      </c>
      <c r="PU51" s="15">
        <v>0.383192080755556</v>
      </c>
      <c r="PV51" s="15">
        <v>0.22365795468888899</v>
      </c>
      <c r="PW51" s="15">
        <v>0.32017247100000001</v>
      </c>
      <c r="PX51" s="15">
        <v>0.45975632284444401</v>
      </c>
      <c r="PY51" s="15">
        <v>0.41908536931111101</v>
      </c>
      <c r="PZ51" s="15">
        <v>0.316752051955556</v>
      </c>
      <c r="QA51" s="15">
        <v>0.50457544362222195</v>
      </c>
      <c r="QB51" s="15">
        <v>0.44708048455555599</v>
      </c>
      <c r="QC51" s="15">
        <v>0.241936667466667</v>
      </c>
      <c r="QD51" s="15">
        <v>0.38071575866666701</v>
      </c>
      <c r="QE51" s="15">
        <v>0.23342017448888899</v>
      </c>
      <c r="QF51" s="15">
        <v>27.529333333333302</v>
      </c>
      <c r="QG51" s="15">
        <v>24.453333333333301</v>
      </c>
      <c r="QH51" s="15">
        <v>20.061777777777799</v>
      </c>
      <c r="QI51" s="15">
        <v>39.244444444444397</v>
      </c>
      <c r="QJ51" s="15">
        <v>38.307555555555602</v>
      </c>
      <c r="QK51" s="15">
        <v>27.6146666666667</v>
      </c>
      <c r="QL51" s="15">
        <v>27.2711111111111</v>
      </c>
      <c r="QM51" s="15">
        <v>0.322074431111111</v>
      </c>
      <c r="QN51" s="15">
        <v>0.27809704000000002</v>
      </c>
      <c r="QO51" s="15">
        <v>59.329777777777799</v>
      </c>
      <c r="QP51" s="15">
        <v>54.462222222222202</v>
      </c>
      <c r="QQ51" s="15">
        <v>60.1</v>
      </c>
      <c r="QR51" s="15">
        <f t="shared" si="90"/>
        <v>0.77022222222220194</v>
      </c>
      <c r="QS51" s="15">
        <f t="shared" si="91"/>
        <v>5.6377777777777993</v>
      </c>
      <c r="QT51" s="15">
        <v>1892.08155555556</v>
      </c>
      <c r="QU51" s="15">
        <v>1781.5784222222201</v>
      </c>
      <c r="QV51" s="15">
        <v>0.22853867421111099</v>
      </c>
      <c r="QW51" s="15">
        <v>0.17723510940222201</v>
      </c>
      <c r="QX51" s="15">
        <v>0.17050056994888901</v>
      </c>
      <c r="QY51" s="15">
        <v>0.13330707146000001</v>
      </c>
      <c r="QZ51" s="15">
        <v>0.13978799279111101</v>
      </c>
      <c r="RA51" s="15">
        <v>8.9265213157777801E-2</v>
      </c>
      <c r="RB51" s="15">
        <v>8.006096956E-2</v>
      </c>
      <c r="RC51" s="15">
        <v>4.4327856675555499E-2</v>
      </c>
      <c r="RD51" s="15">
        <v>6.0410593262222201E-2</v>
      </c>
      <c r="RE51" s="15">
        <v>4.5145043315555501E-2</v>
      </c>
      <c r="RF51" s="15">
        <v>0.36733041713333298</v>
      </c>
      <c r="RG51" s="15">
        <v>0.34388202263555601</v>
      </c>
      <c r="RH51" s="15">
        <v>0.35174626182666702</v>
      </c>
      <c r="RI51" s="15">
        <v>0.29618873171111099</v>
      </c>
      <c r="RJ51" s="15">
        <v>0.15156836496000001</v>
      </c>
      <c r="RK51" s="15">
        <v>0.177573375317778</v>
      </c>
      <c r="RL51" s="15">
        <v>0.59318673617777795</v>
      </c>
      <c r="RM51" s="15">
        <v>0.436284949324445</v>
      </c>
      <c r="RN51" s="15">
        <v>0.43185020892444398</v>
      </c>
      <c r="RO51" s="15">
        <v>0.42934147717555599</v>
      </c>
      <c r="RP51" s="15">
        <v>0.46345653279111099</v>
      </c>
      <c r="RQ51" s="15">
        <v>0.43979058902888901</v>
      </c>
      <c r="RR51" s="15">
        <v>0.30429481822888899</v>
      </c>
      <c r="RS51" s="15">
        <v>0.25040205796666698</v>
      </c>
      <c r="RT51" s="15">
        <v>0.26284653959999998</v>
      </c>
      <c r="RU51" s="15">
        <v>0.22479184821777801</v>
      </c>
      <c r="RV51" s="15">
        <v>-0.14799318726666699</v>
      </c>
      <c r="RW51" s="15">
        <v>-8.3747900493333305E-2</v>
      </c>
      <c r="RX51" s="15">
        <v>0.90477799400888903</v>
      </c>
      <c r="RY51" s="15">
        <v>0.95636588180000004</v>
      </c>
      <c r="RZ51" s="15">
        <v>0.243556180159091</v>
      </c>
      <c r="SA51" s="15">
        <v>0.360709419818182</v>
      </c>
      <c r="SB51" s="15">
        <v>0.21687035818181799</v>
      </c>
      <c r="SC51" s="15">
        <v>0.302913195795455</v>
      </c>
      <c r="SD51" s="15">
        <v>0.44928484090909099</v>
      </c>
      <c r="SE51" s="15">
        <v>0.38650042777272697</v>
      </c>
      <c r="SF51" s="15">
        <v>0.29244543222727298</v>
      </c>
      <c r="SG51" s="15">
        <v>0.49183313427272701</v>
      </c>
      <c r="SH51" s="15">
        <v>0.42035080093181798</v>
      </c>
      <c r="SI51" s="15">
        <v>0.22739930240909101</v>
      </c>
      <c r="SJ51" s="15">
        <v>0.34567561513636402</v>
      </c>
      <c r="SK51" s="15">
        <v>0.21535833790909101</v>
      </c>
      <c r="SL51" s="15">
        <v>35.28</v>
      </c>
      <c r="SM51" s="15">
        <v>33.647045454545399</v>
      </c>
      <c r="SN51" s="15">
        <v>10.221590909090899</v>
      </c>
      <c r="SO51" s="15">
        <v>43.393409090909103</v>
      </c>
      <c r="SP51" s="15">
        <v>42.348863636363603</v>
      </c>
      <c r="SQ51" s="15">
        <v>37.04</v>
      </c>
      <c r="SR51" s="15">
        <v>36.623181818181799</v>
      </c>
      <c r="SS51" s="15">
        <v>0.17504592499999999</v>
      </c>
      <c r="ST51" s="15">
        <v>0.14408347568181801</v>
      </c>
      <c r="SU51" s="15">
        <v>53.4106818181818</v>
      </c>
      <c r="SV51" s="15">
        <v>51.361818181818201</v>
      </c>
      <c r="SW51" s="15">
        <v>63.6</v>
      </c>
      <c r="SX51" s="15">
        <f t="shared" si="92"/>
        <v>10.189318181818201</v>
      </c>
      <c r="SY51" s="15">
        <f t="shared" si="93"/>
        <v>12.238181818181801</v>
      </c>
      <c r="SZ51" s="15">
        <v>1757.70697727273</v>
      </c>
      <c r="TA51" s="15">
        <v>1711.22429545455</v>
      </c>
      <c r="TB51" s="15">
        <v>0.25385548554090898</v>
      </c>
      <c r="TC51" s="15">
        <v>0.19085122610227301</v>
      </c>
      <c r="TD51" s="15">
        <v>0.17928182543409099</v>
      </c>
      <c r="TE51" s="15">
        <v>0.12058704274090901</v>
      </c>
      <c r="TF51" s="15">
        <v>0.17417860281590899</v>
      </c>
      <c r="TG51" s="15">
        <v>0.1058521172</v>
      </c>
      <c r="TH51" s="15">
        <v>9.7356943802272694E-2</v>
      </c>
      <c r="TI51" s="15">
        <v>3.3956417718181801E-2</v>
      </c>
      <c r="TJ51" s="15">
        <v>7.8189722243181797E-2</v>
      </c>
      <c r="TK51" s="15">
        <v>7.2271810261363603E-2</v>
      </c>
      <c r="TL51" s="15">
        <v>0.390579013488636</v>
      </c>
      <c r="TM51" s="15">
        <v>0.34517188857272701</v>
      </c>
      <c r="TN51" s="15">
        <v>0.367290064406818</v>
      </c>
      <c r="TO51" s="15">
        <v>0.29321588305909102</v>
      </c>
      <c r="TP51" s="15">
        <v>0.151920001481818</v>
      </c>
      <c r="TQ51" s="15">
        <v>0.165583987240909</v>
      </c>
      <c r="TR51" s="15">
        <v>0.68217448275909098</v>
      </c>
      <c r="TS51" s="15">
        <v>0.48329305606136302</v>
      </c>
      <c r="TT51" s="15">
        <v>0.45067700471136402</v>
      </c>
      <c r="TU51" s="15">
        <v>0.70108274970681805</v>
      </c>
      <c r="TV51" s="15">
        <v>0.490050716815909</v>
      </c>
      <c r="TW51" s="15">
        <v>0.71778921467727297</v>
      </c>
      <c r="TX51" s="15">
        <v>0.35682922425909103</v>
      </c>
      <c r="TY51" s="15">
        <v>0.35006677876363601</v>
      </c>
      <c r="TZ51" s="15">
        <v>0.306974916636364</v>
      </c>
      <c r="UA51" s="15">
        <v>0.31721706578636399</v>
      </c>
      <c r="UB51" s="15">
        <v>-0.17697057859090901</v>
      </c>
      <c r="UC51" s="15">
        <v>-6.42975827954545E-2</v>
      </c>
      <c r="UD51" s="15">
        <v>0.98946249249318197</v>
      </c>
      <c r="UE51" s="15">
        <v>4.0221027415772701</v>
      </c>
      <c r="UF51" s="15">
        <v>0.21592649590909099</v>
      </c>
      <c r="UG51" s="15">
        <v>0.30178888589090902</v>
      </c>
      <c r="UH51" s="15">
        <v>0.192798548145455</v>
      </c>
      <c r="UI51" s="15">
        <v>0.25906544161818201</v>
      </c>
      <c r="UJ51" s="15">
        <v>0.46298547687272701</v>
      </c>
      <c r="UK51" s="15">
        <v>0.40140709887272702</v>
      </c>
      <c r="UL51" s="15">
        <v>0.24993539570909101</v>
      </c>
      <c r="UM51" s="15">
        <v>0.46319653812727302</v>
      </c>
      <c r="UN51" s="15">
        <v>0.39343620025454601</v>
      </c>
      <c r="UO51" s="15">
        <v>0.201413680454546</v>
      </c>
      <c r="UP51" s="15">
        <v>0.28901335114545501</v>
      </c>
      <c r="UQ51" s="15">
        <v>0.188845205927273</v>
      </c>
      <c r="UR51" s="15">
        <v>32.33</v>
      </c>
      <c r="US51" s="15">
        <v>28.571090909090898</v>
      </c>
      <c r="UT51" s="15">
        <v>12.201818181818201</v>
      </c>
      <c r="UU51" s="15">
        <v>42.134181818181801</v>
      </c>
      <c r="UV51" s="15">
        <v>42.424545454545502</v>
      </c>
      <c r="UW51" s="15">
        <v>33.189818181818197</v>
      </c>
      <c r="UX51" s="15">
        <v>32.992181818181798</v>
      </c>
      <c r="UY51" s="15">
        <v>0.247722849090909</v>
      </c>
      <c r="UZ51" s="15">
        <v>0.23866559090909101</v>
      </c>
      <c r="VA51" s="15">
        <v>60.438363636363697</v>
      </c>
      <c r="VB51" s="15">
        <v>56.498181818181799</v>
      </c>
      <c r="VC51" s="15">
        <v>73.099999999999994</v>
      </c>
      <c r="VD51" s="15">
        <f t="shared" si="94"/>
        <v>12.661636363636298</v>
      </c>
      <c r="VE51" s="15">
        <f t="shared" si="95"/>
        <v>16.601818181818196</v>
      </c>
      <c r="VF51" s="15">
        <f t="shared" si="96"/>
        <v>14.631727272727247</v>
      </c>
      <c r="VG51" s="15">
        <v>1917.26536363636</v>
      </c>
      <c r="VH51" s="15">
        <v>1827.8045636363599</v>
      </c>
      <c r="VI51" s="15">
        <v>0.29836824314545501</v>
      </c>
      <c r="VJ51" s="15">
        <v>0.27921307352545399</v>
      </c>
      <c r="VK51" s="15">
        <v>0.222855284601818</v>
      </c>
      <c r="VL51" s="15">
        <v>0.215044021005455</v>
      </c>
      <c r="VM51" s="15">
        <v>0.230951300492727</v>
      </c>
      <c r="VN51" s="15">
        <v>0.20777274096363599</v>
      </c>
      <c r="VO51" s="15">
        <f t="shared" si="97"/>
        <v>0.21936202072818151</v>
      </c>
      <c r="VP51" s="15">
        <v>0.152902278847273</v>
      </c>
      <c r="VQ51" s="15">
        <v>0.14129084949272699</v>
      </c>
      <c r="VR51" s="15">
        <v>8.1013448538181806E-2</v>
      </c>
      <c r="VS51" s="15">
        <v>6.88172026018182E-2</v>
      </c>
      <c r="VT51" s="15">
        <v>0.420242205472727</v>
      </c>
      <c r="VU51" s="15">
        <v>0.408865957781818</v>
      </c>
      <c r="VV51" s="15">
        <v>0.39321113351999998</v>
      </c>
      <c r="VW51" s="15">
        <v>0.36065320915999999</v>
      </c>
      <c r="VX51" s="15">
        <v>0.139414646127273</v>
      </c>
      <c r="VY51" s="15">
        <v>0.146719838267273</v>
      </c>
      <c r="VZ51" s="15">
        <v>0.85386060376727302</v>
      </c>
      <c r="WA51" s="15">
        <v>0.78783176848363601</v>
      </c>
      <c r="WB51" s="15">
        <v>0.34875065701636399</v>
      </c>
      <c r="WC51" s="15">
        <v>1.0406453379618199</v>
      </c>
      <c r="WD51" s="15">
        <v>0.396744016656364</v>
      </c>
      <c r="WE51" s="15">
        <v>1.2240040164563599</v>
      </c>
      <c r="WF51" s="15">
        <v>0.32335196518727299</v>
      </c>
      <c r="WG51" s="15">
        <v>0.214639718189091</v>
      </c>
      <c r="WH51" s="15">
        <v>0.26938355873636399</v>
      </c>
      <c r="WI51" s="15">
        <v>0.18474203216909099</v>
      </c>
      <c r="WJ51" s="15">
        <v>-0.26477683880000003</v>
      </c>
      <c r="WK51" s="15">
        <v>-0.24657602807272699</v>
      </c>
      <c r="WL51" s="15">
        <v>0.67218292830545501</v>
      </c>
      <c r="WM51" s="15">
        <v>0.68113693978363599</v>
      </c>
      <c r="WN51" s="15">
        <v>0.17515984574999999</v>
      </c>
      <c r="WO51" s="15">
        <v>0.24311920293181799</v>
      </c>
      <c r="WP51" s="15">
        <v>0.15570696911363599</v>
      </c>
      <c r="WQ51" s="15">
        <v>0.208972697159091</v>
      </c>
      <c r="WR51" s="15">
        <v>0.37619918881818198</v>
      </c>
      <c r="WS51" s="15">
        <v>0.33484863718181801</v>
      </c>
      <c r="WT51" s="15">
        <v>0.19287647890909099</v>
      </c>
      <c r="WU51" s="15">
        <v>0.38709956297727299</v>
      </c>
      <c r="WV51" s="15">
        <v>0.32660425065909099</v>
      </c>
      <c r="WW51" s="15">
        <v>0.16540047656818199</v>
      </c>
      <c r="WX51" s="15">
        <v>0.229335944681818</v>
      </c>
      <c r="WY51" s="15">
        <v>0.151177109772727</v>
      </c>
      <c r="WZ51" s="15">
        <v>32.437272727272799</v>
      </c>
      <c r="XA51" s="15">
        <v>31.2165909090909</v>
      </c>
      <c r="XB51" s="15">
        <v>9.4745454545454599</v>
      </c>
      <c r="XC51" s="15">
        <v>37.414772727272698</v>
      </c>
      <c r="XD51" s="15">
        <v>37.6593181818182</v>
      </c>
      <c r="XE51" s="15">
        <v>33.033181818181802</v>
      </c>
      <c r="XF51" s="15">
        <v>32.930454545454502</v>
      </c>
      <c r="XG51" s="15">
        <v>0.119916096363636</v>
      </c>
      <c r="XH51" s="15">
        <v>0.11819201636363599</v>
      </c>
      <c r="XI51" s="15">
        <v>65.732272727272701</v>
      </c>
      <c r="XJ51" s="15">
        <v>63.5281818181818</v>
      </c>
      <c r="XK51" s="15">
        <v>84.6</v>
      </c>
      <c r="XL51" s="15">
        <f t="shared" si="98"/>
        <v>18.867727272727294</v>
      </c>
      <c r="XM51" s="15">
        <f t="shared" si="99"/>
        <v>21.071818181818195</v>
      </c>
      <c r="XN51" s="15">
        <v>2037.42165909091</v>
      </c>
      <c r="XO51" s="15">
        <v>1987.41381818182</v>
      </c>
      <c r="XP51" s="15">
        <v>0.33445996007500001</v>
      </c>
      <c r="XQ51" s="15">
        <v>0.282347727059091</v>
      </c>
      <c r="XR51" s="15">
        <v>0.25738282592045503</v>
      </c>
      <c r="XS51" s="15">
        <v>0.23072069252727301</v>
      </c>
      <c r="XT51" s="15">
        <v>0.25568140912272702</v>
      </c>
      <c r="XU51" s="15">
        <v>0.21165144683863599</v>
      </c>
      <c r="XV51" s="15">
        <v>0.17508318278409099</v>
      </c>
      <c r="XW51" s="15">
        <v>0.15812511503636401</v>
      </c>
      <c r="XX51" s="15">
        <v>8.4481578463636395E-2</v>
      </c>
      <c r="XY51" s="15">
        <v>5.5740257697727301E-2</v>
      </c>
      <c r="XZ51" s="15">
        <v>0.43800259443409101</v>
      </c>
      <c r="YA51" s="15">
        <v>0.41104860007499999</v>
      </c>
      <c r="YB51" s="15">
        <v>0.40085583964999999</v>
      </c>
      <c r="YC51" s="15">
        <v>0.361189217427273</v>
      </c>
      <c r="YD51" s="15">
        <v>0.121175360086364</v>
      </c>
      <c r="YE51" s="15">
        <v>0.14608295995227299</v>
      </c>
      <c r="YF51" s="15">
        <v>1.0103127174272699</v>
      </c>
      <c r="YG51" s="15">
        <v>0.80107574317499997</v>
      </c>
      <c r="YH51" s="15">
        <v>0.32910197827954601</v>
      </c>
      <c r="YI51" s="15">
        <v>0.212959908522727</v>
      </c>
      <c r="YJ51" s="15">
        <v>0.38028100310681801</v>
      </c>
      <c r="YK51" s="15">
        <v>0.24095955851818199</v>
      </c>
      <c r="YL51" s="15">
        <v>0.30858235124318201</v>
      </c>
      <c r="YM51" s="15">
        <v>0.20491852220909099</v>
      </c>
      <c r="YN51" s="15">
        <v>0.25120141117954498</v>
      </c>
      <c r="YO51" s="15">
        <v>0.17148621084090901</v>
      </c>
      <c r="YP51" s="15">
        <v>-0.29731058674999999</v>
      </c>
      <c r="YQ51" s="15">
        <v>-0.27176078727272701</v>
      </c>
      <c r="YR51" s="15">
        <v>0.63343285915454495</v>
      </c>
      <c r="YS51" s="15">
        <v>0.48909361502954501</v>
      </c>
      <c r="YT51" s="15">
        <v>0.13312030499999999</v>
      </c>
      <c r="YU51" s="15">
        <v>0.17400052801851901</v>
      </c>
      <c r="YV51" s="15">
        <v>0.116133018722222</v>
      </c>
      <c r="YW51" s="15">
        <v>0.155485001685185</v>
      </c>
      <c r="YX51" s="15">
        <v>0.2839137645</v>
      </c>
      <c r="YY51" s="15">
        <v>0.25310923385185202</v>
      </c>
      <c r="YZ51" s="15">
        <v>0.14492197061111101</v>
      </c>
      <c r="ZA51" s="15">
        <v>0.31722941387037001</v>
      </c>
      <c r="ZB51" s="15">
        <v>0.26532344955555598</v>
      </c>
      <c r="ZC51" s="15">
        <v>0.12848228264814801</v>
      </c>
      <c r="ZD51" s="15">
        <v>0.16982112374074099</v>
      </c>
      <c r="ZE51" s="15">
        <v>0.113183203018519</v>
      </c>
      <c r="ZF51" s="15">
        <v>36.594444444444399</v>
      </c>
      <c r="ZG51" s="15">
        <v>32.928703703703697</v>
      </c>
      <c r="ZH51" s="15">
        <v>17.673703703703701</v>
      </c>
      <c r="ZI51" s="15">
        <v>46.704444444444398</v>
      </c>
      <c r="ZJ51" s="15">
        <v>46.978518518518499</v>
      </c>
      <c r="ZK51" s="15">
        <v>37.529629629629603</v>
      </c>
      <c r="ZL51" s="15">
        <v>37.42</v>
      </c>
      <c r="ZM51" s="15">
        <v>0.25551933148148098</v>
      </c>
      <c r="ZN51" s="15">
        <v>0.24360583333333299</v>
      </c>
      <c r="ZO51" s="15">
        <v>81.173888888888897</v>
      </c>
      <c r="ZP51" s="15">
        <v>76.195370370370398</v>
      </c>
      <c r="ZQ51" s="15">
        <v>103.6</v>
      </c>
      <c r="ZR51" s="15">
        <f t="shared" si="100"/>
        <v>22.426111111111098</v>
      </c>
      <c r="ZS51" s="15">
        <f t="shared" si="101"/>
        <v>27.404629629629596</v>
      </c>
      <c r="ZT51" s="15">
        <v>2387.91487037037</v>
      </c>
      <c r="ZU51" s="15">
        <v>2274.90505555556</v>
      </c>
      <c r="ZV51" s="15">
        <v>0.37202533670740701</v>
      </c>
      <c r="ZW51" s="15">
        <v>0.28389327849814799</v>
      </c>
      <c r="ZX51" s="15">
        <v>0.29344982860000002</v>
      </c>
      <c r="ZY51" s="15">
        <v>0.23730361894629601</v>
      </c>
      <c r="ZZ51" s="15">
        <v>0.30199101781111098</v>
      </c>
      <c r="AAA51" s="15">
        <v>0.231778550283333</v>
      </c>
      <c r="AAB51" s="15">
        <v>0.21955495871296299</v>
      </c>
      <c r="AAC51" s="15">
        <v>0.183670681142593</v>
      </c>
      <c r="AAD51" s="15">
        <v>8.8476772885185198E-2</v>
      </c>
      <c r="AAE51" s="15">
        <v>5.1295931285185198E-2</v>
      </c>
      <c r="AAF51" s="15">
        <v>0.47319930092962997</v>
      </c>
      <c r="AAG51" s="15">
        <v>0.41096422300000002</v>
      </c>
      <c r="AAH51" s="15">
        <v>0.422616670383333</v>
      </c>
      <c r="AAI51" s="15">
        <v>0.35309706539074098</v>
      </c>
      <c r="AAJ51" s="15">
        <v>0.123113232827778</v>
      </c>
      <c r="AAK51" s="15">
        <v>0.14498706044814799</v>
      </c>
      <c r="AAL51" s="15">
        <v>1.1925824108333301</v>
      </c>
      <c r="AAM51" s="15">
        <v>0.82813411877962995</v>
      </c>
      <c r="AAN51" s="15">
        <v>0.289312826433333</v>
      </c>
      <c r="AAO51" s="15">
        <v>-7.33168601018519E-2</v>
      </c>
      <c r="AAP51" s="15">
        <v>0.34530362692592598</v>
      </c>
      <c r="AAQ51" s="15">
        <v>-8.4989692422222304E-2</v>
      </c>
      <c r="AAR51" s="15">
        <v>0.29544999284814799</v>
      </c>
      <c r="AAS51" s="15">
        <v>9.3827412079629594E-2</v>
      </c>
      <c r="AAT51" s="15">
        <v>0.23486589965555599</v>
      </c>
      <c r="AAU51" s="15">
        <v>8.3381576272222202E-2</v>
      </c>
      <c r="AAV51" s="15">
        <v>-0.35955586670370399</v>
      </c>
      <c r="AAW51" s="15">
        <v>-0.308288948092593</v>
      </c>
      <c r="AAX51" s="15">
        <v>0.549424914883333</v>
      </c>
      <c r="AAY51" s="15">
        <v>0.44906646264629702</v>
      </c>
      <c r="AAZ51" s="15">
        <v>0.107379988</v>
      </c>
      <c r="ABA51" s="15">
        <v>0.134384984038461</v>
      </c>
      <c r="ABB51" s="15">
        <v>9.4584861961538397E-2</v>
      </c>
      <c r="ABC51" s="15">
        <v>0.11729521640384601</v>
      </c>
      <c r="ABD51" s="15">
        <v>0.24256847338461501</v>
      </c>
      <c r="ABE51" s="15">
        <v>0.20384888136538501</v>
      </c>
      <c r="ABF51" s="15">
        <v>0.126318205134615</v>
      </c>
      <c r="ABG51" s="15">
        <v>0.27249427359615402</v>
      </c>
      <c r="ABH51" s="15">
        <v>0.212477067653846</v>
      </c>
      <c r="ABI51" s="15">
        <v>0.101191071923077</v>
      </c>
      <c r="ABJ51" s="15">
        <v>0.133922230076923</v>
      </c>
      <c r="ABK51" s="15">
        <v>8.7337431192307705E-2</v>
      </c>
      <c r="ABL51" s="15">
        <v>35.759615384615401</v>
      </c>
      <c r="ABM51" s="15">
        <v>33.637500000000003</v>
      </c>
      <c r="ABN51" s="15">
        <v>15.182307692307701</v>
      </c>
      <c r="ABO51" s="15">
        <v>41.741346153846202</v>
      </c>
      <c r="ABP51" s="15">
        <v>41.7446153846154</v>
      </c>
      <c r="ABQ51" s="15">
        <v>36.2411538461538</v>
      </c>
      <c r="ABR51" s="15">
        <v>36.240384615384599</v>
      </c>
      <c r="ABS51" s="15">
        <v>0.15112902634615399</v>
      </c>
      <c r="ABT51" s="15">
        <v>0.138449735384615</v>
      </c>
      <c r="ABU51" s="15">
        <v>96.980769230769198</v>
      </c>
      <c r="ABV51" s="15">
        <v>91.338461538461601</v>
      </c>
      <c r="ABW51" s="15">
        <v>122.5</v>
      </c>
      <c r="ABX51" s="15">
        <f t="shared" si="102"/>
        <v>25.519230769230802</v>
      </c>
      <c r="ABY51" s="15">
        <f t="shared" si="103"/>
        <v>31.161538461538399</v>
      </c>
      <c r="ABZ51" s="15">
        <f t="shared" si="104"/>
        <v>28.3403846153846</v>
      </c>
      <c r="ACA51" s="15">
        <v>2746.8802115384601</v>
      </c>
      <c r="ACB51" s="15">
        <v>2618.6641346153801</v>
      </c>
      <c r="ACC51" s="15">
        <v>0.36580292349615401</v>
      </c>
      <c r="ACD51" s="15">
        <v>0.343310906553846</v>
      </c>
      <c r="ACE51" s="15">
        <v>0.25419960640384598</v>
      </c>
      <c r="ACF51" s="15">
        <v>0.26651253545576897</v>
      </c>
      <c r="ACG51" s="15">
        <v>0.34038123862307701</v>
      </c>
      <c r="ACH51" s="15">
        <v>0.282275299138461</v>
      </c>
      <c r="ACI51" s="15">
        <f t="shared" si="105"/>
        <v>0.31132826888076903</v>
      </c>
      <c r="ACJ51" s="15">
        <v>0.22688604548269201</v>
      </c>
      <c r="ACK51" s="15">
        <v>0.202463675469231</v>
      </c>
      <c r="ACL51" s="15">
        <v>0.123233118967308</v>
      </c>
      <c r="ACM51" s="15">
        <v>8.48655605326923E-2</v>
      </c>
      <c r="ACN51" s="15">
        <v>0.51404935199615398</v>
      </c>
      <c r="ACO51" s="15">
        <v>0.43433814961538503</v>
      </c>
      <c r="ACP51" s="15">
        <v>0.45762600171538498</v>
      </c>
      <c r="ACQ51" s="15">
        <v>0.38132960818846201</v>
      </c>
      <c r="ACR51" s="15">
        <v>0.18277786386346201</v>
      </c>
      <c r="ACS51" s="15">
        <v>0.10756445219999999</v>
      </c>
      <c r="ACT51" s="15">
        <v>1.1606365274980801</v>
      </c>
      <c r="ACU51" s="15">
        <v>1.0690432948903801</v>
      </c>
      <c r="ACV51" s="15">
        <v>0.36057899717115399</v>
      </c>
      <c r="ACW51" s="15">
        <v>0.27343332622692301</v>
      </c>
      <c r="ACX51" s="15">
        <v>0.42929656762692298</v>
      </c>
      <c r="ACY51" s="15">
        <v>0.31506834616346202</v>
      </c>
      <c r="ACZ51" s="15">
        <v>0.40657510477499997</v>
      </c>
      <c r="ADA51" s="15">
        <v>0.27540059531153799</v>
      </c>
      <c r="ADB51" s="15">
        <v>0.33508553718846201</v>
      </c>
      <c r="ADC51" s="15">
        <v>0.22850613678269199</v>
      </c>
      <c r="ADD51" s="15">
        <v>-0.36896916259615398</v>
      </c>
      <c r="ADE51" s="15">
        <v>-0.333814914134615</v>
      </c>
      <c r="ADF51" s="15">
        <v>0.77562687507500006</v>
      </c>
      <c r="ADG51" s="15">
        <v>0.73432409438461599</v>
      </c>
      <c r="ADH51" s="15">
        <v>8.2715874640000006E-2</v>
      </c>
      <c r="ADI51" s="15">
        <v>9.8837728180000001E-2</v>
      </c>
      <c r="ADJ51" s="15">
        <v>6.9345565780000007E-2</v>
      </c>
      <c r="ADK51" s="15">
        <v>0.100272</v>
      </c>
      <c r="ADL51" s="15">
        <v>0.16897230765999999</v>
      </c>
      <c r="ADM51" s="15">
        <v>0.15375947766</v>
      </c>
      <c r="ADN51" s="15">
        <v>0.10446740854</v>
      </c>
      <c r="ADO51" s="15">
        <v>0.21243572399999999</v>
      </c>
      <c r="ADP51" s="15">
        <v>0.18237242792</v>
      </c>
      <c r="ADQ51" s="15">
        <v>8.2656535000000003E-2</v>
      </c>
      <c r="ADR51" s="15">
        <v>0.11032667884</v>
      </c>
      <c r="ADS51" s="15">
        <v>7.3639112919999999E-2</v>
      </c>
      <c r="ADT51" s="15">
        <v>37.277200000000001</v>
      </c>
      <c r="ADU51" s="15">
        <v>34.351599999999998</v>
      </c>
      <c r="ADV51" s="15">
        <v>15.819000000000001</v>
      </c>
      <c r="ADW51" s="15">
        <v>43.708799999999997</v>
      </c>
      <c r="ADX51" s="15">
        <v>43.247999999999998</v>
      </c>
      <c r="ADY51" s="15">
        <v>37.64</v>
      </c>
      <c r="ADZ51" s="15">
        <v>37.514000000000003</v>
      </c>
      <c r="AEA51" s="15">
        <v>0.16729975820000001</v>
      </c>
      <c r="AEB51" s="15">
        <v>0.1444775368</v>
      </c>
      <c r="AEC51" s="15">
        <v>106.58199999999999</v>
      </c>
      <c r="AED51" s="15">
        <v>103.146</v>
      </c>
      <c r="AEE51" s="15">
        <v>140.80000000000001</v>
      </c>
      <c r="AEF51" s="15">
        <f t="shared" si="247"/>
        <v>34.218000000000018</v>
      </c>
      <c r="AEG51" s="15">
        <f t="shared" si="248"/>
        <v>37.654000000000011</v>
      </c>
      <c r="AEH51" s="15">
        <v>2964.7282</v>
      </c>
      <c r="AEI51" s="15">
        <v>2886.59672</v>
      </c>
      <c r="AEJ51" s="15">
        <v>0.33925104162000003</v>
      </c>
      <c r="AEK51" s="15">
        <v>0.23360709862000001</v>
      </c>
      <c r="AEL51" s="15">
        <v>0.27137391614</v>
      </c>
      <c r="AEM51" s="15">
        <v>0.20437487243999999</v>
      </c>
      <c r="AEN51" s="15">
        <v>0.31500442194</v>
      </c>
      <c r="AEO51" s="15">
        <v>0.24010490104000001</v>
      </c>
      <c r="AEP51" s="15">
        <v>0.24610773010000001</v>
      </c>
      <c r="AEQ51" s="15">
        <v>0.21115539657999999</v>
      </c>
      <c r="AER51" s="15">
        <v>7.5025957300000001E-2</v>
      </c>
      <c r="AES51" s="15">
        <v>3.3297131440000002E-2</v>
      </c>
      <c r="AET51" s="15">
        <v>0.48402345928000001</v>
      </c>
      <c r="AEU51" s="15">
        <v>0.39638191299999997</v>
      </c>
      <c r="AEV51" s="15">
        <v>0.43818160901999997</v>
      </c>
      <c r="AEW51" s="15">
        <v>0.3206308444</v>
      </c>
      <c r="AEX51" s="15">
        <v>0.17363651018000001</v>
      </c>
      <c r="AEY51" s="15">
        <v>0.18281296025999999</v>
      </c>
      <c r="AEZ51" s="15">
        <v>1.0352757587800001</v>
      </c>
      <c r="AFA51" s="15">
        <v>0.68993015983999995</v>
      </c>
      <c r="AFB51" s="15">
        <v>0.22855574847999999</v>
      </c>
      <c r="AFC51" s="15">
        <v>1.27980852266</v>
      </c>
      <c r="AFD51" s="15">
        <v>0.27748343949999998</v>
      </c>
      <c r="AFE51" s="15">
        <v>1.49360408888</v>
      </c>
      <c r="AFF51" s="15">
        <v>0.26227125625999997</v>
      </c>
      <c r="AFG51" s="15">
        <v>0.28115202628000002</v>
      </c>
      <c r="AFH51" s="15">
        <v>0.21207427511999999</v>
      </c>
      <c r="AFI51" s="15">
        <v>0.26636509650000001</v>
      </c>
      <c r="AFJ51" s="15">
        <v>-0.394033517</v>
      </c>
      <c r="AFK51" s="15">
        <v>-0.34148573673999999</v>
      </c>
      <c r="AFL51" s="15">
        <v>0.43065934235999997</v>
      </c>
      <c r="AFM51" s="15">
        <v>0.51421220190000005</v>
      </c>
      <c r="AFN51" s="15">
        <v>8.4279605105263194E-2</v>
      </c>
      <c r="AFO51" s="15">
        <v>9.97910387368421E-2</v>
      </c>
      <c r="AFP51" s="15">
        <v>6.9648392736842105E-2</v>
      </c>
      <c r="AFQ51" s="15">
        <v>9.3364967596491197E-2</v>
      </c>
      <c r="AFR51" s="15">
        <v>0.177646461421053</v>
      </c>
      <c r="AFS51" s="15">
        <v>0.16041972742105301</v>
      </c>
      <c r="AFT51" s="15">
        <v>9.4944573140350902E-2</v>
      </c>
      <c r="AFU51" s="15">
        <v>0.209794375666667</v>
      </c>
      <c r="AFV51" s="15">
        <v>0.17543504400000001</v>
      </c>
      <c r="AFW51" s="15">
        <v>7.7019530263157901E-2</v>
      </c>
      <c r="AFX51" s="15">
        <v>9.7393755105263199E-2</v>
      </c>
      <c r="AFY51" s="15">
        <v>6.9664982122807001E-2</v>
      </c>
      <c r="AFZ51" s="15">
        <v>33.919473684210601</v>
      </c>
      <c r="AGA51" s="15">
        <v>30.221228070175499</v>
      </c>
      <c r="AGB51" s="15">
        <v>17.712982456140399</v>
      </c>
      <c r="AGC51" s="15">
        <v>39.653859649122801</v>
      </c>
      <c r="AGD51" s="15">
        <v>38.844736842105299</v>
      </c>
      <c r="AGE51" s="15">
        <v>33.756140350877203</v>
      </c>
      <c r="AGF51" s="15">
        <v>33.72</v>
      </c>
      <c r="AGG51" s="15">
        <v>0.16190099982456099</v>
      </c>
      <c r="AGH51" s="15">
        <v>0.12837659245614</v>
      </c>
      <c r="AGI51" s="15">
        <v>104.866666666667</v>
      </c>
      <c r="AGJ51" s="15">
        <v>102.15263157894699</v>
      </c>
      <c r="AGK51" s="15">
        <v>145.1</v>
      </c>
      <c r="AGL51" s="15">
        <f t="shared" si="106"/>
        <v>40.233333333332993</v>
      </c>
      <c r="AGM51" s="15">
        <f t="shared" si="107"/>
        <v>42.947368421053</v>
      </c>
      <c r="AGN51" s="15">
        <f t="shared" si="108"/>
        <v>41.590350877192996</v>
      </c>
      <c r="AGO51" s="15">
        <v>2925.8322982456102</v>
      </c>
      <c r="AGP51" s="15">
        <v>2864.0812807017601</v>
      </c>
      <c r="AGQ51" s="15">
        <v>0.37525178742105297</v>
      </c>
      <c r="AGR51" s="15">
        <v>0.29643863847894703</v>
      </c>
      <c r="AGS51" s="15">
        <v>0.297459201633333</v>
      </c>
      <c r="AGT51" s="15">
        <v>0.26096938686842103</v>
      </c>
      <c r="AGU51" s="15">
        <v>0.36426555091754398</v>
      </c>
      <c r="AGV51" s="15">
        <v>0.26638185350877203</v>
      </c>
      <c r="AGW51" s="15">
        <f t="shared" si="109"/>
        <v>0.31532370221315797</v>
      </c>
      <c r="AGX51" s="15">
        <v>0.285939717994737</v>
      </c>
      <c r="AGY51" s="15">
        <v>0.22971022444912301</v>
      </c>
      <c r="AGZ51" s="15">
        <v>8.79971696333334E-2</v>
      </c>
      <c r="AHA51" s="15">
        <v>4.1093626226315801E-2</v>
      </c>
      <c r="AHB51" s="15">
        <v>0.49974471536842102</v>
      </c>
      <c r="AHC51" s="15">
        <v>0.42300524484736801</v>
      </c>
      <c r="AHD51" s="15">
        <v>0.461218079922807</v>
      </c>
      <c r="AHE51" s="15">
        <v>0.34207453367017499</v>
      </c>
      <c r="AHF51" s="15">
        <v>0.15400702159649099</v>
      </c>
      <c r="AHG51" s="15">
        <v>0.14636483025789501</v>
      </c>
      <c r="AHH51" s="15">
        <v>1.21303495962456</v>
      </c>
      <c r="AHI51" s="15">
        <v>0.90593095209824603</v>
      </c>
      <c r="AHJ51" s="15">
        <v>0.23439968600701799</v>
      </c>
      <c r="AHK51" s="15">
        <v>0.76085851075087696</v>
      </c>
      <c r="AHL51" s="15">
        <v>0.29277230220526301</v>
      </c>
      <c r="AHM51" s="15">
        <v>1.0728905131894699</v>
      </c>
      <c r="AHN51" s="15">
        <v>0.28716835986315797</v>
      </c>
      <c r="AHO51" s="15">
        <v>-0.66239925918596498</v>
      </c>
      <c r="AHP51" s="15">
        <v>0.22829852182807001</v>
      </c>
      <c r="AHQ51" s="15">
        <v>-0.448299420747368</v>
      </c>
      <c r="AHR51" s="15">
        <v>-0.44383901670175502</v>
      </c>
      <c r="AHS51" s="15">
        <v>-0.36995229075438602</v>
      </c>
      <c r="AHT51" s="15">
        <v>0.44335811219473698</v>
      </c>
      <c r="AHU51" s="15">
        <v>0.47404547013859699</v>
      </c>
      <c r="AHV51" s="15">
        <v>8.0592445339999999E-2</v>
      </c>
      <c r="AHW51" s="15">
        <v>0.10032835824</v>
      </c>
      <c r="AHX51" s="15">
        <v>7.2681318719999999E-2</v>
      </c>
      <c r="AHY51" s="15">
        <v>9.2616242340000002E-2</v>
      </c>
      <c r="AHZ51" s="15">
        <v>0.19575113516000001</v>
      </c>
      <c r="AIA51" s="15">
        <v>0.15255351528</v>
      </c>
      <c r="AIB51" s="15">
        <v>9.1547325900000004E-2</v>
      </c>
      <c r="AIC51" s="15">
        <v>0.19029460706000001</v>
      </c>
      <c r="AID51" s="15">
        <v>0.16192715628000001</v>
      </c>
      <c r="AIE51" s="15">
        <v>7.2858000000000006E-2</v>
      </c>
      <c r="AIF51" s="15">
        <v>9.5045889879999998E-2</v>
      </c>
      <c r="AIG51" s="15">
        <v>6.2875000020000002E-2</v>
      </c>
      <c r="AIH51" s="15">
        <v>37.270000000000003</v>
      </c>
      <c r="AII51" s="15">
        <v>34.122199999999999</v>
      </c>
      <c r="AIJ51" s="15">
        <v>21.227</v>
      </c>
      <c r="AIK51" s="15">
        <v>44.3476</v>
      </c>
      <c r="AIL51" s="15">
        <v>43.151800000000001</v>
      </c>
      <c r="AIM51" s="15">
        <v>37.53</v>
      </c>
      <c r="AIN51" s="15">
        <v>37.46</v>
      </c>
      <c r="AIO51" s="15">
        <v>0.18818009999999999</v>
      </c>
      <c r="AIP51" s="15">
        <v>0.14316151939999999</v>
      </c>
      <c r="AIQ51" s="15">
        <v>112.08199999999999</v>
      </c>
      <c r="AIR51" s="15">
        <v>113.036</v>
      </c>
      <c r="AIS51" s="15">
        <v>157</v>
      </c>
      <c r="AIT51" s="15">
        <f t="shared" si="110"/>
        <v>44.918000000000006</v>
      </c>
      <c r="AIU51" s="15">
        <f t="shared" si="111"/>
        <v>43.963999999999999</v>
      </c>
      <c r="AIV51" s="15">
        <v>3089.4832799999999</v>
      </c>
      <c r="AIW51" s="15">
        <v>3111.0815600000001</v>
      </c>
      <c r="AIX51" s="15">
        <v>0.34876289479400002</v>
      </c>
      <c r="AIY51" s="15">
        <v>0.33651595607399998</v>
      </c>
      <c r="AIZ51" s="15">
        <v>0.27736115475599998</v>
      </c>
      <c r="AJA51" s="15">
        <v>0.238642998642</v>
      </c>
      <c r="AJB51" s="15">
        <v>0.33211917724000001</v>
      </c>
      <c r="AJC51" s="15">
        <v>0.30055970812799998</v>
      </c>
      <c r="AJD51" s="15">
        <v>0.26011150969800001</v>
      </c>
      <c r="AJE51" s="15">
        <v>0.200559321692</v>
      </c>
      <c r="AJF51" s="15">
        <v>7.9350167649999997E-2</v>
      </c>
      <c r="AJG51" s="15">
        <v>0.10885507743</v>
      </c>
      <c r="AJH51" s="15">
        <v>0.50211608490000004</v>
      </c>
      <c r="AJI51" s="15">
        <v>0.43723752764200002</v>
      </c>
      <c r="AJJ51" s="15">
        <v>0.44467407747799997</v>
      </c>
      <c r="AJK51" s="15">
        <v>0.39532670431200001</v>
      </c>
      <c r="AJL51" s="15">
        <v>0.186447050074</v>
      </c>
      <c r="AJM51" s="15">
        <v>0.120899607622</v>
      </c>
      <c r="AJN51" s="15">
        <v>1.0802821315419999</v>
      </c>
      <c r="AJO51" s="15">
        <v>1.112797725486</v>
      </c>
      <c r="AJP51" s="15">
        <v>0.22858533934799999</v>
      </c>
      <c r="AJQ51" s="15">
        <v>-9.8093088213999993E-2</v>
      </c>
      <c r="AJR51" s="15">
        <v>0.28066375744599997</v>
      </c>
      <c r="AJS51" s="15">
        <v>-0.224249754686</v>
      </c>
      <c r="AJT51" s="15">
        <v>0.27234259582199999</v>
      </c>
      <c r="AJU51" s="15">
        <v>-0.57982978741000002</v>
      </c>
      <c r="AJV51" s="15">
        <v>0.21959350553000001</v>
      </c>
      <c r="AJW51" s="15">
        <v>-0.41905559556400002</v>
      </c>
      <c r="AJX51" s="15">
        <v>-0.41218817555999998</v>
      </c>
      <c r="AJY51" s="15">
        <v>-0.32710264448199999</v>
      </c>
      <c r="AJZ51" s="15">
        <v>0.42999135218599999</v>
      </c>
      <c r="AKA51" s="15">
        <v>0.50748904496000002</v>
      </c>
      <c r="AZI51" s="6"/>
      <c r="AZJ51" s="7"/>
      <c r="AZK51" s="6"/>
      <c r="AZL51" s="6"/>
      <c r="AZM51" s="6"/>
      <c r="AZN51" s="6"/>
    </row>
    <row r="52" spans="1:963 1361:1366" x14ac:dyDescent="0.25">
      <c r="A52" s="15">
        <v>51</v>
      </c>
      <c r="B52" s="15">
        <v>13</v>
      </c>
      <c r="C52" s="15" t="s">
        <v>9</v>
      </c>
      <c r="D52" s="15">
        <v>70</v>
      </c>
      <c r="E52" s="15">
        <v>5</v>
      </c>
      <c r="F52" s="15">
        <v>3</v>
      </c>
      <c r="G52" s="15" t="s">
        <v>14</v>
      </c>
      <c r="H52" s="15" t="s">
        <v>561</v>
      </c>
      <c r="I52" s="25">
        <v>-9999</v>
      </c>
      <c r="J52" s="25">
        <v>-9999</v>
      </c>
      <c r="K52" s="25">
        <v>-9999</v>
      </c>
      <c r="L52" s="25">
        <v>-9999</v>
      </c>
      <c r="M52" s="15">
        <v>0</v>
      </c>
      <c r="N52" s="15">
        <v>0</v>
      </c>
      <c r="O52" s="15">
        <f t="shared" si="34"/>
        <v>0</v>
      </c>
      <c r="P52" s="15">
        <v>0</v>
      </c>
      <c r="Q52" s="15">
        <v>55.679999999999993</v>
      </c>
      <c r="R52" s="15">
        <v>20.72</v>
      </c>
      <c r="S52" s="15">
        <v>23.6</v>
      </c>
      <c r="T52" s="15">
        <v>45.679999999999993</v>
      </c>
      <c r="U52" s="15">
        <v>22.72</v>
      </c>
      <c r="V52" s="15">
        <v>31.6</v>
      </c>
      <c r="W52" s="15">
        <v>47.679999999999993</v>
      </c>
      <c r="X52" s="15">
        <v>24.72</v>
      </c>
      <c r="Y52" s="15">
        <v>27.6</v>
      </c>
      <c r="Z52" s="15">
        <v>51.679999999999993</v>
      </c>
      <c r="AA52" s="15">
        <v>16.72</v>
      </c>
      <c r="AB52" s="15">
        <v>31.6</v>
      </c>
      <c r="AC52" s="15" t="s">
        <v>91</v>
      </c>
      <c r="AD52" s="15">
        <v>8.9</v>
      </c>
      <c r="AE52" s="15">
        <v>7.2</v>
      </c>
      <c r="AF52" s="15">
        <v>0.85</v>
      </c>
      <c r="AG52" s="15" t="s">
        <v>41</v>
      </c>
      <c r="AH52" s="15">
        <v>2</v>
      </c>
      <c r="AI52" s="15">
        <v>1</v>
      </c>
      <c r="AJ52" s="15">
        <v>3.1</v>
      </c>
      <c r="AK52" s="15">
        <v>6</v>
      </c>
      <c r="AL52" s="15">
        <v>365</v>
      </c>
      <c r="AM52" s="15">
        <v>25</v>
      </c>
      <c r="AN52" s="15">
        <v>0.57999999999999996</v>
      </c>
      <c r="AO52" s="15">
        <v>9.6</v>
      </c>
      <c r="AP52" s="15">
        <v>5.7</v>
      </c>
      <c r="AQ52" s="15">
        <v>1.34</v>
      </c>
      <c r="AR52" s="15">
        <v>5316</v>
      </c>
      <c r="AS52" s="15">
        <v>195</v>
      </c>
      <c r="AT52" s="15">
        <v>341</v>
      </c>
      <c r="AU52" s="25">
        <v>-9999</v>
      </c>
      <c r="AV52" s="15">
        <v>30.6</v>
      </c>
      <c r="AW52" s="15">
        <v>0</v>
      </c>
      <c r="AX52" s="15">
        <v>3</v>
      </c>
      <c r="AY52" s="15">
        <v>87</v>
      </c>
      <c r="AZ52" s="15">
        <v>5</v>
      </c>
      <c r="BA52" s="15">
        <v>5</v>
      </c>
      <c r="BB52" s="15">
        <v>57</v>
      </c>
      <c r="BC52" s="20">
        <v>0.14541443112871685</v>
      </c>
      <c r="BD52" s="20">
        <v>0</v>
      </c>
      <c r="BE52" s="20">
        <v>0</v>
      </c>
      <c r="BF52" s="20">
        <v>0</v>
      </c>
      <c r="BG52" s="20">
        <v>4.5342334626429538E-2</v>
      </c>
      <c r="BH52" s="20">
        <v>0</v>
      </c>
      <c r="BI52" s="25">
        <v>-9999</v>
      </c>
      <c r="BJ52" s="25">
        <v>-9999</v>
      </c>
      <c r="BK52" s="25">
        <v>-9999</v>
      </c>
      <c r="BL52" s="25">
        <v>-9999</v>
      </c>
      <c r="BM52" s="25">
        <v>-9999</v>
      </c>
      <c r="BN52" s="20">
        <f t="shared" si="197"/>
        <v>0.58165772451486741</v>
      </c>
      <c r="BO52" s="20">
        <f t="shared" si="198"/>
        <v>0.58165772451486741</v>
      </c>
      <c r="BP52" s="20">
        <f t="shared" si="199"/>
        <v>0.58165772451486741</v>
      </c>
      <c r="BQ52" s="20">
        <f t="shared" si="200"/>
        <v>0.76302706302058554</v>
      </c>
      <c r="BR52" s="20">
        <f t="shared" si="201"/>
        <v>0.76302706302058554</v>
      </c>
      <c r="BS52" s="20">
        <f t="shared" si="202"/>
        <v>0</v>
      </c>
      <c r="BT52" s="20">
        <f t="shared" si="203"/>
        <v>0.18136933850571815</v>
      </c>
      <c r="BU52" s="20">
        <f t="shared" si="204"/>
        <v>0</v>
      </c>
      <c r="BV52" s="20">
        <f t="shared" si="35"/>
        <v>0.18136933850571815</v>
      </c>
      <c r="BW52" s="25">
        <v>-9999</v>
      </c>
      <c r="BX52" s="25">
        <v>-9999</v>
      </c>
      <c r="BY52" s="25">
        <v>-9999</v>
      </c>
      <c r="BZ52" s="25">
        <v>-9999</v>
      </c>
      <c r="CA52" s="25">
        <v>-9999</v>
      </c>
      <c r="CB52" s="25">
        <v>-9999</v>
      </c>
      <c r="CC52" s="25">
        <v>-9999</v>
      </c>
      <c r="CD52" s="20">
        <f t="shared" si="205"/>
        <v>15.641847329052524</v>
      </c>
      <c r="CE52" s="20">
        <f t="shared" si="206"/>
        <v>21.451184481673259</v>
      </c>
      <c r="CF52" s="20">
        <f t="shared" si="207"/>
        <v>29.298661718958837</v>
      </c>
      <c r="CG52" s="20">
        <f t="shared" si="36"/>
        <v>49.901118564184102</v>
      </c>
      <c r="CH52" s="15">
        <f t="shared" si="208"/>
        <v>7.8474772372855774</v>
      </c>
      <c r="CI52" s="15">
        <f t="shared" si="209"/>
        <v>11.815446339017051</v>
      </c>
      <c r="CJ52" s="15">
        <f t="shared" si="210"/>
        <v>8.7870105062082136</v>
      </c>
      <c r="CK52" s="15">
        <f t="shared" ref="CK52:CL52" si="269">SUM(CH52:CJ52)</f>
        <v>28.449934082510843</v>
      </c>
      <c r="CL52" s="15">
        <f t="shared" si="269"/>
        <v>49.052390927736106</v>
      </c>
      <c r="CM52" s="15">
        <v>1.01</v>
      </c>
      <c r="CN52" s="15">
        <v>0</v>
      </c>
      <c r="CO52" s="15">
        <v>0.17500000000000002</v>
      </c>
      <c r="CP52" s="15">
        <v>0.17</v>
      </c>
      <c r="CQ52" s="15">
        <v>0.28000000000000003</v>
      </c>
      <c r="CR52" s="15">
        <v>0.26500000000000001</v>
      </c>
      <c r="CS52" s="25">
        <v>-9999</v>
      </c>
      <c r="CT52" s="25">
        <v>-9999</v>
      </c>
      <c r="CU52" s="25">
        <v>-9999</v>
      </c>
      <c r="CV52" s="25">
        <v>-9999</v>
      </c>
      <c r="CW52" s="25">
        <v>-9999</v>
      </c>
      <c r="CX52" s="20">
        <f t="shared" si="141"/>
        <v>4.04</v>
      </c>
      <c r="CY52" s="20">
        <f t="shared" si="142"/>
        <v>4.74</v>
      </c>
      <c r="CZ52" s="20">
        <f t="shared" si="143"/>
        <v>5.42</v>
      </c>
      <c r="DA52" s="20">
        <f t="shared" si="144"/>
        <v>6.54</v>
      </c>
      <c r="DB52" s="20">
        <f t="shared" si="145"/>
        <v>7.6</v>
      </c>
      <c r="DC52" s="15">
        <f t="shared" si="146"/>
        <v>0.68</v>
      </c>
      <c r="DD52" s="15">
        <f t="shared" si="147"/>
        <v>1.1200000000000001</v>
      </c>
      <c r="DE52" s="15">
        <f t="shared" si="148"/>
        <v>1.06</v>
      </c>
      <c r="DF52" s="15">
        <f t="shared" si="149"/>
        <v>2.8600000000000003</v>
      </c>
      <c r="DG52" s="16">
        <v>2.1496694757026793</v>
      </c>
      <c r="DH52" s="16">
        <v>1.760792356560452</v>
      </c>
      <c r="DI52" s="16">
        <v>1.4523342881551837</v>
      </c>
      <c r="DJ52" s="16">
        <v>1.9618693093213944</v>
      </c>
      <c r="DK52" s="16">
        <v>2.9538615847542626</v>
      </c>
      <c r="DL52" s="16">
        <v>2.1967526265520534</v>
      </c>
      <c r="DM52" s="25">
        <v>-9999</v>
      </c>
      <c r="DN52" s="20">
        <f t="shared" si="41"/>
        <v>15.641847329052524</v>
      </c>
      <c r="DO52" s="20">
        <f t="shared" si="42"/>
        <v>21.451184481673259</v>
      </c>
      <c r="DP52" s="20">
        <f t="shared" ref="DP52:DR52" si="270">(DO52+(DJ52*4))</f>
        <v>29.298661718958837</v>
      </c>
      <c r="DQ52" s="20">
        <f t="shared" si="270"/>
        <v>41.114108057975884</v>
      </c>
      <c r="DR52" s="20">
        <f t="shared" si="270"/>
        <v>49.901118564184095</v>
      </c>
      <c r="DS52" s="15">
        <f t="shared" si="44"/>
        <v>7.8474772372855774</v>
      </c>
      <c r="DT52" s="15">
        <f t="shared" si="45"/>
        <v>11.815446339017051</v>
      </c>
      <c r="DU52" s="15">
        <f t="shared" si="46"/>
        <v>8.7870105062082136</v>
      </c>
      <c r="DV52" s="15">
        <f t="shared" si="47"/>
        <v>28.449934082510843</v>
      </c>
      <c r="DW52" s="25">
        <v>-9999</v>
      </c>
      <c r="DX52" s="25">
        <v>-9999</v>
      </c>
      <c r="DY52" s="25">
        <v>-9999</v>
      </c>
      <c r="DZ52" s="25">
        <v>-9999</v>
      </c>
      <c r="EA52" s="25">
        <v>-9999</v>
      </c>
      <c r="EB52" s="25">
        <v>-9999</v>
      </c>
      <c r="EC52" s="25">
        <v>-9999</v>
      </c>
      <c r="ED52" s="25">
        <v>-9999</v>
      </c>
      <c r="EE52" s="25">
        <v>-9999</v>
      </c>
      <c r="EF52" s="25">
        <v>-9999</v>
      </c>
      <c r="EG52" s="25">
        <v>-9999</v>
      </c>
      <c r="EH52" s="25">
        <v>-9999</v>
      </c>
      <c r="EI52" s="25">
        <v>-9999</v>
      </c>
      <c r="EJ52" s="25">
        <v>-9999</v>
      </c>
      <c r="EK52" s="25">
        <v>-9999</v>
      </c>
      <c r="EL52" s="25">
        <v>-9999</v>
      </c>
      <c r="EM52" s="25">
        <v>-9999</v>
      </c>
      <c r="EN52" s="25">
        <v>-9999</v>
      </c>
      <c r="EO52" s="25">
        <v>-9999</v>
      </c>
      <c r="EP52" s="25">
        <v>-9999</v>
      </c>
      <c r="EQ52" s="15">
        <v>5.6</v>
      </c>
      <c r="ER52" s="18">
        <v>16.100000000000001</v>
      </c>
      <c r="ES52" s="17">
        <v>4.5999999999999996</v>
      </c>
      <c r="ET52" s="18">
        <v>20.100000000000001</v>
      </c>
      <c r="EU52" s="29">
        <v>4.9000000000000004</v>
      </c>
      <c r="EV52" s="22">
        <v>3.9</v>
      </c>
      <c r="EW52" s="22">
        <v>25.9</v>
      </c>
      <c r="EX52" s="18">
        <v>20.8</v>
      </c>
      <c r="EY52" s="18">
        <v>8.8000000000000007</v>
      </c>
      <c r="EZ52" s="23">
        <v>22.9</v>
      </c>
      <c r="FA52" s="18">
        <v>4.0999999999999996</v>
      </c>
      <c r="FB52" s="22">
        <v>25.5</v>
      </c>
      <c r="FC52" s="21">
        <v>-9999</v>
      </c>
      <c r="FD52" s="18">
        <v>11.4</v>
      </c>
      <c r="FE52" s="21">
        <v>-9999</v>
      </c>
      <c r="FF52" s="18">
        <v>25.9</v>
      </c>
      <c r="FG52" s="18">
        <v>10.7</v>
      </c>
      <c r="FH52" s="18">
        <v>26.6</v>
      </c>
      <c r="FI52" s="18">
        <v>12.2</v>
      </c>
      <c r="FJ52" s="18">
        <v>13</v>
      </c>
      <c r="FK52" s="18">
        <v>29.6</v>
      </c>
      <c r="FL52" s="17">
        <v>30.5</v>
      </c>
      <c r="FM52" s="17">
        <v>33.299999999999997</v>
      </c>
      <c r="FN52" s="17">
        <v>29</v>
      </c>
      <c r="FO52" s="17">
        <v>28.9</v>
      </c>
      <c r="FP52" s="17">
        <v>25.6</v>
      </c>
      <c r="FQ52" s="17">
        <v>26.3</v>
      </c>
      <c r="FR52" s="17">
        <v>23.5</v>
      </c>
      <c r="FS52" s="17">
        <v>22.2</v>
      </c>
      <c r="FT52" s="17">
        <v>19.5</v>
      </c>
      <c r="FU52" s="17">
        <v>20.2</v>
      </c>
      <c r="FV52" s="17">
        <v>17.5</v>
      </c>
      <c r="FW52" s="17">
        <v>18.5</v>
      </c>
      <c r="FX52" s="22">
        <v>24.5</v>
      </c>
      <c r="FY52" s="22">
        <v>25.5</v>
      </c>
      <c r="FZ52" s="22">
        <v>31.5</v>
      </c>
      <c r="GA52" s="22">
        <v>31</v>
      </c>
      <c r="GB52" s="22">
        <v>35.5</v>
      </c>
      <c r="GC52" s="22">
        <v>20.5</v>
      </c>
      <c r="GD52" s="22">
        <v>43</v>
      </c>
      <c r="GE52" s="22">
        <v>39.5</v>
      </c>
      <c r="GF52" s="22">
        <v>47.5</v>
      </c>
      <c r="GG52" s="22">
        <v>42.5</v>
      </c>
      <c r="GH52" s="22">
        <v>52</v>
      </c>
      <c r="GI52" s="22">
        <v>47.5</v>
      </c>
      <c r="GJ52" s="22">
        <v>53.5</v>
      </c>
      <c r="GK52" s="22">
        <v>44.5</v>
      </c>
      <c r="GL52" s="22">
        <v>52.5</v>
      </c>
      <c r="GM52" s="22">
        <v>41</v>
      </c>
      <c r="GN52" s="16">
        <v>2.7777777777777777</v>
      </c>
      <c r="GO52" s="16">
        <v>166.46706586826346</v>
      </c>
      <c r="GP52" s="16">
        <v>28.96</v>
      </c>
      <c r="GQ52" s="16">
        <v>31</v>
      </c>
      <c r="GR52" s="16">
        <v>7.6847290640394084</v>
      </c>
      <c r="GS52" s="16">
        <v>6.8204613841524582</v>
      </c>
      <c r="GT52" s="16">
        <v>7.3778664007976067</v>
      </c>
      <c r="GU52" s="16">
        <v>0</v>
      </c>
      <c r="GV52" s="16">
        <v>12.238805970149253</v>
      </c>
      <c r="GW52" s="16">
        <v>2.4242424242424243</v>
      </c>
      <c r="GX52" s="18">
        <v>2.9407999999999999</v>
      </c>
      <c r="GY52" s="18">
        <v>4.1593999999999998</v>
      </c>
      <c r="GZ52" s="18">
        <v>3.7749999999999999</v>
      </c>
      <c r="HA52" s="18">
        <v>3.1720000000000002</v>
      </c>
      <c r="HB52" s="18">
        <v>2.5870000000000002</v>
      </c>
      <c r="HC52" s="18">
        <v>2.2488999999999999</v>
      </c>
      <c r="HD52" s="18">
        <v>1.9918</v>
      </c>
      <c r="HE52" s="18">
        <v>2.0217000000000001</v>
      </c>
      <c r="HF52" s="18">
        <v>1.93</v>
      </c>
      <c r="HG52" s="15">
        <v>46.2</v>
      </c>
      <c r="HH52" s="15">
        <f t="shared" si="48"/>
        <v>380.00000000000006</v>
      </c>
      <c r="HI52" s="15">
        <v>1.7746243902041801</v>
      </c>
      <c r="HJ52" s="24">
        <f t="shared" si="49"/>
        <v>1.9413609521529209</v>
      </c>
      <c r="HK52" s="15">
        <f t="shared" si="50"/>
        <v>7.3771716181811007</v>
      </c>
      <c r="HL52" s="27">
        <v>0.3676794644177051</v>
      </c>
      <c r="HM52" s="17">
        <v>143.6</v>
      </c>
      <c r="HN52" s="17">
        <v>70.069999999999993</v>
      </c>
      <c r="HO52" s="16">
        <f t="shared" si="51"/>
        <v>73.53</v>
      </c>
      <c r="HP52" s="18">
        <v>12</v>
      </c>
      <c r="HQ52" s="18">
        <v>127.1</v>
      </c>
      <c r="HR52" s="18">
        <v>31.63</v>
      </c>
      <c r="HS52" s="22">
        <f t="shared" si="52"/>
        <v>95.47</v>
      </c>
      <c r="HT52" s="21">
        <v>48</v>
      </c>
      <c r="HU52" s="18">
        <v>119.4</v>
      </c>
      <c r="HV52" s="18">
        <v>31</v>
      </c>
      <c r="HW52" s="18">
        <f t="shared" si="53"/>
        <v>88.4</v>
      </c>
      <c r="HX52" s="18">
        <v>77.599999999999994</v>
      </c>
      <c r="HY52" s="18">
        <v>31</v>
      </c>
      <c r="HZ52" s="18">
        <f t="shared" si="54"/>
        <v>46.599999999999994</v>
      </c>
      <c r="IA52" s="18">
        <v>76.7</v>
      </c>
      <c r="IB52" s="18">
        <v>31.5</v>
      </c>
      <c r="IC52" s="18">
        <f t="shared" si="55"/>
        <v>45.2</v>
      </c>
      <c r="ID52" s="18">
        <v>34.799999999999997</v>
      </c>
      <c r="IE52" s="22">
        <v>6.65</v>
      </c>
      <c r="IF52" s="28">
        <v>90.9</v>
      </c>
      <c r="IG52" s="22">
        <v>70.069999999999993</v>
      </c>
      <c r="IH52" s="22">
        <f t="shared" si="263"/>
        <v>28.15</v>
      </c>
      <c r="II52" s="22">
        <f t="shared" si="264"/>
        <v>20.830000000000013</v>
      </c>
      <c r="IJ52" s="16">
        <f t="shared" si="265"/>
        <v>204.21568627450992</v>
      </c>
      <c r="IK52" s="16">
        <f t="shared" si="266"/>
        <v>182.33543417366954</v>
      </c>
      <c r="IL52" s="25">
        <f t="shared" si="213"/>
        <v>720.88235294117646</v>
      </c>
      <c r="IM52" s="16">
        <f t="shared" si="214"/>
        <v>935.98039215686276</v>
      </c>
      <c r="IN52" s="16">
        <f t="shared" si="215"/>
        <v>456.86274509803917</v>
      </c>
      <c r="IO52" s="16">
        <f t="shared" si="60"/>
        <v>443.13725490196077</v>
      </c>
      <c r="IP52" s="25">
        <f t="shared" si="216"/>
        <v>866.66666666666663</v>
      </c>
      <c r="IQ52" s="16">
        <f t="shared" si="61"/>
        <v>2556.8627450980393</v>
      </c>
      <c r="IR52" s="16">
        <f t="shared" si="62"/>
        <v>275.98039215686276</v>
      </c>
      <c r="IS52" s="27">
        <v>0.36765034372787103</v>
      </c>
      <c r="IT52" s="24">
        <v>1.485586243852544</v>
      </c>
      <c r="IU52" s="24">
        <v>1.485586243852544</v>
      </c>
      <c r="IV52" s="15">
        <v>1.67</v>
      </c>
      <c r="IW52" s="24">
        <f t="shared" si="63"/>
        <v>1.6342868254689429</v>
      </c>
      <c r="IX52" s="15">
        <f t="shared" si="217"/>
        <v>12.038735294117647</v>
      </c>
      <c r="IY52" s="27">
        <v>0.36727045020140514</v>
      </c>
      <c r="IZ52" s="26">
        <v>0.3510117431033245</v>
      </c>
      <c r="JA52" s="15">
        <v>0.42</v>
      </c>
      <c r="JB52" s="24">
        <f t="shared" si="64"/>
        <v>0.42891487587297195</v>
      </c>
      <c r="JC52" s="15">
        <f t="shared" si="218"/>
        <v>3.9311176470588234</v>
      </c>
      <c r="JD52" s="27">
        <v>0.36697893949477184</v>
      </c>
      <c r="JE52" s="24">
        <v>0.849081526786993</v>
      </c>
      <c r="JF52" s="15">
        <v>0.88</v>
      </c>
      <c r="JG52" s="24">
        <f t="shared" si="65"/>
        <v>0.9580642140585014</v>
      </c>
      <c r="JH52" s="15">
        <f t="shared" si="219"/>
        <v>4.0203921568627452</v>
      </c>
      <c r="JI52" s="27">
        <v>0.36716193864506047</v>
      </c>
      <c r="JJ52" s="24">
        <v>1.9134008734186247</v>
      </c>
      <c r="JK52" s="15">
        <v>2.3199999999999998</v>
      </c>
      <c r="JL52" s="24">
        <f t="shared" si="66"/>
        <v>2.0887970879199469</v>
      </c>
      <c r="JM52" s="15">
        <f t="shared" si="220"/>
        <v>6.4027450980392153</v>
      </c>
      <c r="JN52" s="27">
        <v>0.3676389287322771</v>
      </c>
      <c r="JO52" s="16">
        <f t="shared" si="67"/>
        <v>26.392990196078429</v>
      </c>
      <c r="JP52" s="16">
        <f t="shared" si="68"/>
        <v>23.565169817927167</v>
      </c>
      <c r="JQ52" s="22">
        <v>6.5</v>
      </c>
      <c r="JR52" s="22">
        <f t="shared" si="69"/>
        <v>21.645</v>
      </c>
      <c r="JS52" s="22">
        <v>384.6</v>
      </c>
      <c r="JT52" s="26">
        <f t="shared" si="70"/>
        <v>0.3846</v>
      </c>
      <c r="JU52" s="27">
        <v>7.1599999999999997E-2</v>
      </c>
      <c r="JV52" s="26">
        <f t="shared" si="71"/>
        <v>0.313</v>
      </c>
      <c r="JW52" s="15">
        <f t="shared" si="72"/>
        <v>1387.4545504501452</v>
      </c>
      <c r="JX52" s="25">
        <v>-9999</v>
      </c>
      <c r="JY52" s="25">
        <v>-9999</v>
      </c>
      <c r="JZ52" s="15">
        <f t="shared" si="181"/>
        <v>-9999.0678000000007</v>
      </c>
      <c r="KA52" s="25">
        <v>-9999</v>
      </c>
      <c r="KB52" s="15">
        <f t="shared" si="156"/>
        <v>-31945.903514376998</v>
      </c>
      <c r="KC52" s="15">
        <v>0.47699999999999998</v>
      </c>
      <c r="KD52" s="25">
        <v>-9999</v>
      </c>
      <c r="KE52" s="15">
        <f t="shared" si="221"/>
        <v>661.81582056471927</v>
      </c>
      <c r="KF52" s="15">
        <f t="shared" si="73"/>
        <v>741.23371903248562</v>
      </c>
      <c r="KG52" s="28">
        <v>2</v>
      </c>
      <c r="KH52" s="22">
        <f t="shared" si="74"/>
        <v>19</v>
      </c>
      <c r="KI52" s="22">
        <f t="shared" si="75"/>
        <v>126.73</v>
      </c>
      <c r="KJ52" s="20">
        <v>132.60298299999999</v>
      </c>
      <c r="KK52" s="16">
        <v>1.4</v>
      </c>
      <c r="KL52" s="16">
        <f t="shared" si="76"/>
        <v>0.8899999999999999</v>
      </c>
      <c r="KM52" s="15">
        <f t="shared" si="121"/>
        <v>643.97458948453834</v>
      </c>
      <c r="KN52" s="18">
        <v>0.82</v>
      </c>
      <c r="KO52" s="18">
        <f t="shared" si="77"/>
        <v>0.54999999999999993</v>
      </c>
      <c r="KP52" s="15">
        <f t="shared" si="78"/>
        <v>0.6179775280898876</v>
      </c>
      <c r="KQ52" s="15">
        <f t="shared" si="79"/>
        <v>397.96182496235514</v>
      </c>
      <c r="KR52" s="15">
        <f t="shared" si="80"/>
        <v>445.71724395783781</v>
      </c>
      <c r="KS52" s="20">
        <f t="shared" si="222"/>
        <v>546.29490849067702</v>
      </c>
      <c r="KT52" s="20">
        <f t="shared" si="81"/>
        <v>611.85029750955835</v>
      </c>
      <c r="KU52" s="30">
        <v>5.43</v>
      </c>
      <c r="KV52" s="30">
        <v>0.96</v>
      </c>
      <c r="KW52" s="30">
        <v>76.900000000000006</v>
      </c>
      <c r="KX52" s="30">
        <v>23.2</v>
      </c>
      <c r="KY52" s="30">
        <v>6.3</v>
      </c>
      <c r="KZ52" s="18">
        <v>0.53300000000000003</v>
      </c>
      <c r="LA52" s="18">
        <f t="shared" si="82"/>
        <v>0.46600000000000003</v>
      </c>
      <c r="LB52" s="15">
        <f t="shared" si="223"/>
        <v>0.52359550561797763</v>
      </c>
      <c r="LC52" s="15">
        <f t="shared" si="224"/>
        <v>337.18220078628639</v>
      </c>
      <c r="LD52" s="15">
        <f t="shared" si="83"/>
        <v>377.64406488064077</v>
      </c>
      <c r="LE52" s="15">
        <f t="shared" si="84"/>
        <v>460.54154253736681</v>
      </c>
      <c r="LF52" s="15">
        <v>46.2</v>
      </c>
      <c r="LG52" s="15">
        <f t="shared" si="85"/>
        <v>380.00000000000006</v>
      </c>
      <c r="LH52" s="15">
        <v>0.254509244731707</v>
      </c>
      <c r="LI52" s="15">
        <v>0.38523800160975602</v>
      </c>
      <c r="LJ52" s="15">
        <v>0.218440687926829</v>
      </c>
      <c r="LK52" s="15">
        <v>0.32492767243902398</v>
      </c>
      <c r="LL52" s="15">
        <v>0.482941621365854</v>
      </c>
      <c r="LM52" s="15">
        <v>0.45062833973170702</v>
      </c>
      <c r="LN52" s="15">
        <v>0.32274793497561</v>
      </c>
      <c r="LO52" s="15">
        <v>0.50801694673170705</v>
      </c>
      <c r="LP52" s="15">
        <v>0.44778155824390198</v>
      </c>
      <c r="LQ52" s="15">
        <v>0.23772101190243899</v>
      </c>
      <c r="LR52" s="15">
        <v>0.39038547512195099</v>
      </c>
      <c r="LS52" s="15">
        <v>0.24643060543902401</v>
      </c>
      <c r="LT52" s="15">
        <v>33.770000000000003</v>
      </c>
      <c r="LU52" s="15">
        <v>30.296829268292701</v>
      </c>
      <c r="LV52" s="15">
        <v>5.1138048780487804</v>
      </c>
      <c r="LW52" s="15">
        <v>37.719756097561003</v>
      </c>
      <c r="LX52" s="15">
        <v>36.972926829268303</v>
      </c>
      <c r="LY52" s="15">
        <v>33.69</v>
      </c>
      <c r="LZ52" s="15">
        <v>33.667073170731697</v>
      </c>
      <c r="MA52" s="15">
        <v>0.11023303195122</v>
      </c>
      <c r="MB52" s="15">
        <v>8.2854405365853701E-2</v>
      </c>
      <c r="MC52" s="15">
        <v>59.4414634146341</v>
      </c>
      <c r="MD52" s="15">
        <v>56.657560975609698</v>
      </c>
      <c r="ME52" s="15">
        <v>60.3</v>
      </c>
      <c r="MF52" s="15">
        <f t="shared" si="86"/>
        <v>0.85853658536589705</v>
      </c>
      <c r="MG52" s="15">
        <f t="shared" si="87"/>
        <v>3.6424390243902991</v>
      </c>
      <c r="MH52" s="15">
        <v>1894.6214390243899</v>
      </c>
      <c r="MI52" s="15">
        <v>1831.42848780488</v>
      </c>
      <c r="MJ52" s="15">
        <v>0.222918506870732</v>
      </c>
      <c r="MK52" s="15">
        <v>0.19380853045853699</v>
      </c>
      <c r="ML52" s="15">
        <v>0.16223846881707299</v>
      </c>
      <c r="MM52" s="15">
        <v>0.16162408766341499</v>
      </c>
      <c r="MN52" s="15">
        <v>0.13089857547804901</v>
      </c>
      <c r="MO52" s="15">
        <v>0.11086398628048801</v>
      </c>
      <c r="MP52" s="15">
        <v>6.8501701463414597E-2</v>
      </c>
      <c r="MQ52" s="15">
        <v>7.7841800075609799E-2</v>
      </c>
      <c r="MR52" s="15">
        <v>6.2962294017073206E-2</v>
      </c>
      <c r="MS52" s="15">
        <v>3.3408791504878001E-2</v>
      </c>
      <c r="MT52" s="15">
        <v>0.34665714864634101</v>
      </c>
      <c r="MU52" s="15">
        <v>0.375426417973171</v>
      </c>
      <c r="MV52" s="15">
        <v>0.36241369326829298</v>
      </c>
      <c r="MW52" s="15">
        <v>0.30800869369024397</v>
      </c>
      <c r="MX52" s="15">
        <v>0.13413345392438999</v>
      </c>
      <c r="MY52" s="15">
        <v>0.19615563449756099</v>
      </c>
      <c r="MZ52" s="15">
        <v>0.57410707895853696</v>
      </c>
      <c r="NA52" s="15">
        <v>0.48634921575365803</v>
      </c>
      <c r="NB52" s="15">
        <v>0.48137467640243897</v>
      </c>
      <c r="NC52" s="15">
        <v>0.187805580290244</v>
      </c>
      <c r="ND52" s="15">
        <v>0.51144805873170696</v>
      </c>
      <c r="NE52" s="15">
        <v>0.19811114886585399</v>
      </c>
      <c r="NF52" s="15">
        <v>0.323600099197561</v>
      </c>
      <c r="NG52" s="15">
        <v>0.157957710246341</v>
      </c>
      <c r="NH52" s="15">
        <v>0.28147217899999999</v>
      </c>
      <c r="NI52" s="15">
        <v>0.13924900054878001</v>
      </c>
      <c r="NJ52" s="15">
        <v>-0.127993522731707</v>
      </c>
      <c r="NK52" s="15">
        <v>-0.143492790878049</v>
      </c>
      <c r="NL52" s="15">
        <v>1.0975525423902399</v>
      </c>
      <c r="NM52" s="15">
        <v>0.65017938223170701</v>
      </c>
      <c r="NN52" s="15">
        <v>0.25983796300000001</v>
      </c>
      <c r="NO52" s="15">
        <v>0.40287882866666702</v>
      </c>
      <c r="NP52" s="15">
        <v>0.23401498977777799</v>
      </c>
      <c r="NQ52" s="15">
        <v>0.32892129755555599</v>
      </c>
      <c r="NR52" s="15">
        <v>0.50337970361111095</v>
      </c>
      <c r="NS52" s="15">
        <v>0.44297591349999998</v>
      </c>
      <c r="NT52" s="15">
        <v>0.31673058749999999</v>
      </c>
      <c r="NU52" s="15">
        <v>0.488681112944444</v>
      </c>
      <c r="NV52" s="15">
        <v>0.43260147783333303</v>
      </c>
      <c r="NW52" s="15">
        <v>0.241206791944444</v>
      </c>
      <c r="NX52" s="15">
        <v>0.38674267833333298</v>
      </c>
      <c r="NY52" s="15">
        <v>0.23356550572222201</v>
      </c>
      <c r="NZ52" s="15">
        <v>32.22</v>
      </c>
      <c r="OA52" s="15">
        <v>29.327777777777801</v>
      </c>
      <c r="OB52" s="15">
        <v>12.5177777777778</v>
      </c>
      <c r="OC52" s="15">
        <v>47.025555555555499</v>
      </c>
      <c r="OD52" s="15">
        <v>47.574444444444502</v>
      </c>
      <c r="OE52" s="15">
        <v>33.658888888888903</v>
      </c>
      <c r="OF52" s="15">
        <v>33.42</v>
      </c>
      <c r="OG52" s="15">
        <v>0.37650891666666703</v>
      </c>
      <c r="OH52" s="15">
        <v>0.365163411111111</v>
      </c>
      <c r="OI52" s="15">
        <v>58.863333333333301</v>
      </c>
      <c r="OJ52" s="15">
        <v>55.101111111111102</v>
      </c>
      <c r="OK52" s="15">
        <v>60</v>
      </c>
      <c r="OL52" s="15">
        <f t="shared" si="88"/>
        <v>1.1366666666666987</v>
      </c>
      <c r="OM52" s="15">
        <f t="shared" si="89"/>
        <v>4.898888888888898</v>
      </c>
      <c r="ON52" s="15">
        <v>1881.4828333333301</v>
      </c>
      <c r="OO52" s="15">
        <v>1796.08866666667</v>
      </c>
      <c r="OP52" s="15">
        <v>0.21339369556666701</v>
      </c>
      <c r="OQ52" s="15">
        <v>0.20758282690555599</v>
      </c>
      <c r="OR52" s="15">
        <v>0.15460194303888899</v>
      </c>
      <c r="OS52" s="15">
        <v>0.147534843011111</v>
      </c>
      <c r="OT52" s="15">
        <v>0.11637278584444399</v>
      </c>
      <c r="OU52" s="15">
        <v>0.108913875127778</v>
      </c>
      <c r="OV52" s="15">
        <v>5.5954316633333299E-2</v>
      </c>
      <c r="OW52" s="15">
        <v>4.72412513055556E-2</v>
      </c>
      <c r="OX52" s="15">
        <v>6.0816055188888898E-2</v>
      </c>
      <c r="OY52" s="15">
        <v>6.2138465761111102E-2</v>
      </c>
      <c r="OZ52" s="15">
        <v>0.35315839985000003</v>
      </c>
      <c r="PA52" s="15">
        <v>0.36313898976111098</v>
      </c>
      <c r="PB52" s="15">
        <v>0.33895354282777801</v>
      </c>
      <c r="PC52" s="15">
        <v>0.31688409334444401</v>
      </c>
      <c r="PD52" s="15">
        <v>0.15116296972777801</v>
      </c>
      <c r="PE52" s="15">
        <v>0.16870214092222199</v>
      </c>
      <c r="PF52" s="15">
        <v>0.54322389325555598</v>
      </c>
      <c r="PG52" s="15">
        <v>0.52985738399444404</v>
      </c>
      <c r="PH52" s="15">
        <v>0.52222431827777804</v>
      </c>
      <c r="PI52" s="15">
        <v>0.56176276734999997</v>
      </c>
      <c r="PJ52" s="15">
        <v>0.54847447898333301</v>
      </c>
      <c r="PK52" s="15">
        <v>0.58358262327222199</v>
      </c>
      <c r="PL52" s="15">
        <v>0.322983907433333</v>
      </c>
      <c r="PM52" s="15">
        <v>0.316307695627778</v>
      </c>
      <c r="PN52" s="15">
        <v>0.28257920134444398</v>
      </c>
      <c r="PO52" s="15">
        <v>0.27934227535</v>
      </c>
      <c r="PP52" s="15">
        <v>-0.10567175016666699</v>
      </c>
      <c r="PQ52" s="15">
        <v>-8.9630234411111107E-2</v>
      </c>
      <c r="PR52" s="15">
        <v>1.3969523339777801</v>
      </c>
      <c r="PS52" s="15">
        <v>1.24025651995</v>
      </c>
      <c r="PT52" s="15">
        <v>0.249942044568182</v>
      </c>
      <c r="PU52" s="15">
        <v>0.38606396895454498</v>
      </c>
      <c r="PV52" s="15">
        <v>0.226015441727273</v>
      </c>
      <c r="PW52" s="15">
        <v>0.32312302124999998</v>
      </c>
      <c r="PX52" s="15">
        <v>0.45853823377272701</v>
      </c>
      <c r="PY52" s="15">
        <v>0.42006896222727302</v>
      </c>
      <c r="PZ52" s="15">
        <v>0.31790012168181803</v>
      </c>
      <c r="QA52" s="15">
        <v>0.50224453215909104</v>
      </c>
      <c r="QB52" s="15">
        <v>0.44736237802272699</v>
      </c>
      <c r="QC52" s="15">
        <v>0.24415364793181801</v>
      </c>
      <c r="QD52" s="15">
        <v>0.38153335393181798</v>
      </c>
      <c r="QE52" s="15">
        <v>0.23378324979545501</v>
      </c>
      <c r="QF52" s="15">
        <v>27.554545454545401</v>
      </c>
      <c r="QG52" s="15">
        <v>24.139318181818201</v>
      </c>
      <c r="QH52" s="15">
        <v>20.640227272727302</v>
      </c>
      <c r="QI52" s="15">
        <v>39.3527272727273</v>
      </c>
      <c r="QJ52" s="15">
        <v>38.967045454545499</v>
      </c>
      <c r="QK52" s="15">
        <v>27.643409090909099</v>
      </c>
      <c r="QL52" s="15">
        <v>27.28</v>
      </c>
      <c r="QM52" s="15">
        <v>0.32452944545454498</v>
      </c>
      <c r="QN52" s="15">
        <v>0.29516323181818199</v>
      </c>
      <c r="QO52" s="15">
        <v>57.731136363636402</v>
      </c>
      <c r="QP52" s="15">
        <v>54.878181818181801</v>
      </c>
      <c r="QQ52" s="15">
        <v>60.1</v>
      </c>
      <c r="QR52" s="15">
        <f t="shared" si="90"/>
        <v>2.3688636363635993</v>
      </c>
      <c r="QS52" s="15">
        <f t="shared" si="91"/>
        <v>5.2218181818182003</v>
      </c>
      <c r="QT52" s="15">
        <v>1855.80206818182</v>
      </c>
      <c r="QU52" s="15">
        <v>1791.04043181818</v>
      </c>
      <c r="QV52" s="15">
        <v>0.22458309617045399</v>
      </c>
      <c r="QW52" s="15">
        <v>0.16970649973409099</v>
      </c>
      <c r="QX52" s="15">
        <v>0.16914451375681799</v>
      </c>
      <c r="QY52" s="15">
        <v>0.12986608377272699</v>
      </c>
      <c r="QZ52" s="15">
        <v>0.13640780177272699</v>
      </c>
      <c r="RA52" s="15">
        <v>8.2464269600000001E-2</v>
      </c>
      <c r="RB52" s="15">
        <v>7.9400064231818196E-2</v>
      </c>
      <c r="RC52" s="15">
        <v>4.1629384447727298E-2</v>
      </c>
      <c r="RD52" s="15">
        <v>5.7659499054545503E-2</v>
      </c>
      <c r="RE52" s="15">
        <v>4.1042570838636397E-2</v>
      </c>
      <c r="RF52" s="15">
        <v>0.364538453702273</v>
      </c>
      <c r="RG52" s="15">
        <v>0.33598777913636402</v>
      </c>
      <c r="RH52" s="15">
        <v>0.34558641359772702</v>
      </c>
      <c r="RI52" s="15">
        <v>0.29076880982499997</v>
      </c>
      <c r="RJ52" s="15">
        <v>0.15249794527954499</v>
      </c>
      <c r="RK52" s="15">
        <v>0.176906782865909</v>
      </c>
      <c r="RL52" s="15">
        <v>0.58021915676818203</v>
      </c>
      <c r="RM52" s="15">
        <v>0.41877525241590902</v>
      </c>
      <c r="RN52" s="15">
        <v>0.42202918778863602</v>
      </c>
      <c r="RO52" s="15">
        <v>1.7914754703909099</v>
      </c>
      <c r="RP52" s="15">
        <v>0.45296976411818202</v>
      </c>
      <c r="RQ52" s="15">
        <v>1.89591780300682</v>
      </c>
      <c r="RR52" s="15">
        <v>0.295127101665909</v>
      </c>
      <c r="RS52" s="15">
        <v>0.31323068189772701</v>
      </c>
      <c r="RT52" s="15">
        <v>0.25503877569545502</v>
      </c>
      <c r="RU52" s="15">
        <v>0.28207064246818198</v>
      </c>
      <c r="RV52" s="15">
        <v>-0.146832448522727</v>
      </c>
      <c r="RW52" s="15">
        <v>-7.8811818150000004E-2</v>
      </c>
      <c r="RX52" s="15">
        <v>0.85246356748863605</v>
      </c>
      <c r="RY52" s="15">
        <v>-1.1926471503954501</v>
      </c>
      <c r="RZ52" s="15">
        <v>0.24628654841860501</v>
      </c>
      <c r="SA52" s="15">
        <v>0.36886725553488398</v>
      </c>
      <c r="SB52" s="15">
        <v>0.220504557325581</v>
      </c>
      <c r="SC52" s="15">
        <v>0.308392006930233</v>
      </c>
      <c r="SD52" s="15">
        <v>0.44252484765116301</v>
      </c>
      <c r="SE52" s="15">
        <v>0.38537260709302301</v>
      </c>
      <c r="SF52" s="15">
        <v>0.29305031939534898</v>
      </c>
      <c r="SG52" s="15">
        <v>0.48554529060465101</v>
      </c>
      <c r="SH52" s="15">
        <v>0.41680738655813898</v>
      </c>
      <c r="SI52" s="15">
        <v>0.22641799067441901</v>
      </c>
      <c r="SJ52" s="15">
        <v>0.34552279048837198</v>
      </c>
      <c r="SK52" s="15">
        <v>0.21770105109302301</v>
      </c>
      <c r="SL52" s="15">
        <v>35.32</v>
      </c>
      <c r="SM52" s="15">
        <v>33.626511627907</v>
      </c>
      <c r="SN52" s="15">
        <v>14.9027906976744</v>
      </c>
      <c r="SO52" s="15">
        <v>44.968139534883697</v>
      </c>
      <c r="SP52" s="15">
        <v>44.335813953488397</v>
      </c>
      <c r="SQ52" s="15">
        <v>37.079069767441801</v>
      </c>
      <c r="SR52" s="15">
        <v>36.659069767441899</v>
      </c>
      <c r="SS52" s="15">
        <v>0.218698220930233</v>
      </c>
      <c r="ST52" s="15">
        <v>0.194087772093023</v>
      </c>
      <c r="SU52" s="15">
        <v>57.0253488372093</v>
      </c>
      <c r="SV52" s="15">
        <v>54.814186046511601</v>
      </c>
      <c r="SW52" s="15">
        <v>63.6</v>
      </c>
      <c r="SX52" s="15">
        <f t="shared" si="92"/>
        <v>6.5746511627907012</v>
      </c>
      <c r="SY52" s="15">
        <f t="shared" si="93"/>
        <v>8.7858139534884003</v>
      </c>
      <c r="SZ52" s="15">
        <v>1839.7888372093</v>
      </c>
      <c r="TA52" s="15">
        <v>1789.58618604651</v>
      </c>
      <c r="TB52" s="15">
        <v>0.24689664994186</v>
      </c>
      <c r="TC52" s="15">
        <v>0.176063572613953</v>
      </c>
      <c r="TD52" s="15">
        <v>0.174341901474419</v>
      </c>
      <c r="TE52" s="15">
        <v>0.11026980635814</v>
      </c>
      <c r="TF52" s="15">
        <v>0.168236483551163</v>
      </c>
      <c r="TG52" s="15">
        <v>8.8415946355813901E-2</v>
      </c>
      <c r="TH52" s="15">
        <v>9.3592495604651202E-2</v>
      </c>
      <c r="TI52" s="15">
        <v>2.1250301281395399E-2</v>
      </c>
      <c r="TJ52" s="15">
        <v>7.5875912625581396E-2</v>
      </c>
      <c r="TK52" s="15">
        <v>6.7294228639534895E-2</v>
      </c>
      <c r="TL52" s="15">
        <v>0.38057472349302301</v>
      </c>
      <c r="TM52" s="15">
        <v>0.332305590669767</v>
      </c>
      <c r="TN52" s="15">
        <v>0.36365098739767499</v>
      </c>
      <c r="TO52" s="15">
        <v>0.282270196851163</v>
      </c>
      <c r="TP52" s="15">
        <v>0.147571358655814</v>
      </c>
      <c r="TQ52" s="15">
        <v>0.16622605886976699</v>
      </c>
      <c r="TR52" s="15">
        <v>0.65739793781395295</v>
      </c>
      <c r="TS52" s="15">
        <v>0.43647460567906998</v>
      </c>
      <c r="TT52" s="15">
        <v>0.44977663324651201</v>
      </c>
      <c r="TU52" s="15">
        <v>-0.12624709642325599</v>
      </c>
      <c r="TV52" s="15">
        <v>0.48777517087209299</v>
      </c>
      <c r="TW52" s="15">
        <v>-0.15038915174186099</v>
      </c>
      <c r="TX52" s="15">
        <v>0.353485694174418</v>
      </c>
      <c r="TY52" s="15">
        <v>0.34486517132092998</v>
      </c>
      <c r="TZ52" s="15">
        <v>0.30521384760930198</v>
      </c>
      <c r="UA52" s="15">
        <v>0.317137011160465</v>
      </c>
      <c r="UB52" s="15">
        <v>-0.170837733651163</v>
      </c>
      <c r="UC52" s="15">
        <v>-3.9652921993023303E-2</v>
      </c>
      <c r="UD52" s="15">
        <v>0.987474954572093</v>
      </c>
      <c r="UE52" s="15">
        <v>4.1467755800999999</v>
      </c>
      <c r="UF52" s="15">
        <v>0.22110820009259299</v>
      </c>
      <c r="UG52" s="15">
        <v>0.31632352388888901</v>
      </c>
      <c r="UH52" s="15">
        <v>0.198865753814815</v>
      </c>
      <c r="UI52" s="15">
        <v>0.26850061044444401</v>
      </c>
      <c r="UJ52" s="15">
        <v>0.46612701631481501</v>
      </c>
      <c r="UK52" s="15">
        <v>0.40442673750000002</v>
      </c>
      <c r="UL52" s="15">
        <v>0.24861022122222201</v>
      </c>
      <c r="UM52" s="15">
        <v>0.458848138037037</v>
      </c>
      <c r="UN52" s="15">
        <v>0.39073279772222202</v>
      </c>
      <c r="UO52" s="15">
        <v>0.19992884661111099</v>
      </c>
      <c r="UP52" s="15">
        <v>0.28608406933333302</v>
      </c>
      <c r="UQ52" s="15">
        <v>0.188418629611111</v>
      </c>
      <c r="UR52" s="15">
        <v>32.369999999999997</v>
      </c>
      <c r="US52" s="15">
        <v>28.362592592592598</v>
      </c>
      <c r="UT52" s="15">
        <v>12.4659259259259</v>
      </c>
      <c r="UU52" s="15">
        <v>41.935000000000002</v>
      </c>
      <c r="UV52" s="15">
        <v>42.778703703703698</v>
      </c>
      <c r="UW52" s="15">
        <v>33.24</v>
      </c>
      <c r="UX52" s="15">
        <v>33.038148148148103</v>
      </c>
      <c r="UY52" s="15">
        <v>0.24045140925925901</v>
      </c>
      <c r="UZ52" s="15">
        <v>0.2466662</v>
      </c>
      <c r="VA52" s="15">
        <v>61.125740740740703</v>
      </c>
      <c r="VB52" s="15">
        <v>57.870555555555498</v>
      </c>
      <c r="VC52" s="15">
        <v>73.099999999999994</v>
      </c>
      <c r="VD52" s="15">
        <f t="shared" si="94"/>
        <v>11.974259259259291</v>
      </c>
      <c r="VE52" s="15">
        <f t="shared" si="95"/>
        <v>15.229444444444496</v>
      </c>
      <c r="VF52" s="15">
        <f t="shared" si="96"/>
        <v>13.601851851851894</v>
      </c>
      <c r="VG52" s="15">
        <v>1932.86514814815</v>
      </c>
      <c r="VH52" s="15">
        <v>1858.96842592593</v>
      </c>
      <c r="VI52" s="15">
        <v>0.29683910722777801</v>
      </c>
      <c r="VJ52" s="15">
        <v>0.26710891728333302</v>
      </c>
      <c r="VK52" s="15">
        <v>0.222146003718519</v>
      </c>
      <c r="VL52" s="15">
        <v>0.20142217806481499</v>
      </c>
      <c r="VM52" s="15">
        <v>0.23177662775185201</v>
      </c>
      <c r="VN52" s="15">
        <v>0.18969701502962999</v>
      </c>
      <c r="VO52" s="15">
        <f t="shared" si="97"/>
        <v>0.21073682139074101</v>
      </c>
      <c r="VP52" s="15">
        <v>0.154631117477778</v>
      </c>
      <c r="VQ52" s="15">
        <v>0.121838683325926</v>
      </c>
      <c r="VR52" s="15">
        <v>8.00488522277778E-2</v>
      </c>
      <c r="VS52" s="15">
        <v>6.9610045537036994E-2</v>
      </c>
      <c r="VT52" s="15">
        <v>0.41752250488333398</v>
      </c>
      <c r="VU52" s="15">
        <v>0.39999709897777802</v>
      </c>
      <c r="VV52" s="15">
        <v>0.39273050440370399</v>
      </c>
      <c r="VW52" s="15">
        <v>0.35454335787962998</v>
      </c>
      <c r="VX52" s="15">
        <v>0.13766936426666701</v>
      </c>
      <c r="VY52" s="15">
        <v>0.14898835794814799</v>
      </c>
      <c r="VZ52" s="15">
        <v>0.84754912932592597</v>
      </c>
      <c r="WA52" s="15">
        <v>0.73724354937407499</v>
      </c>
      <c r="WB52" s="15">
        <v>0.346377690268518</v>
      </c>
      <c r="WC52" s="15">
        <v>0.33282220552592601</v>
      </c>
      <c r="WD52" s="15">
        <v>0.394237346314815</v>
      </c>
      <c r="WE52" s="15">
        <v>0.36624086031851799</v>
      </c>
      <c r="WF52" s="15">
        <v>0.32325234382962997</v>
      </c>
      <c r="WG52" s="15">
        <v>0.28565497670555601</v>
      </c>
      <c r="WH52" s="15">
        <v>0.26958481626296299</v>
      </c>
      <c r="WI52" s="15">
        <v>0.24410835774259301</v>
      </c>
      <c r="WJ52" s="15">
        <v>-0.26728881666666698</v>
      </c>
      <c r="WK52" s="15">
        <v>-0.216021957092593</v>
      </c>
      <c r="WL52" s="15">
        <v>0.66462732268148095</v>
      </c>
      <c r="WM52" s="15">
        <v>0.79743667889629599</v>
      </c>
      <c r="WN52" s="15">
        <v>0.17632139553488399</v>
      </c>
      <c r="WO52" s="15">
        <v>0.25110364776744198</v>
      </c>
      <c r="WP52" s="15">
        <v>0.157103083604651</v>
      </c>
      <c r="WQ52" s="15">
        <v>0.21288678934883701</v>
      </c>
      <c r="WR52" s="15">
        <v>0.37200279706976802</v>
      </c>
      <c r="WS52" s="15">
        <v>0.33154670211627901</v>
      </c>
      <c r="WT52" s="15">
        <v>0.19715213039534901</v>
      </c>
      <c r="WU52" s="15">
        <v>0.38650967730232599</v>
      </c>
      <c r="WV52" s="15">
        <v>0.33040248979069797</v>
      </c>
      <c r="WW52" s="15">
        <v>0.16795526999999999</v>
      </c>
      <c r="WX52" s="15">
        <v>0.23429183944185999</v>
      </c>
      <c r="WY52" s="15">
        <v>0.15415778744186001</v>
      </c>
      <c r="WZ52" s="15">
        <v>32.44</v>
      </c>
      <c r="XA52" s="15">
        <v>31.2141860465116</v>
      </c>
      <c r="XB52" s="15">
        <v>8.89813953488372</v>
      </c>
      <c r="XC52" s="15">
        <v>36.473488372093001</v>
      </c>
      <c r="XD52" s="15">
        <v>38.140697674418597</v>
      </c>
      <c r="XE52" s="15">
        <v>33.0402325581395</v>
      </c>
      <c r="XF52" s="15">
        <v>32.93</v>
      </c>
      <c r="XG52" s="15">
        <v>9.4013332790697707E-2</v>
      </c>
      <c r="XH52" s="15">
        <v>0.13013171325581399</v>
      </c>
      <c r="XI52" s="15">
        <v>68.754186046511606</v>
      </c>
      <c r="XJ52" s="15">
        <v>63.606976744185999</v>
      </c>
      <c r="XK52" s="15">
        <v>84.6</v>
      </c>
      <c r="XL52" s="15">
        <f t="shared" si="98"/>
        <v>15.845813953488388</v>
      </c>
      <c r="XM52" s="15">
        <f t="shared" si="99"/>
        <v>20.993023255813995</v>
      </c>
      <c r="XN52" s="15">
        <v>2106.0160000000001</v>
      </c>
      <c r="XO52" s="15">
        <v>1989.1723720930199</v>
      </c>
      <c r="XP52" s="15">
        <v>0.32405125423720899</v>
      </c>
      <c r="XQ52" s="15">
        <v>0.26720868207674398</v>
      </c>
      <c r="XR52" s="15">
        <v>0.25251390777907001</v>
      </c>
      <c r="XS52" s="15">
        <v>0.21703922297441899</v>
      </c>
      <c r="XT52" s="15">
        <v>0.24501896204185999</v>
      </c>
      <c r="XU52" s="15">
        <v>0.189560048276744</v>
      </c>
      <c r="XV52" s="15">
        <v>0.170302282855814</v>
      </c>
      <c r="XW52" s="15">
        <v>0.137349530318605</v>
      </c>
      <c r="XX52" s="15">
        <v>7.80150579046512E-2</v>
      </c>
      <c r="XY52" s="15">
        <v>5.3985019869767399E-2</v>
      </c>
      <c r="XZ52" s="15">
        <v>0.429485431295349</v>
      </c>
      <c r="YA52" s="15">
        <v>0.40155524639302298</v>
      </c>
      <c r="YB52" s="15">
        <v>0.39384835771860499</v>
      </c>
      <c r="YC52" s="15">
        <v>0.35218566165348802</v>
      </c>
      <c r="YD52" s="15">
        <v>0.122410114513954</v>
      </c>
      <c r="YE52" s="15">
        <v>0.15098925221627901</v>
      </c>
      <c r="YF52" s="15">
        <v>0.96278878745814001</v>
      </c>
      <c r="YG52" s="15">
        <v>0.74756568163488402</v>
      </c>
      <c r="YH52" s="15">
        <v>0.31884237920465103</v>
      </c>
      <c r="YI52" s="15">
        <v>0.18415767405813999</v>
      </c>
      <c r="YJ52" s="15">
        <v>0.36728797963953502</v>
      </c>
      <c r="YK52" s="15">
        <v>0.19888225338372101</v>
      </c>
      <c r="YL52" s="15">
        <v>0.29411471183953503</v>
      </c>
      <c r="YM52" s="15">
        <v>0.18159674086279101</v>
      </c>
      <c r="YN52" s="15">
        <v>0.23979486189534899</v>
      </c>
      <c r="YO52" s="15">
        <v>0.155699805702326</v>
      </c>
      <c r="YP52" s="15">
        <v>-0.29037594274418599</v>
      </c>
      <c r="YQ52" s="15">
        <v>-0.240074056046512</v>
      </c>
      <c r="YR52" s="15">
        <v>0.59679006136744195</v>
      </c>
      <c r="YS52" s="15">
        <v>0.57099265736511595</v>
      </c>
      <c r="YT52" s="15">
        <v>0.13514906890909101</v>
      </c>
      <c r="YU52" s="15">
        <v>0.17992408812727301</v>
      </c>
      <c r="YV52" s="15">
        <v>0.118738854618182</v>
      </c>
      <c r="YW52" s="15">
        <v>0.158184950236364</v>
      </c>
      <c r="YX52" s="15">
        <v>0.28041067390909102</v>
      </c>
      <c r="YY52" s="15">
        <v>0.25612940385454502</v>
      </c>
      <c r="YZ52" s="15">
        <v>0.14523597021818199</v>
      </c>
      <c r="ZA52" s="15">
        <v>0.32520917916363601</v>
      </c>
      <c r="ZB52" s="15">
        <v>0.26714126939999999</v>
      </c>
      <c r="ZC52" s="15">
        <v>0.12843596669090901</v>
      </c>
      <c r="ZD52" s="15">
        <v>0.16729458920000001</v>
      </c>
      <c r="ZE52" s="15">
        <v>0.113660690090909</v>
      </c>
      <c r="ZF52" s="15">
        <v>36.61</v>
      </c>
      <c r="ZG52" s="15">
        <v>33.1756363636364</v>
      </c>
      <c r="ZH52" s="15">
        <v>17.033999999999999</v>
      </c>
      <c r="ZI52" s="15">
        <v>43.66</v>
      </c>
      <c r="ZJ52" s="15">
        <v>46.597999999999999</v>
      </c>
      <c r="ZK52" s="15">
        <v>37.549999999999997</v>
      </c>
      <c r="ZL52" s="15">
        <v>37.450000000000003</v>
      </c>
      <c r="ZM52" s="15">
        <v>0.168398192</v>
      </c>
      <c r="ZN52" s="15">
        <v>0.233020389090909</v>
      </c>
      <c r="ZO52" s="15">
        <v>81.499636363636398</v>
      </c>
      <c r="ZP52" s="15">
        <v>74.347818181818198</v>
      </c>
      <c r="ZQ52" s="15">
        <v>103.6</v>
      </c>
      <c r="ZR52" s="15">
        <f t="shared" si="100"/>
        <v>22.100363636363596</v>
      </c>
      <c r="ZS52" s="15">
        <f t="shared" si="101"/>
        <v>29.252181818181796</v>
      </c>
      <c r="ZT52" s="15">
        <v>2395.4272000000001</v>
      </c>
      <c r="ZU52" s="15">
        <v>2232.99625454546</v>
      </c>
      <c r="ZV52" s="15">
        <v>0.38210254871454502</v>
      </c>
      <c r="ZW52" s="15">
        <v>0.27277243683090902</v>
      </c>
      <c r="ZX52" s="15">
        <v>0.29545861317818201</v>
      </c>
      <c r="ZY52" s="15">
        <v>0.234474921756364</v>
      </c>
      <c r="ZZ52" s="15">
        <v>0.32038115547090901</v>
      </c>
      <c r="AAA52" s="15">
        <v>0.21257074532727299</v>
      </c>
      <c r="AAB52" s="15">
        <v>0.22988065963818199</v>
      </c>
      <c r="AAC52" s="15">
        <v>0.172883821283636</v>
      </c>
      <c r="AAD52" s="15">
        <v>9.7765897638181803E-2</v>
      </c>
      <c r="AAE52" s="15">
        <v>4.1699848249090898E-2</v>
      </c>
      <c r="AAF52" s="15">
        <v>0.481717844681818</v>
      </c>
      <c r="AAG52" s="15">
        <v>0.399368309798182</v>
      </c>
      <c r="AAH52" s="15">
        <v>0.43331114452909097</v>
      </c>
      <c r="AAI52" s="15">
        <v>0.34376110178727298</v>
      </c>
      <c r="AAJ52" s="15">
        <v>0.122061084578182</v>
      </c>
      <c r="AAK52" s="15">
        <v>0.14289189243636399</v>
      </c>
      <c r="AAL52" s="15">
        <v>1.2420356600109099</v>
      </c>
      <c r="AAM52" s="15">
        <v>0.77425407039272698</v>
      </c>
      <c r="AAN52" s="15">
        <v>0.30469888387454502</v>
      </c>
      <c r="AAO52" s="15">
        <v>-0.24562145347636399</v>
      </c>
      <c r="AAP52" s="15">
        <v>0.36533412488</v>
      </c>
      <c r="AAQ52" s="15">
        <v>-0.31123267197272703</v>
      </c>
      <c r="AAR52" s="15">
        <v>0.32006391977999998</v>
      </c>
      <c r="AAS52" s="15">
        <v>4.10566576981818E-2</v>
      </c>
      <c r="AAT52" s="15">
        <v>0.25485296021999998</v>
      </c>
      <c r="AAU52" s="15">
        <v>4.5669870223636402E-2</v>
      </c>
      <c r="AAV52" s="15">
        <v>-0.373056388490909</v>
      </c>
      <c r="AAW52" s="15">
        <v>-0.292192591436364</v>
      </c>
      <c r="AAX52" s="15">
        <v>0.59395243121454599</v>
      </c>
      <c r="AAY52" s="15">
        <v>0.47729046185636398</v>
      </c>
      <c r="AAZ52" s="15">
        <v>0.108734573152174</v>
      </c>
      <c r="ABA52" s="15">
        <v>0.13626892623913001</v>
      </c>
      <c r="ABB52" s="15">
        <v>9.5057240630434803E-2</v>
      </c>
      <c r="ABC52" s="15">
        <v>0.117919168326087</v>
      </c>
      <c r="ABD52" s="15">
        <v>0.235530363565217</v>
      </c>
      <c r="ABE52" s="15">
        <v>0.206201301130435</v>
      </c>
      <c r="ABF52" s="15">
        <v>0.125550515913043</v>
      </c>
      <c r="ABG52" s="15">
        <v>0.28199069006521699</v>
      </c>
      <c r="ABH52" s="15">
        <v>0.215970198217391</v>
      </c>
      <c r="ABI52" s="15">
        <v>0.101517452586957</v>
      </c>
      <c r="ABJ52" s="15">
        <v>0.12870143291304401</v>
      </c>
      <c r="ABK52" s="15">
        <v>8.7151219913043504E-2</v>
      </c>
      <c r="ABL52" s="15">
        <v>35.800869565217397</v>
      </c>
      <c r="ABM52" s="15">
        <v>33.496739130434797</v>
      </c>
      <c r="ABN52" s="15">
        <v>15.105</v>
      </c>
      <c r="ABO52" s="15">
        <v>39.549782608695601</v>
      </c>
      <c r="ABP52" s="15">
        <v>41.617608695652201</v>
      </c>
      <c r="ABQ52" s="15">
        <v>36.28</v>
      </c>
      <c r="ABR52" s="15">
        <v>36.28</v>
      </c>
      <c r="ABS52" s="15">
        <v>9.00576555E-2</v>
      </c>
      <c r="ABT52" s="15">
        <v>0.13430980543478299</v>
      </c>
      <c r="ABU52" s="15">
        <v>98.25</v>
      </c>
      <c r="ABV52" s="15">
        <v>88.1</v>
      </c>
      <c r="ABW52" s="15">
        <v>122.5</v>
      </c>
      <c r="ABX52" s="15">
        <f t="shared" si="102"/>
        <v>24.25</v>
      </c>
      <c r="ABY52" s="15">
        <f t="shared" si="103"/>
        <v>34.400000000000006</v>
      </c>
      <c r="ABZ52" s="15">
        <f t="shared" si="104"/>
        <v>29.325000000000003</v>
      </c>
      <c r="ACA52" s="15">
        <v>2775.54495652174</v>
      </c>
      <c r="ACB52" s="15">
        <v>2545.2525000000001</v>
      </c>
      <c r="ACC52" s="15">
        <v>0.38275854447173902</v>
      </c>
      <c r="ACD52" s="15">
        <v>0.32245041748478298</v>
      </c>
      <c r="ACE52" s="15">
        <v>0.264607801776087</v>
      </c>
      <c r="ACF52" s="15">
        <v>0.27005352944130401</v>
      </c>
      <c r="ACG52" s="15">
        <v>0.37232237831956499</v>
      </c>
      <c r="ACH52" s="15">
        <v>0.25658360171521699</v>
      </c>
      <c r="ACI52" s="15">
        <f t="shared" si="105"/>
        <v>0.31445299001739102</v>
      </c>
      <c r="ACJ52" s="15">
        <v>0.25316282655</v>
      </c>
      <c r="ACK52" s="15">
        <v>0.20186835642391299</v>
      </c>
      <c r="ACL52" s="15">
        <v>0.13177192126304299</v>
      </c>
      <c r="ACM52" s="15">
        <v>5.9064142941304403E-2</v>
      </c>
      <c r="ACN52" s="15">
        <v>0.52699267540652195</v>
      </c>
      <c r="ACO52" s="15">
        <v>0.41444328668043501</v>
      </c>
      <c r="ACP52" s="15">
        <v>0.469517510141304</v>
      </c>
      <c r="ACQ52" s="15">
        <v>0.35782871946087003</v>
      </c>
      <c r="ACR52" s="15">
        <v>0.18072168499782601</v>
      </c>
      <c r="ACS52" s="15">
        <v>0.10774207768912999</v>
      </c>
      <c r="ACT52" s="15">
        <v>1.24928183129565</v>
      </c>
      <c r="ACU52" s="15">
        <v>0.99604568881956601</v>
      </c>
      <c r="ACV52" s="15">
        <v>0.352511796286957</v>
      </c>
      <c r="ACW52" s="15">
        <v>0.189740060445652</v>
      </c>
      <c r="ACX52" s="15">
        <v>0.42638321845434801</v>
      </c>
      <c r="ACY52" s="15">
        <v>0.22213935272826099</v>
      </c>
      <c r="ACZ52" s="15">
        <v>0.41719139726521698</v>
      </c>
      <c r="ADA52" s="15">
        <v>-0.27138147875652202</v>
      </c>
      <c r="ADB52" s="15">
        <v>0.34197055238260898</v>
      </c>
      <c r="ADC52" s="15">
        <v>-0.17740226119347799</v>
      </c>
      <c r="ADD52" s="15">
        <v>-0.40324816721739098</v>
      </c>
      <c r="ADE52" s="15">
        <v>-0.33343458617391297</v>
      </c>
      <c r="ADF52" s="15">
        <v>0.76665562257173903</v>
      </c>
      <c r="ADG52" s="15">
        <v>0.52259367450869598</v>
      </c>
      <c r="ADH52" s="15">
        <v>8.4167142869565198E-2</v>
      </c>
      <c r="ADI52" s="15">
        <v>9.9091630673912995E-2</v>
      </c>
      <c r="ADJ52" s="15">
        <v>7.1134157630434805E-2</v>
      </c>
      <c r="ADK52" s="15">
        <v>0.100923913043478</v>
      </c>
      <c r="ADL52" s="15">
        <v>0.174049052434783</v>
      </c>
      <c r="ADM52" s="15">
        <v>0.15571316076087</v>
      </c>
      <c r="ADN52" s="15">
        <v>0.104585003826087</v>
      </c>
      <c r="ADO52" s="15">
        <v>0.221801746608696</v>
      </c>
      <c r="ADP52" s="15">
        <v>0.18901860795652201</v>
      </c>
      <c r="ADQ52" s="15">
        <v>8.3806880760869604E-2</v>
      </c>
      <c r="ADR52" s="15">
        <v>0.107696151956522</v>
      </c>
      <c r="ADS52" s="15">
        <v>7.3647878630434802E-2</v>
      </c>
      <c r="ADT52" s="15">
        <v>37.31</v>
      </c>
      <c r="ADU52" s="15">
        <v>34.409565217391297</v>
      </c>
      <c r="ADV52" s="15">
        <v>14.515000000000001</v>
      </c>
      <c r="ADW52" s="15">
        <v>40.953260869565199</v>
      </c>
      <c r="ADX52" s="15">
        <v>42.752826086956503</v>
      </c>
      <c r="ADY52" s="15">
        <v>37.659565217391297</v>
      </c>
      <c r="ADZ52" s="15">
        <v>37.53</v>
      </c>
      <c r="AEA52" s="15">
        <v>9.0583109999999994E-2</v>
      </c>
      <c r="AEB52" s="15">
        <v>0.13136243478260901</v>
      </c>
      <c r="AEC52" s="15">
        <v>108.523913043478</v>
      </c>
      <c r="AED52" s="15">
        <v>100.30652173913001</v>
      </c>
      <c r="AEE52" s="15">
        <v>140.80000000000001</v>
      </c>
      <c r="AEF52" s="15">
        <f t="shared" si="247"/>
        <v>32.276086956522008</v>
      </c>
      <c r="AEG52" s="15">
        <f t="shared" si="248"/>
        <v>40.493478260870006</v>
      </c>
      <c r="AEH52" s="15">
        <v>3008.8362391304299</v>
      </c>
      <c r="AEI52" s="15">
        <v>2822.3235217391298</v>
      </c>
      <c r="AEJ52" s="15">
        <v>0.35753364784782599</v>
      </c>
      <c r="AEK52" s="15">
        <v>0.25105733306521699</v>
      </c>
      <c r="AEL52" s="15">
        <v>0.28733180252173901</v>
      </c>
      <c r="AEM52" s="15">
        <v>0.207419491456522</v>
      </c>
      <c r="AEN52" s="15">
        <v>0.34479249578260901</v>
      </c>
      <c r="AEO52" s="15">
        <v>0.25927693513043498</v>
      </c>
      <c r="AEP52" s="15">
        <v>0.27392752567391299</v>
      </c>
      <c r="AEQ52" s="15">
        <v>0.21599463291304299</v>
      </c>
      <c r="AER52" s="15">
        <v>7.8595055782608697E-2</v>
      </c>
      <c r="AES52" s="15">
        <v>4.7314489369565199E-2</v>
      </c>
      <c r="AET52" s="15">
        <v>0.50015857521739104</v>
      </c>
      <c r="AEU52" s="15">
        <v>0.40517245997826101</v>
      </c>
      <c r="AEV52" s="15">
        <v>0.44995997091304402</v>
      </c>
      <c r="AEW52" s="15">
        <v>0.33277466410869599</v>
      </c>
      <c r="AEX52" s="15">
        <v>0.17420405141304299</v>
      </c>
      <c r="AEY52" s="15">
        <v>0.173686152217391</v>
      </c>
      <c r="AEZ52" s="15">
        <v>1.12344091576087</v>
      </c>
      <c r="AFA52" s="15">
        <v>0.724987510195652</v>
      </c>
      <c r="AFB52" s="15">
        <v>0.22123543458695699</v>
      </c>
      <c r="AFC52" s="15">
        <v>0.209445931978261</v>
      </c>
      <c r="AFD52" s="15">
        <v>0.274167131282609</v>
      </c>
      <c r="AFE52" s="15">
        <v>0.25387678026087002</v>
      </c>
      <c r="AFF52" s="15">
        <v>0.26692956569565202</v>
      </c>
      <c r="AFG52" s="15">
        <v>0.10747624856521799</v>
      </c>
      <c r="AFH52" s="15">
        <v>0.213308135391304</v>
      </c>
      <c r="AFI52" s="15">
        <v>6.0143001021739098E-2</v>
      </c>
      <c r="AFJ52" s="15">
        <v>-0.42932088032608701</v>
      </c>
      <c r="AFK52" s="15">
        <v>-0.34872168736956499</v>
      </c>
      <c r="AFL52" s="15">
        <v>0.41102306036956499</v>
      </c>
      <c r="AFM52" s="15">
        <v>0.70753588943478296</v>
      </c>
      <c r="AFN52" s="15">
        <v>8.4338484696428601E-2</v>
      </c>
      <c r="AFO52" s="15">
        <v>9.9178191321428605E-2</v>
      </c>
      <c r="AFP52" s="15">
        <v>6.9255556696428605E-2</v>
      </c>
      <c r="AFQ52" s="15">
        <v>9.4043537142857195E-2</v>
      </c>
      <c r="AFR52" s="15">
        <v>0.16916167666071399</v>
      </c>
      <c r="AFS52" s="15">
        <v>0.159621029071429</v>
      </c>
      <c r="AFT52" s="15">
        <v>9.3592572624999995E-2</v>
      </c>
      <c r="AFU52" s="15">
        <v>0.224792307535714</v>
      </c>
      <c r="AFV52" s="15">
        <v>0.181082699428571</v>
      </c>
      <c r="AFW52" s="15">
        <v>7.9310120714285698E-2</v>
      </c>
      <c r="AFX52" s="15">
        <v>9.3798349678571494E-2</v>
      </c>
      <c r="AFY52" s="15">
        <v>7.0876750446428605E-2</v>
      </c>
      <c r="AFZ52" s="15">
        <v>33.92</v>
      </c>
      <c r="AGA52" s="15">
        <v>30.265000000000001</v>
      </c>
      <c r="AGB52" s="15">
        <v>17.436071428571399</v>
      </c>
      <c r="AGC52" s="15">
        <v>37.229821428571398</v>
      </c>
      <c r="AGD52" s="15">
        <v>38.759107142857097</v>
      </c>
      <c r="AGE52" s="15">
        <v>33.76</v>
      </c>
      <c r="AGF52" s="15">
        <v>33.721785714285701</v>
      </c>
      <c r="AGG52" s="15">
        <v>9.5161208035714304E-2</v>
      </c>
      <c r="AGH52" s="15">
        <v>0.12603704285714301</v>
      </c>
      <c r="AGI52" s="15">
        <v>107.86964285714301</v>
      </c>
      <c r="AGJ52" s="15">
        <v>98.996428571428595</v>
      </c>
      <c r="AGK52" s="15">
        <v>145.1</v>
      </c>
      <c r="AGL52" s="15">
        <f t="shared" si="106"/>
        <v>37.230357142856988</v>
      </c>
      <c r="AGM52" s="15">
        <f t="shared" si="107"/>
        <v>46.103571428571399</v>
      </c>
      <c r="AGN52" s="15">
        <f t="shared" si="108"/>
        <v>41.666964285714194</v>
      </c>
      <c r="AGO52" s="15">
        <v>2993.92705357143</v>
      </c>
      <c r="AGP52" s="15">
        <v>2792.424</v>
      </c>
      <c r="AGQ52" s="15">
        <v>0.41144060974285701</v>
      </c>
      <c r="AGR52" s="15">
        <v>0.26719436338928598</v>
      </c>
      <c r="AGS52" s="15">
        <v>0.31822003898571399</v>
      </c>
      <c r="AGT52" s="15">
        <v>0.25253346441785701</v>
      </c>
      <c r="AGU52" s="15">
        <v>0.41060011977142902</v>
      </c>
      <c r="AGV52" s="15">
        <v>0.24251770704107101</v>
      </c>
      <c r="AGW52" s="15">
        <f t="shared" si="109"/>
        <v>0.32655891340624998</v>
      </c>
      <c r="AGX52" s="15">
        <v>0.31736905757321399</v>
      </c>
      <c r="AGY52" s="15">
        <v>0.227308670682143</v>
      </c>
      <c r="AGZ52" s="15">
        <v>0.10732780405357099</v>
      </c>
      <c r="AHA52" s="15">
        <v>1.82271536714286E-2</v>
      </c>
      <c r="AHB52" s="15">
        <v>0.52027780280892799</v>
      </c>
      <c r="AHC52" s="15">
        <v>0.40074533301785698</v>
      </c>
      <c r="AHD52" s="15">
        <v>0.47774732400535702</v>
      </c>
      <c r="AHE52" s="15">
        <v>0.31617457969285701</v>
      </c>
      <c r="AHF52" s="15">
        <v>0.13879824911249999</v>
      </c>
      <c r="AHG52" s="15">
        <v>0.15195428089285701</v>
      </c>
      <c r="AHH52" s="15">
        <v>1.40393901000357</v>
      </c>
      <c r="AHI52" s="15">
        <v>0.80010813360714295</v>
      </c>
      <c r="AHJ52" s="15">
        <v>0.25945310464642901</v>
      </c>
      <c r="AHK52" s="15">
        <v>0.41456404618749998</v>
      </c>
      <c r="AHL52" s="15">
        <v>0.32942806435178601</v>
      </c>
      <c r="AHM52" s="15">
        <v>0.55819246223392904</v>
      </c>
      <c r="AHN52" s="15">
        <v>0.329156001435714</v>
      </c>
      <c r="AHO52" s="15">
        <v>-0.95500558526250001</v>
      </c>
      <c r="AHP52" s="15">
        <v>0.25919418078214301</v>
      </c>
      <c r="AHQ52" s="15">
        <v>-0.68278726408750001</v>
      </c>
      <c r="AHR52" s="15">
        <v>-0.481363358214286</v>
      </c>
      <c r="AHS52" s="15">
        <v>-0.36534885223214297</v>
      </c>
      <c r="AHT52" s="15">
        <v>0.50848800511785697</v>
      </c>
      <c r="AHU52" s="15">
        <v>0.47576762099285702</v>
      </c>
      <c r="AHV52" s="15">
        <v>8.2279790632653005E-2</v>
      </c>
      <c r="AHW52" s="15">
        <v>0.100820387877551</v>
      </c>
      <c r="AHX52" s="15">
        <v>7.4378682530612195E-2</v>
      </c>
      <c r="AHY52" s="15">
        <v>9.2485080387755103E-2</v>
      </c>
      <c r="AHZ52" s="15">
        <v>0.187328839346939</v>
      </c>
      <c r="AIA52" s="15">
        <v>0.148807539632653</v>
      </c>
      <c r="AIB52" s="15">
        <v>8.8490985857142906E-2</v>
      </c>
      <c r="AIC52" s="15">
        <v>0.19732818246938799</v>
      </c>
      <c r="AID52" s="15">
        <v>0.16272416514285701</v>
      </c>
      <c r="AIE52" s="15">
        <v>7.2495918367346895E-2</v>
      </c>
      <c r="AIF52" s="15">
        <v>8.8966073285714306E-2</v>
      </c>
      <c r="AIG52" s="15">
        <v>6.2325882653061201E-2</v>
      </c>
      <c r="AIH52" s="15">
        <v>37.31</v>
      </c>
      <c r="AII52" s="15">
        <v>34.146530612244902</v>
      </c>
      <c r="AIJ52" s="15">
        <v>24.3779591836735</v>
      </c>
      <c r="AIK52" s="15">
        <v>45.154081632653103</v>
      </c>
      <c r="AIL52" s="15">
        <v>44.682857142857202</v>
      </c>
      <c r="AIM52" s="15">
        <v>37.550816326530601</v>
      </c>
      <c r="AIN52" s="15">
        <v>37.479999999999997</v>
      </c>
      <c r="AIO52" s="15">
        <v>0.21061372244898</v>
      </c>
      <c r="AIP52" s="15">
        <v>0.18199291836734699</v>
      </c>
      <c r="AIQ52" s="15">
        <v>115.467346938776</v>
      </c>
      <c r="AIR52" s="15">
        <v>115.455102040816</v>
      </c>
      <c r="AIS52" s="15">
        <v>157</v>
      </c>
      <c r="AIT52" s="15">
        <f t="shared" si="110"/>
        <v>41.532653061223996</v>
      </c>
      <c r="AIU52" s="15">
        <f t="shared" si="111"/>
        <v>41.544897959183999</v>
      </c>
      <c r="AIV52" s="15">
        <v>3166.2452448979602</v>
      </c>
      <c r="AIW52" s="15">
        <v>3166.4126122449002</v>
      </c>
      <c r="AIX52" s="15">
        <v>0.37992503183673498</v>
      </c>
      <c r="AIY52" s="15">
        <v>0.32462352565714298</v>
      </c>
      <c r="AIZ52" s="15">
        <v>0.29527387499387803</v>
      </c>
      <c r="AJA52" s="15">
        <v>0.22887600892857099</v>
      </c>
      <c r="AJB52" s="15">
        <v>0.37771301739387703</v>
      </c>
      <c r="AJC52" s="15">
        <v>0.28576295989387801</v>
      </c>
      <c r="AJD52" s="15">
        <v>0.29292917888367398</v>
      </c>
      <c r="AJE52" s="15">
        <v>0.18741310084693899</v>
      </c>
      <c r="AJF52" s="15">
        <v>9.5478416318367301E-2</v>
      </c>
      <c r="AJG52" s="15">
        <v>0.104859711326531</v>
      </c>
      <c r="AJH52" s="15">
        <v>0.51942976835306098</v>
      </c>
      <c r="AJI52" s="15">
        <v>0.41782888394081602</v>
      </c>
      <c r="AJJ52" s="15">
        <v>0.46175885063877498</v>
      </c>
      <c r="AJK52" s="15">
        <v>0.37548748607142901</v>
      </c>
      <c r="AJL52" s="15">
        <v>0.174256659873469</v>
      </c>
      <c r="AJM52" s="15">
        <v>0.10915233236326501</v>
      </c>
      <c r="AJN52" s="15">
        <v>1.2309206933877599</v>
      </c>
      <c r="AJO52" s="15">
        <v>1.0289998954346899</v>
      </c>
      <c r="AJP52" s="15">
        <v>0.25005125342857099</v>
      </c>
      <c r="AJQ52" s="15">
        <v>0.30179444167755098</v>
      </c>
      <c r="AJR52" s="15">
        <v>0.31335382056122402</v>
      </c>
      <c r="AJS52" s="15">
        <v>0.32321275338163302</v>
      </c>
      <c r="AJT52" s="15">
        <v>0.31207296745101998</v>
      </c>
      <c r="AJU52" s="15">
        <v>0.382461300095918</v>
      </c>
      <c r="AJV52" s="15">
        <v>0.24861804717551</v>
      </c>
      <c r="AJW52" s="15">
        <v>0.33754936438979599</v>
      </c>
      <c r="AJX52" s="15">
        <v>-0.45265046159183697</v>
      </c>
      <c r="AJY52" s="15">
        <v>-0.31019176359183698</v>
      </c>
      <c r="AJZ52" s="15">
        <v>0.47533384832244902</v>
      </c>
      <c r="AKA52" s="15">
        <v>1.7968774862163299</v>
      </c>
      <c r="AZI52" s="6"/>
      <c r="AZJ52" s="7"/>
      <c r="AZK52" s="6"/>
      <c r="AZL52" s="6"/>
      <c r="AZM52" s="6"/>
      <c r="AZN52" s="6"/>
    </row>
    <row r="53" spans="1:963 1361:1366" x14ac:dyDescent="0.25">
      <c r="A53" s="15">
        <v>52</v>
      </c>
      <c r="B53" s="15">
        <v>13</v>
      </c>
      <c r="C53" s="15" t="s">
        <v>9</v>
      </c>
      <c r="D53" s="15">
        <v>70</v>
      </c>
      <c r="E53" s="15">
        <v>5</v>
      </c>
      <c r="F53" s="15">
        <v>3</v>
      </c>
      <c r="G53" s="25">
        <v>-9999</v>
      </c>
      <c r="H53" s="25">
        <v>-9999</v>
      </c>
      <c r="I53" s="25">
        <v>-9999</v>
      </c>
      <c r="J53" s="25">
        <v>-9999</v>
      </c>
      <c r="K53" s="25">
        <v>-9999</v>
      </c>
      <c r="L53" s="25">
        <v>-9999</v>
      </c>
      <c r="M53" s="15">
        <v>0</v>
      </c>
      <c r="N53" s="15">
        <v>0</v>
      </c>
      <c r="O53" s="15">
        <f t="shared" si="34"/>
        <v>0</v>
      </c>
      <c r="P53" s="15">
        <v>0</v>
      </c>
      <c r="Q53" s="15">
        <v>54.400000000000006</v>
      </c>
      <c r="R53" s="15">
        <v>20.72</v>
      </c>
      <c r="S53" s="15">
        <v>24.880000000000003</v>
      </c>
      <c r="T53" s="15">
        <v>50.4</v>
      </c>
      <c r="U53" s="15">
        <v>22.72</v>
      </c>
      <c r="V53" s="15">
        <v>26.880000000000003</v>
      </c>
      <c r="W53" s="15">
        <v>52.400000000000006</v>
      </c>
      <c r="X53" s="15">
        <v>20.72</v>
      </c>
      <c r="Y53" s="15">
        <v>26.880000000000003</v>
      </c>
      <c r="Z53" s="15">
        <v>60.4</v>
      </c>
      <c r="AA53" s="15">
        <v>16.72</v>
      </c>
      <c r="AB53" s="15">
        <v>22.880000000000003</v>
      </c>
      <c r="AC53" s="15" t="s">
        <v>92</v>
      </c>
      <c r="AD53" s="15">
        <v>8.8000000000000007</v>
      </c>
      <c r="AE53" s="15">
        <v>7.2</v>
      </c>
      <c r="AF53" s="15">
        <v>1.1000000000000001</v>
      </c>
      <c r="AG53" s="15" t="s">
        <v>41</v>
      </c>
      <c r="AH53" s="15">
        <v>2</v>
      </c>
      <c r="AI53" s="15">
        <v>0.7</v>
      </c>
      <c r="AJ53" s="15">
        <v>3.2</v>
      </c>
      <c r="AK53" s="15">
        <v>6</v>
      </c>
      <c r="AL53" s="15">
        <v>383</v>
      </c>
      <c r="AM53" s="15">
        <v>57</v>
      </c>
      <c r="AN53" s="15">
        <v>0.81</v>
      </c>
      <c r="AO53" s="15">
        <v>10.1</v>
      </c>
      <c r="AP53" s="15">
        <v>5.4</v>
      </c>
      <c r="AQ53" s="15">
        <v>1.31</v>
      </c>
      <c r="AR53" s="15">
        <v>5402</v>
      </c>
      <c r="AS53" s="15">
        <v>220</v>
      </c>
      <c r="AT53" s="15">
        <v>450</v>
      </c>
      <c r="AU53" s="25">
        <v>-9999</v>
      </c>
      <c r="AV53" s="15">
        <v>31.8</v>
      </c>
      <c r="AW53" s="15">
        <v>0</v>
      </c>
      <c r="AX53" s="15">
        <v>3</v>
      </c>
      <c r="AY53" s="15">
        <v>85</v>
      </c>
      <c r="AZ53" s="15">
        <v>6</v>
      </c>
      <c r="BA53" s="15">
        <v>6</v>
      </c>
      <c r="BB53" s="15">
        <v>105</v>
      </c>
      <c r="BC53" s="20">
        <v>0</v>
      </c>
      <c r="BD53" s="20">
        <v>0</v>
      </c>
      <c r="BE53" s="20">
        <v>0</v>
      </c>
      <c r="BF53" s="20">
        <v>0</v>
      </c>
      <c r="BG53" s="20">
        <v>0.29736404415100043</v>
      </c>
      <c r="BH53" s="20">
        <v>0.40527850541195082</v>
      </c>
      <c r="BI53" s="25">
        <v>-9999</v>
      </c>
      <c r="BJ53" s="25">
        <v>-9999</v>
      </c>
      <c r="BK53" s="25">
        <v>-9999</v>
      </c>
      <c r="BL53" s="25">
        <v>-9999</v>
      </c>
      <c r="BM53" s="25">
        <v>-9999</v>
      </c>
      <c r="BN53" s="20">
        <f t="shared" si="197"/>
        <v>0</v>
      </c>
      <c r="BO53" s="20">
        <f t="shared" si="198"/>
        <v>0</v>
      </c>
      <c r="BP53" s="20">
        <f t="shared" si="199"/>
        <v>0</v>
      </c>
      <c r="BQ53" s="20">
        <f t="shared" si="200"/>
        <v>1.1894561766040017</v>
      </c>
      <c r="BR53" s="20">
        <f t="shared" si="201"/>
        <v>2.810570198251805</v>
      </c>
      <c r="BS53" s="20">
        <f t="shared" si="202"/>
        <v>0</v>
      </c>
      <c r="BT53" s="20">
        <f t="shared" si="203"/>
        <v>1.1894561766040017</v>
      </c>
      <c r="BU53" s="20">
        <f t="shared" si="204"/>
        <v>1.6211140216478033</v>
      </c>
      <c r="BV53" s="20">
        <f t="shared" si="35"/>
        <v>2.810570198251805</v>
      </c>
      <c r="BW53" s="25">
        <v>-9999</v>
      </c>
      <c r="BX53" s="25">
        <v>-9999</v>
      </c>
      <c r="BY53" s="25">
        <v>-9999</v>
      </c>
      <c r="BZ53" s="25">
        <v>-9999</v>
      </c>
      <c r="CA53" s="25">
        <v>-9999</v>
      </c>
      <c r="CB53" s="25">
        <v>-9999</v>
      </c>
      <c r="CC53" s="25">
        <v>-9999</v>
      </c>
      <c r="CD53" s="20">
        <f t="shared" si="205"/>
        <v>20.120036979323075</v>
      </c>
      <c r="CE53" s="20">
        <f t="shared" si="206"/>
        <v>26.588716789654995</v>
      </c>
      <c r="CF53" s="20">
        <f t="shared" si="207"/>
        <v>32.045170095006519</v>
      </c>
      <c r="CG53" s="20">
        <f t="shared" si="36"/>
        <v>57.385808074958916</v>
      </c>
      <c r="CH53" s="15">
        <f t="shared" si="208"/>
        <v>5.4564533053515216</v>
      </c>
      <c r="CI53" s="15">
        <f t="shared" si="209"/>
        <v>12.828105395232122</v>
      </c>
      <c r="CJ53" s="15">
        <f t="shared" si="210"/>
        <v>12.512532584720274</v>
      </c>
      <c r="CK53" s="15">
        <f t="shared" ref="CK53:CL53" si="271">SUM(CH53:CJ53)</f>
        <v>30.797091285303921</v>
      </c>
      <c r="CL53" s="15">
        <f t="shared" si="271"/>
        <v>56.137729265256318</v>
      </c>
      <c r="CM53" s="15">
        <v>4.3</v>
      </c>
      <c r="CN53" s="15">
        <v>1.46</v>
      </c>
      <c r="CO53" s="15">
        <v>0.55500000000000005</v>
      </c>
      <c r="CP53" s="15">
        <v>0.76</v>
      </c>
      <c r="CQ53" s="15">
        <v>1.2749999999999999</v>
      </c>
      <c r="CR53" s="15">
        <v>0.22499999999999998</v>
      </c>
      <c r="CS53" s="25">
        <v>-9999</v>
      </c>
      <c r="CT53" s="25">
        <v>-9999</v>
      </c>
      <c r="CU53" s="25">
        <v>-9999</v>
      </c>
      <c r="CV53" s="25">
        <v>-9999</v>
      </c>
      <c r="CW53" s="25">
        <v>-9999</v>
      </c>
      <c r="CX53" s="20">
        <f t="shared" si="141"/>
        <v>23.04</v>
      </c>
      <c r="CY53" s="20">
        <f t="shared" si="142"/>
        <v>25.259999999999998</v>
      </c>
      <c r="CZ53" s="20">
        <f t="shared" si="143"/>
        <v>28.299999999999997</v>
      </c>
      <c r="DA53" s="20">
        <f t="shared" si="144"/>
        <v>33.4</v>
      </c>
      <c r="DB53" s="20">
        <f t="shared" si="145"/>
        <v>34.299999999999997</v>
      </c>
      <c r="DC53" s="15">
        <f t="shared" si="146"/>
        <v>3.04</v>
      </c>
      <c r="DD53" s="15">
        <f t="shared" si="147"/>
        <v>5.0999999999999996</v>
      </c>
      <c r="DE53" s="15">
        <f t="shared" si="148"/>
        <v>0.89999999999999991</v>
      </c>
      <c r="DF53" s="15">
        <f t="shared" si="149"/>
        <v>9.0400000000000009</v>
      </c>
      <c r="DG53" s="16">
        <v>2.0785335069618354</v>
      </c>
      <c r="DH53" s="16">
        <v>2.9514757378689338</v>
      </c>
      <c r="DI53" s="16">
        <v>1.6171699525829799</v>
      </c>
      <c r="DJ53" s="16">
        <v>1.3641133263378804</v>
      </c>
      <c r="DK53" s="16">
        <v>3.2070263488080304</v>
      </c>
      <c r="DL53" s="16">
        <v>3.1281331461800685</v>
      </c>
      <c r="DM53" s="25">
        <v>-9999</v>
      </c>
      <c r="DN53" s="20">
        <f t="shared" si="41"/>
        <v>20.120036979323075</v>
      </c>
      <c r="DO53" s="20">
        <f t="shared" si="42"/>
        <v>26.588716789654995</v>
      </c>
      <c r="DP53" s="20">
        <f t="shared" ref="DP53:DR53" si="272">(DO53+(DJ53*4))</f>
        <v>32.045170095006519</v>
      </c>
      <c r="DQ53" s="20">
        <f t="shared" si="272"/>
        <v>44.87327549023864</v>
      </c>
      <c r="DR53" s="20">
        <f t="shared" si="272"/>
        <v>57.385808074958916</v>
      </c>
      <c r="DS53" s="15">
        <f t="shared" si="44"/>
        <v>5.4564533053515216</v>
      </c>
      <c r="DT53" s="15">
        <f t="shared" si="45"/>
        <v>12.828105395232122</v>
      </c>
      <c r="DU53" s="15">
        <f t="shared" si="46"/>
        <v>12.512532584720274</v>
      </c>
      <c r="DV53" s="15">
        <f t="shared" si="47"/>
        <v>30.797091285303921</v>
      </c>
      <c r="DW53" s="25">
        <v>-9999</v>
      </c>
      <c r="DX53" s="25">
        <v>-9999</v>
      </c>
      <c r="DY53" s="25">
        <v>-9999</v>
      </c>
      <c r="DZ53" s="25">
        <v>-9999</v>
      </c>
      <c r="EA53" s="25">
        <v>-9999</v>
      </c>
      <c r="EB53" s="25">
        <v>-9999</v>
      </c>
      <c r="EC53" s="25">
        <v>-9999</v>
      </c>
      <c r="ED53" s="25">
        <v>-9999</v>
      </c>
      <c r="EE53" s="25">
        <v>-9999</v>
      </c>
      <c r="EF53" s="25">
        <v>-9999</v>
      </c>
      <c r="EG53" s="25">
        <v>-9999</v>
      </c>
      <c r="EH53" s="25">
        <v>-9999</v>
      </c>
      <c r="EI53" s="25">
        <v>-9999</v>
      </c>
      <c r="EJ53" s="25">
        <v>-9999</v>
      </c>
      <c r="EK53" s="25">
        <v>-9999</v>
      </c>
      <c r="EL53" s="25">
        <v>-9999</v>
      </c>
      <c r="EM53" s="25">
        <v>-9999</v>
      </c>
      <c r="EN53" s="25">
        <v>-9999</v>
      </c>
      <c r="EO53" s="25">
        <v>-9999</v>
      </c>
      <c r="EP53" s="25">
        <v>-9999</v>
      </c>
      <c r="EQ53" s="25">
        <v>-9999</v>
      </c>
      <c r="ER53" s="21">
        <v>-9999</v>
      </c>
      <c r="ES53" s="32">
        <v>-9999</v>
      </c>
      <c r="ET53" s="21">
        <v>-9999</v>
      </c>
      <c r="EU53" s="33">
        <v>-9999</v>
      </c>
      <c r="EV53" s="21">
        <v>-9999</v>
      </c>
      <c r="EW53" s="21">
        <v>-9999</v>
      </c>
      <c r="EX53" s="21">
        <v>-9999</v>
      </c>
      <c r="EY53" s="21">
        <v>-9999</v>
      </c>
      <c r="EZ53" s="21">
        <v>-9999</v>
      </c>
      <c r="FA53" s="21">
        <v>-9999</v>
      </c>
      <c r="FB53" s="21">
        <v>-9999</v>
      </c>
      <c r="FC53" s="21">
        <v>-9999</v>
      </c>
      <c r="FD53" s="21">
        <v>-9999</v>
      </c>
      <c r="FE53" s="21">
        <v>-9999</v>
      </c>
      <c r="FF53" s="21">
        <v>-9999</v>
      </c>
      <c r="FG53" s="21">
        <v>-9999</v>
      </c>
      <c r="FH53" s="21">
        <v>-9999</v>
      </c>
      <c r="FI53" s="21">
        <v>-9999</v>
      </c>
      <c r="FJ53" s="21">
        <v>-9999</v>
      </c>
      <c r="FK53" s="21">
        <v>-9999</v>
      </c>
      <c r="FL53" s="32">
        <v>-9999</v>
      </c>
      <c r="FM53" s="32">
        <v>-9999</v>
      </c>
      <c r="FN53" s="32">
        <v>-9999</v>
      </c>
      <c r="FO53" s="32">
        <v>-9999</v>
      </c>
      <c r="FP53" s="32">
        <v>-9999</v>
      </c>
      <c r="FQ53" s="32">
        <v>-9999</v>
      </c>
      <c r="FR53" s="32">
        <v>-9999</v>
      </c>
      <c r="FS53" s="32">
        <v>-9999</v>
      </c>
      <c r="FT53" s="32">
        <v>-9999</v>
      </c>
      <c r="FU53" s="32">
        <v>-9999</v>
      </c>
      <c r="FV53" s="32">
        <v>-9999</v>
      </c>
      <c r="FW53" s="32">
        <v>-9999</v>
      </c>
      <c r="FX53" s="21">
        <v>-9999</v>
      </c>
      <c r="FY53" s="21">
        <v>-9999</v>
      </c>
      <c r="FZ53" s="21">
        <v>-9999</v>
      </c>
      <c r="GA53" s="21">
        <v>-9999</v>
      </c>
      <c r="GB53" s="21">
        <v>-9999</v>
      </c>
      <c r="GC53" s="21">
        <v>-9999</v>
      </c>
      <c r="GD53" s="21">
        <v>-9999</v>
      </c>
      <c r="GE53" s="21">
        <v>-9999</v>
      </c>
      <c r="GF53" s="21">
        <v>-9999</v>
      </c>
      <c r="GG53" s="21">
        <v>-9999</v>
      </c>
      <c r="GH53" s="21">
        <v>-9999</v>
      </c>
      <c r="GI53" s="21">
        <v>-9999</v>
      </c>
      <c r="GJ53" s="21">
        <v>-9999</v>
      </c>
      <c r="GK53" s="21">
        <v>-9999</v>
      </c>
      <c r="GL53" s="21">
        <v>-9999</v>
      </c>
      <c r="GM53" s="21">
        <v>-9999</v>
      </c>
      <c r="GN53" s="25">
        <v>-9999</v>
      </c>
      <c r="GO53" s="25">
        <v>-9999</v>
      </c>
      <c r="GP53" s="25">
        <v>-9999</v>
      </c>
      <c r="GQ53" s="25">
        <v>-9999</v>
      </c>
      <c r="GR53" s="25">
        <v>-9999</v>
      </c>
      <c r="GS53" s="25">
        <v>-9999</v>
      </c>
      <c r="GT53" s="25">
        <v>-9999</v>
      </c>
      <c r="GU53" s="25">
        <v>-9999</v>
      </c>
      <c r="GV53" s="25">
        <v>-9999</v>
      </c>
      <c r="GW53" s="25">
        <v>-9999</v>
      </c>
      <c r="GX53" s="25">
        <v>-9999</v>
      </c>
      <c r="GY53" s="25">
        <v>-9999</v>
      </c>
      <c r="GZ53" s="25">
        <v>-9999</v>
      </c>
      <c r="HA53" s="25">
        <v>-9999</v>
      </c>
      <c r="HB53" s="21">
        <v>-9999</v>
      </c>
      <c r="HC53" s="21">
        <v>-9999</v>
      </c>
      <c r="HD53" s="21">
        <v>-9999</v>
      </c>
      <c r="HE53" s="21">
        <v>-9999</v>
      </c>
      <c r="HF53" s="21">
        <v>-9999</v>
      </c>
      <c r="HG53" s="15">
        <v>39.200000000000003</v>
      </c>
      <c r="HH53" s="15">
        <f t="shared" si="48"/>
        <v>205.00000000000006</v>
      </c>
      <c r="HI53" s="15">
        <v>1.6759642440286906</v>
      </c>
      <c r="HJ53" s="24">
        <f t="shared" si="49"/>
        <v>1.8365444128560811</v>
      </c>
      <c r="HK53" s="15">
        <f t="shared" si="50"/>
        <v>3.7649160463549669</v>
      </c>
      <c r="HL53" s="27">
        <v>0.36781800520827923</v>
      </c>
      <c r="HM53" s="17">
        <v>130.4</v>
      </c>
      <c r="HN53" s="17">
        <v>70.069999999999993</v>
      </c>
      <c r="HO53" s="16">
        <f t="shared" si="51"/>
        <v>60.330000000000013</v>
      </c>
      <c r="HP53" s="18">
        <v>11</v>
      </c>
      <c r="HQ53" s="18">
        <v>106.8</v>
      </c>
      <c r="HR53" s="18">
        <v>31.63</v>
      </c>
      <c r="HS53" s="22">
        <f t="shared" si="52"/>
        <v>75.17</v>
      </c>
      <c r="HT53" s="21">
        <v>44</v>
      </c>
      <c r="HU53" s="18">
        <v>143.69999999999999</v>
      </c>
      <c r="HV53" s="18">
        <v>31</v>
      </c>
      <c r="HW53" s="18">
        <f t="shared" si="53"/>
        <v>112.69999999999999</v>
      </c>
      <c r="HX53" s="18">
        <v>80.599999999999994</v>
      </c>
      <c r="HY53" s="18">
        <v>31</v>
      </c>
      <c r="HZ53" s="18">
        <f t="shared" si="54"/>
        <v>49.599999999999994</v>
      </c>
      <c r="IA53" s="18">
        <v>99.5</v>
      </c>
      <c r="IB53" s="18">
        <v>31.5</v>
      </c>
      <c r="IC53" s="18">
        <f t="shared" si="55"/>
        <v>68</v>
      </c>
      <c r="ID53" s="18">
        <v>37.5</v>
      </c>
      <c r="IE53" s="22">
        <v>6.65</v>
      </c>
      <c r="IF53" s="28">
        <v>108.8</v>
      </c>
      <c r="IG53" s="22">
        <v>70.069999999999993</v>
      </c>
      <c r="IH53" s="22">
        <f t="shared" si="263"/>
        <v>30.85</v>
      </c>
      <c r="II53" s="22">
        <f t="shared" si="264"/>
        <v>38.730000000000004</v>
      </c>
      <c r="IJ53" s="16">
        <f t="shared" si="265"/>
        <v>379.70588235294122</v>
      </c>
      <c r="IK53" s="16">
        <f t="shared" si="266"/>
        <v>339.02310924369749</v>
      </c>
      <c r="IL53" s="25">
        <f t="shared" si="213"/>
        <v>591.47058823529426</v>
      </c>
      <c r="IM53" s="16">
        <f t="shared" si="214"/>
        <v>736.96078431372553</v>
      </c>
      <c r="IN53" s="16">
        <f t="shared" si="215"/>
        <v>486.27450980392149</v>
      </c>
      <c r="IO53" s="16">
        <f t="shared" si="60"/>
        <v>666.66666666666663</v>
      </c>
      <c r="IP53" s="25">
        <f t="shared" si="216"/>
        <v>1104.9019607843138</v>
      </c>
      <c r="IQ53" s="16">
        <f t="shared" si="61"/>
        <v>2481.372549019608</v>
      </c>
      <c r="IR53" s="16">
        <f t="shared" si="62"/>
        <v>302.45098039215685</v>
      </c>
      <c r="IS53" s="27">
        <v>0.36762936957451697</v>
      </c>
      <c r="IT53" s="24">
        <v>1.6110521166702818</v>
      </c>
      <c r="IU53" s="24">
        <v>1.6110521166702818</v>
      </c>
      <c r="IV53" s="15">
        <v>1.79</v>
      </c>
      <c r="IW53" s="24">
        <f t="shared" si="63"/>
        <v>1.7675817687505075</v>
      </c>
      <c r="IX53" s="15">
        <f t="shared" si="217"/>
        <v>10.587323529411767</v>
      </c>
      <c r="IY53" s="27">
        <v>0.36753710940694168</v>
      </c>
      <c r="IZ53" s="26">
        <v>0.28535252813017253</v>
      </c>
      <c r="JA53" s="15">
        <v>0.46</v>
      </c>
      <c r="JB53" s="24">
        <f t="shared" si="64"/>
        <v>0.35915852588549529</v>
      </c>
      <c r="JC53" s="15">
        <f t="shared" si="218"/>
        <v>3.3900196078431373</v>
      </c>
      <c r="JD53" s="27">
        <v>0.36715164971437975</v>
      </c>
      <c r="JE53" s="24">
        <v>0.6985836607080792</v>
      </c>
      <c r="JF53" s="15">
        <v>0.77</v>
      </c>
      <c r="JG53" s="24">
        <f t="shared" si="65"/>
        <v>0.79817528113626335</v>
      </c>
      <c r="JH53" s="15">
        <f t="shared" si="219"/>
        <v>3.7443137254901955</v>
      </c>
      <c r="JI53" s="27">
        <v>0.36724728688193092</v>
      </c>
      <c r="JJ53" s="24">
        <v>2.4196290340063711</v>
      </c>
      <c r="JK53" s="15">
        <v>2.74</v>
      </c>
      <c r="JL53" s="24">
        <f t="shared" si="66"/>
        <v>2.6266138857283687</v>
      </c>
      <c r="JM53" s="15">
        <f t="shared" si="220"/>
        <v>8.287156862745098</v>
      </c>
      <c r="JN53" s="27">
        <v>0.36803613352293391</v>
      </c>
      <c r="JO53" s="16">
        <f t="shared" si="67"/>
        <v>26.008813725490199</v>
      </c>
      <c r="JP53" s="16">
        <f t="shared" si="68"/>
        <v>23.22215511204482</v>
      </c>
      <c r="JQ53" s="22">
        <v>6.5</v>
      </c>
      <c r="JR53" s="22">
        <f t="shared" si="69"/>
        <v>21.645</v>
      </c>
      <c r="JS53" s="22">
        <v>325.5</v>
      </c>
      <c r="JT53" s="26">
        <f t="shared" si="70"/>
        <v>0.32550000000000001</v>
      </c>
      <c r="JU53" s="27">
        <v>7.1599999999999997E-2</v>
      </c>
      <c r="JV53" s="26">
        <f t="shared" si="71"/>
        <v>0.25390000000000001</v>
      </c>
      <c r="JW53" s="15">
        <f t="shared" si="72"/>
        <v>1125.4783078571627</v>
      </c>
      <c r="JX53" s="15">
        <v>0.18440000000000001</v>
      </c>
      <c r="JY53" s="15">
        <v>0.19120000000000001</v>
      </c>
      <c r="JZ53" s="15">
        <f t="shared" si="181"/>
        <v>0.11660000000000001</v>
      </c>
      <c r="KA53" s="15">
        <f>JY53-0.067</f>
        <v>0.1242</v>
      </c>
      <c r="KB53" s="15">
        <f t="shared" si="156"/>
        <v>0.45923591965340688</v>
      </c>
      <c r="KC53" s="15">
        <v>0.47699999999999998</v>
      </c>
      <c r="KD53" s="15">
        <f>(JZ53)*(43560/(JR53*0.454))</f>
        <v>516.86006575874421</v>
      </c>
      <c r="KE53" s="15">
        <f t="shared" si="221"/>
        <v>536.85315284786657</v>
      </c>
      <c r="KF53" s="15">
        <f t="shared" si="73"/>
        <v>601.27553118961066</v>
      </c>
      <c r="KG53" s="28">
        <v>2</v>
      </c>
      <c r="KH53" s="22">
        <f t="shared" si="74"/>
        <v>19</v>
      </c>
      <c r="KI53" s="22">
        <f t="shared" si="75"/>
        <v>126.73</v>
      </c>
      <c r="KJ53" s="20">
        <v>132.60298299999999</v>
      </c>
      <c r="KK53" s="16">
        <v>1.3</v>
      </c>
      <c r="KL53" s="16">
        <f t="shared" si="76"/>
        <v>0.79</v>
      </c>
      <c r="KM53" s="15">
        <f t="shared" si="121"/>
        <v>571.61789403683747</v>
      </c>
      <c r="KN53" s="18">
        <v>0.72</v>
      </c>
      <c r="KO53" s="18">
        <f t="shared" si="77"/>
        <v>0.44999999999999996</v>
      </c>
      <c r="KP53" s="15">
        <f t="shared" si="78"/>
        <v>0.56962025316455689</v>
      </c>
      <c r="KQ53" s="15">
        <f t="shared" si="79"/>
        <v>325.60512951465421</v>
      </c>
      <c r="KR53" s="15">
        <f t="shared" si="80"/>
        <v>364.67774505641273</v>
      </c>
      <c r="KS53" s="20">
        <f t="shared" si="222"/>
        <v>458.05503599348077</v>
      </c>
      <c r="KT53" s="20">
        <f t="shared" si="81"/>
        <v>513.02164031269854</v>
      </c>
      <c r="KU53" s="30">
        <v>5.01</v>
      </c>
      <c r="KV53" s="30">
        <v>0.98</v>
      </c>
      <c r="KW53" s="30">
        <v>78.3</v>
      </c>
      <c r="KX53" s="30">
        <v>24.5</v>
      </c>
      <c r="KY53" s="30">
        <v>5.7</v>
      </c>
      <c r="KZ53" s="18">
        <v>0.50139999999999996</v>
      </c>
      <c r="LA53" s="18">
        <f t="shared" si="82"/>
        <v>0.43439999999999995</v>
      </c>
      <c r="LB53" s="15">
        <f t="shared" si="223"/>
        <v>0.54987341772151888</v>
      </c>
      <c r="LC53" s="15">
        <f t="shared" si="224"/>
        <v>314.31748502481287</v>
      </c>
      <c r="LD53" s="15">
        <f t="shared" si="83"/>
        <v>352.03558322779043</v>
      </c>
      <c r="LE53" s="15">
        <f t="shared" si="84"/>
        <v>429.31168686315908</v>
      </c>
      <c r="LF53" s="15">
        <v>39.200000000000003</v>
      </c>
      <c r="LG53" s="15">
        <f t="shared" si="85"/>
        <v>205.00000000000006</v>
      </c>
      <c r="LH53" s="15">
        <v>0.26146553383333299</v>
      </c>
      <c r="LI53" s="15">
        <v>0.39721822188095202</v>
      </c>
      <c r="LJ53" s="15">
        <v>0.22646033333333301</v>
      </c>
      <c r="LK53" s="15">
        <v>0.33547273576190501</v>
      </c>
      <c r="LL53" s="15">
        <v>0.49452872266666698</v>
      </c>
      <c r="LM53" s="15">
        <v>0.46659545238095201</v>
      </c>
      <c r="LN53" s="15">
        <v>0.32202977383333298</v>
      </c>
      <c r="LO53" s="15">
        <v>0.50298190283333299</v>
      </c>
      <c r="LP53" s="15">
        <v>0.44419336478571397</v>
      </c>
      <c r="LQ53" s="15">
        <v>0.23617853283333301</v>
      </c>
      <c r="LR53" s="15">
        <v>0.38848074878571398</v>
      </c>
      <c r="LS53" s="15">
        <v>0.244024655571428</v>
      </c>
      <c r="LT53" s="15">
        <v>33.768095238095199</v>
      </c>
      <c r="LU53" s="15">
        <v>30.380238095238099</v>
      </c>
      <c r="LV53" s="15">
        <v>4.9301666666666701</v>
      </c>
      <c r="LW53" s="15">
        <v>38.276904761904802</v>
      </c>
      <c r="LX53" s="15">
        <v>37.536666666666697</v>
      </c>
      <c r="LY53" s="15">
        <v>33.669047619047603</v>
      </c>
      <c r="LZ53" s="15">
        <v>33.627619047619099</v>
      </c>
      <c r="MA53" s="15">
        <v>0.12603900714285701</v>
      </c>
      <c r="MB53" s="15">
        <v>9.7748159047618993E-2</v>
      </c>
      <c r="MC53" s="15">
        <v>59.799047619047599</v>
      </c>
      <c r="MD53" s="15">
        <v>56.869047619047599</v>
      </c>
      <c r="ME53" s="15">
        <v>60.3</v>
      </c>
      <c r="MF53" s="15">
        <f t="shared" si="86"/>
        <v>0.50095238095239836</v>
      </c>
      <c r="MG53" s="15">
        <f t="shared" si="87"/>
        <v>3.4309523809523981</v>
      </c>
      <c r="MH53" s="15">
        <v>1902.7360000000001</v>
      </c>
      <c r="MI53" s="15">
        <v>1836.2296904761899</v>
      </c>
      <c r="MJ53" s="15">
        <v>0.219189201190476</v>
      </c>
      <c r="MK53" s="15">
        <v>0.18941471940952401</v>
      </c>
      <c r="ML53" s="15">
        <v>0.15940778659523799</v>
      </c>
      <c r="MM53" s="15">
        <v>0.16315821499761901</v>
      </c>
      <c r="MN53" s="15">
        <v>0.12830522840238101</v>
      </c>
      <c r="MO53" s="15">
        <v>0.107031582202381</v>
      </c>
      <c r="MP53" s="15">
        <v>6.6884920204761902E-2</v>
      </c>
      <c r="MQ53" s="15">
        <v>8.0022467183333307E-2</v>
      </c>
      <c r="MR53" s="15">
        <v>6.1962014750000002E-2</v>
      </c>
      <c r="MS53" s="15">
        <v>2.7363845061904798E-2</v>
      </c>
      <c r="MT53" s="15">
        <v>0.34655077051190503</v>
      </c>
      <c r="MU53" s="15">
        <v>0.36957597203095199</v>
      </c>
      <c r="MV53" s="15">
        <v>0.36081724427142903</v>
      </c>
      <c r="MW53" s="15">
        <v>0.30598337007380999</v>
      </c>
      <c r="MX53" s="15">
        <v>0.13784701890238099</v>
      </c>
      <c r="MY53" s="15">
        <v>0.19404630645476201</v>
      </c>
      <c r="MZ53" s="15">
        <v>0.56200337907381004</v>
      </c>
      <c r="NA53" s="15">
        <v>0.47451476494047601</v>
      </c>
      <c r="NB53" s="15">
        <v>0.48202293005714297</v>
      </c>
      <c r="NC53" s="15">
        <v>0.23247312704047601</v>
      </c>
      <c r="ND53" s="15">
        <v>0.51170508038571405</v>
      </c>
      <c r="NE53" s="15">
        <v>0.23013017479761899</v>
      </c>
      <c r="NF53" s="15">
        <v>0.32279286317381001</v>
      </c>
      <c r="NG53" s="15">
        <v>0.108492180478571</v>
      </c>
      <c r="NH53" s="15">
        <v>0.28130955210000003</v>
      </c>
      <c r="NI53" s="15">
        <v>9.6193297852380996E-2</v>
      </c>
      <c r="NJ53" s="15">
        <v>-0.12522154804761901</v>
      </c>
      <c r="NK53" s="15">
        <v>-0.147393996142857</v>
      </c>
      <c r="NL53" s="15">
        <v>1.08288422227857</v>
      </c>
      <c r="NM53" s="15">
        <v>0.47034077406428598</v>
      </c>
      <c r="NN53" s="15">
        <v>0.26145327672500002</v>
      </c>
      <c r="NO53" s="15">
        <v>0.40782892067499998</v>
      </c>
      <c r="NP53" s="15">
        <v>0.237910328325</v>
      </c>
      <c r="NQ53" s="15">
        <v>0.33252366905000003</v>
      </c>
      <c r="NR53" s="15">
        <v>0.48251488455000002</v>
      </c>
      <c r="NS53" s="15">
        <v>0.44412599235</v>
      </c>
      <c r="NT53" s="15">
        <v>0.31644822415000001</v>
      </c>
      <c r="NU53" s="15">
        <v>0.48331212065000001</v>
      </c>
      <c r="NV53" s="15">
        <v>0.43010311455</v>
      </c>
      <c r="NW53" s="15">
        <v>0.238970588225</v>
      </c>
      <c r="NX53" s="15">
        <v>0.38522384317500002</v>
      </c>
      <c r="NY53" s="15">
        <v>0.23309701490000001</v>
      </c>
      <c r="NZ53" s="15">
        <v>32.220999999999997</v>
      </c>
      <c r="OA53" s="15">
        <v>29.359749999999998</v>
      </c>
      <c r="OB53" s="15">
        <v>12.25925</v>
      </c>
      <c r="OC53" s="15">
        <v>48.472999999999999</v>
      </c>
      <c r="OD53" s="15">
        <v>48.287999999999997</v>
      </c>
      <c r="OE53" s="15">
        <v>33.688000000000002</v>
      </c>
      <c r="OF53" s="15">
        <v>33.450000000000003</v>
      </c>
      <c r="OG53" s="15">
        <v>0.41926792499999999</v>
      </c>
      <c r="OH53" s="15">
        <v>0.38407139499999998</v>
      </c>
      <c r="OI53" s="15">
        <v>58.957000000000001</v>
      </c>
      <c r="OJ53" s="15">
        <v>57.044249999999998</v>
      </c>
      <c r="OK53" s="15">
        <v>60</v>
      </c>
      <c r="OL53" s="15">
        <f t="shared" si="88"/>
        <v>1.0429999999999993</v>
      </c>
      <c r="OM53" s="15">
        <f t="shared" si="89"/>
        <v>2.9557500000000019</v>
      </c>
      <c r="ON53" s="15">
        <v>1883.6250500000001</v>
      </c>
      <c r="OO53" s="15">
        <v>1840.2062000000001</v>
      </c>
      <c r="OP53" s="15">
        <v>0.20844979199999999</v>
      </c>
      <c r="OQ53" s="15">
        <v>0.181268758265</v>
      </c>
      <c r="OR53" s="15">
        <v>0.15221444679999999</v>
      </c>
      <c r="OS53" s="15">
        <v>0.14338455620750001</v>
      </c>
      <c r="OT53" s="15">
        <v>0.1127508087175</v>
      </c>
      <c r="OU53" s="15">
        <v>8.12844680175E-2</v>
      </c>
      <c r="OV53" s="15">
        <v>5.5006720435000003E-2</v>
      </c>
      <c r="OW53" s="15">
        <v>4.2328055607499998E-2</v>
      </c>
      <c r="OX53" s="15">
        <v>5.8106151315E-2</v>
      </c>
      <c r="OY53" s="15">
        <v>3.9150703075000001E-2</v>
      </c>
      <c r="OZ53" s="15">
        <v>0.34909188744000003</v>
      </c>
      <c r="PA53" s="15">
        <v>0.33667497408750002</v>
      </c>
      <c r="PB53" s="15">
        <v>0.33809477520999998</v>
      </c>
      <c r="PC53" s="15">
        <v>0.29428338770250001</v>
      </c>
      <c r="PD53" s="15">
        <v>0.1517002690675</v>
      </c>
      <c r="PE53" s="15">
        <v>0.16588357648999999</v>
      </c>
      <c r="PF53" s="15">
        <v>0.52756557175249996</v>
      </c>
      <c r="PG53" s="15">
        <v>0.45063674241750001</v>
      </c>
      <c r="PH53" s="15">
        <v>0.51001764285749995</v>
      </c>
      <c r="PI53" s="15">
        <v>0.1962085333925</v>
      </c>
      <c r="PJ53" s="15">
        <v>0.53538618930000004</v>
      </c>
      <c r="PK53" s="15">
        <v>0.1952878192625</v>
      </c>
      <c r="PL53" s="15">
        <v>0.31375974163249998</v>
      </c>
      <c r="PM53" s="15">
        <v>0.1749412829525</v>
      </c>
      <c r="PN53" s="15">
        <v>0.27497618781249999</v>
      </c>
      <c r="PO53" s="15">
        <v>0.15624157573</v>
      </c>
      <c r="PP53" s="15">
        <v>-0.10403182805</v>
      </c>
      <c r="PQ53" s="15">
        <v>-8.0530903675000001E-2</v>
      </c>
      <c r="PR53" s="15">
        <v>1.2922562483</v>
      </c>
      <c r="PS53" s="15">
        <v>2.59913453345</v>
      </c>
      <c r="PT53" s="15">
        <v>0.263402886022222</v>
      </c>
      <c r="PU53" s="15">
        <v>0.406081660577778</v>
      </c>
      <c r="PV53" s="15">
        <v>0.23826653253333299</v>
      </c>
      <c r="PW53" s="15">
        <v>0.34027418466666698</v>
      </c>
      <c r="PX53" s="15">
        <v>0.49356462011111102</v>
      </c>
      <c r="PY53" s="15">
        <v>0.43801583231111102</v>
      </c>
      <c r="PZ53" s="15">
        <v>0.32022475631111103</v>
      </c>
      <c r="QA53" s="15">
        <v>0.50006009635555604</v>
      </c>
      <c r="QB53" s="15">
        <v>0.44900699426666701</v>
      </c>
      <c r="QC53" s="15">
        <v>0.243731113288889</v>
      </c>
      <c r="QD53" s="15">
        <v>0.38528127008888902</v>
      </c>
      <c r="QE53" s="15">
        <v>0.2361772794</v>
      </c>
      <c r="QF53" s="15">
        <v>27.56</v>
      </c>
      <c r="QG53" s="15">
        <v>24.3</v>
      </c>
      <c r="QH53" s="15">
        <v>20.4577777777778</v>
      </c>
      <c r="QI53" s="15">
        <v>38.997111111111103</v>
      </c>
      <c r="QJ53" s="15">
        <v>38</v>
      </c>
      <c r="QK53" s="15">
        <v>27.675333333333299</v>
      </c>
      <c r="QL53" s="15">
        <v>27.308888888888902</v>
      </c>
      <c r="QM53" s="15">
        <v>0.31320068888888902</v>
      </c>
      <c r="QN53" s="15">
        <v>0.26886953555555598</v>
      </c>
      <c r="QO53" s="15">
        <v>56.6944444444444</v>
      </c>
      <c r="QP53" s="15">
        <v>53.789111111111097</v>
      </c>
      <c r="QQ53" s="15">
        <v>60.1</v>
      </c>
      <c r="QR53" s="15">
        <f t="shared" si="90"/>
        <v>3.4055555555556012</v>
      </c>
      <c r="QS53" s="15">
        <f t="shared" si="91"/>
        <v>6.3108888888889041</v>
      </c>
      <c r="QT53" s="15">
        <v>1832.2851333333299</v>
      </c>
      <c r="QU53" s="15">
        <v>1766.3177555555601</v>
      </c>
      <c r="QV53" s="15">
        <v>0.219090051593333</v>
      </c>
      <c r="QW53" s="15">
        <v>0.18235588629333299</v>
      </c>
      <c r="QX53" s="15">
        <v>0.16737606084888901</v>
      </c>
      <c r="QY53" s="15">
        <v>0.125174670775556</v>
      </c>
      <c r="QZ53" s="15">
        <v>0.12954494934666699</v>
      </c>
      <c r="RA53" s="15">
        <v>9.5830787384444505E-2</v>
      </c>
      <c r="RB53" s="15">
        <v>7.6393270233333296E-2</v>
      </c>
      <c r="RC53" s="15">
        <v>3.7463610537777803E-2</v>
      </c>
      <c r="RD53" s="15">
        <v>5.3702803788888899E-2</v>
      </c>
      <c r="RE53" s="15">
        <v>5.8592411246666601E-2</v>
      </c>
      <c r="RF53" s="15">
        <v>0.35828239976222198</v>
      </c>
      <c r="RG53" s="15">
        <v>0.34734321262666701</v>
      </c>
      <c r="RH53" s="15">
        <v>0.34448309437777802</v>
      </c>
      <c r="RI53" s="15">
        <v>0.30252949363555598</v>
      </c>
      <c r="RJ53" s="15">
        <v>0.151086151955556</v>
      </c>
      <c r="RK53" s="15">
        <v>0.17639961764888901</v>
      </c>
      <c r="RL53" s="15">
        <v>0.56186944331555599</v>
      </c>
      <c r="RM53" s="15">
        <v>0.45084597997111098</v>
      </c>
      <c r="RN53" s="15">
        <v>0.414010058542222</v>
      </c>
      <c r="RO53" s="15">
        <v>0.52040372064444396</v>
      </c>
      <c r="RP53" s="15">
        <v>0.44326448978222199</v>
      </c>
      <c r="RQ53" s="15">
        <v>0.53380187456444494</v>
      </c>
      <c r="RR53" s="15">
        <v>0.28177061517111102</v>
      </c>
      <c r="RS53" s="15">
        <v>0.32170457893111098</v>
      </c>
      <c r="RT53" s="15">
        <v>0.243743212175556</v>
      </c>
      <c r="RU53" s="15">
        <v>0.29133618834444402</v>
      </c>
      <c r="RV53" s="15">
        <v>-0.14165936242222199</v>
      </c>
      <c r="RW53" s="15">
        <v>-7.1566344184444394E-2</v>
      </c>
      <c r="RX53" s="15">
        <v>0.82487317523777803</v>
      </c>
      <c r="RY53" s="15">
        <v>2.7448824324377799</v>
      </c>
      <c r="RZ53" s="15">
        <v>0.25493744176190503</v>
      </c>
      <c r="SA53" s="15">
        <v>0.38261351047619002</v>
      </c>
      <c r="SB53" s="15">
        <v>0.23044024233333299</v>
      </c>
      <c r="SC53" s="15">
        <v>0.32159927940476202</v>
      </c>
      <c r="SD53" s="15">
        <v>0.46866606100000002</v>
      </c>
      <c r="SE53" s="15">
        <v>0.39929285345238102</v>
      </c>
      <c r="SF53" s="15">
        <v>0.29656905635714298</v>
      </c>
      <c r="SG53" s="15">
        <v>0.47746321476190501</v>
      </c>
      <c r="SH53" s="15">
        <v>0.41552421397618999</v>
      </c>
      <c r="SI53" s="15">
        <v>0.228655901285714</v>
      </c>
      <c r="SJ53" s="15">
        <v>0.35342216095238099</v>
      </c>
      <c r="SK53" s="15">
        <v>0.217280163547619</v>
      </c>
      <c r="SL53" s="15">
        <v>35.36</v>
      </c>
      <c r="SM53" s="15">
        <v>33.651666666666699</v>
      </c>
      <c r="SN53" s="15">
        <v>10.202380952381001</v>
      </c>
      <c r="SO53" s="15">
        <v>44.432380952381003</v>
      </c>
      <c r="SP53" s="15">
        <v>42.681428571428597</v>
      </c>
      <c r="SQ53" s="15">
        <v>37.119999999999997</v>
      </c>
      <c r="SR53" s="15">
        <v>36.700000000000003</v>
      </c>
      <c r="SS53" s="15">
        <v>0.20184515476190501</v>
      </c>
      <c r="ST53" s="15">
        <v>0.150452604285714</v>
      </c>
      <c r="SU53" s="15">
        <v>54.735238095238103</v>
      </c>
      <c r="SV53" s="15">
        <v>54.0107142857143</v>
      </c>
      <c r="SW53" s="15">
        <v>63.6</v>
      </c>
      <c r="SX53" s="15">
        <f t="shared" si="92"/>
        <v>8.8647619047618988</v>
      </c>
      <c r="SY53" s="15">
        <f t="shared" si="93"/>
        <v>9.5892857142857011</v>
      </c>
      <c r="SZ53" s="15">
        <v>1787.77335714286</v>
      </c>
      <c r="TA53" s="15">
        <v>1771.3354285714299</v>
      </c>
      <c r="TB53" s="15">
        <v>0.23344501963095199</v>
      </c>
      <c r="TC53" s="15">
        <v>0.18445284501904799</v>
      </c>
      <c r="TD53" s="15">
        <v>0.16699999898333301</v>
      </c>
      <c r="TE53" s="15">
        <v>0.10705263711190501</v>
      </c>
      <c r="TF53" s="15">
        <v>0.14913434424999999</v>
      </c>
      <c r="TG53" s="15">
        <v>9.9603202826190507E-2</v>
      </c>
      <c r="TH53" s="15">
        <v>8.0809104657142902E-2</v>
      </c>
      <c r="TI53" s="15">
        <v>2.0754959883333299E-2</v>
      </c>
      <c r="TJ53" s="15">
        <v>6.9192525142857106E-2</v>
      </c>
      <c r="TK53" s="15">
        <v>7.9000640102380906E-2</v>
      </c>
      <c r="TL53" s="15">
        <v>0.374319204145238</v>
      </c>
      <c r="TM53" s="15">
        <v>0.33909888973809499</v>
      </c>
      <c r="TN53" s="15">
        <v>0.35213465187380899</v>
      </c>
      <c r="TO53" s="15">
        <v>0.29362562925476199</v>
      </c>
      <c r="TP53" s="15">
        <v>0.154405653573809</v>
      </c>
      <c r="TQ53" s="15">
        <v>0.165123071259524</v>
      </c>
      <c r="TR53" s="15">
        <v>0.61054915503809504</v>
      </c>
      <c r="TS53" s="15">
        <v>0.457531639395238</v>
      </c>
      <c r="TT53" s="15">
        <v>0.46383809339523802</v>
      </c>
      <c r="TU53" s="15">
        <v>0.91192633460476202</v>
      </c>
      <c r="TV53" s="15">
        <v>0.49798164213333301</v>
      </c>
      <c r="TW53" s="15">
        <v>0.92399920964285698</v>
      </c>
      <c r="TX53" s="15">
        <v>0.339819216671429</v>
      </c>
      <c r="TY53" s="15">
        <v>0.435380866038095</v>
      </c>
      <c r="TZ53" s="15">
        <v>0.29468480661428598</v>
      </c>
      <c r="UA53" s="15">
        <v>0.40133638864285698</v>
      </c>
      <c r="UB53" s="15">
        <v>-0.14924140971428601</v>
      </c>
      <c r="UC53" s="15">
        <v>-3.94654402976191E-2</v>
      </c>
      <c r="UD53" s="15">
        <v>1.02190158841667</v>
      </c>
      <c r="UE53" s="15">
        <v>-3.9481170718761902</v>
      </c>
      <c r="UF53" s="15">
        <v>0.22622859664814801</v>
      </c>
      <c r="UG53" s="15">
        <v>0.32185483566666701</v>
      </c>
      <c r="UH53" s="15">
        <v>0.20422282750000001</v>
      </c>
      <c r="UI53" s="15">
        <v>0.27531863611111101</v>
      </c>
      <c r="UJ53" s="15">
        <v>0.47580424525925902</v>
      </c>
      <c r="UK53" s="15">
        <v>0.41176405488888901</v>
      </c>
      <c r="UL53" s="15">
        <v>0.255844174740741</v>
      </c>
      <c r="UM53" s="15">
        <v>0.45053359050000003</v>
      </c>
      <c r="UN53" s="15">
        <v>0.38819671388888899</v>
      </c>
      <c r="UO53" s="15">
        <v>0.201814706685185</v>
      </c>
      <c r="UP53" s="15">
        <v>0.29784739449999997</v>
      </c>
      <c r="UQ53" s="15">
        <v>0.19171432612962999</v>
      </c>
      <c r="UR53" s="15">
        <v>32.4</v>
      </c>
      <c r="US53" s="15">
        <v>28.262037037037</v>
      </c>
      <c r="UT53" s="15">
        <v>13.8237037037037</v>
      </c>
      <c r="UU53" s="15">
        <v>43.790925925925897</v>
      </c>
      <c r="UV53" s="15">
        <v>43.3012962962963</v>
      </c>
      <c r="UW53" s="15">
        <v>33.270000000000003</v>
      </c>
      <c r="UX53" s="15">
        <v>33.074074074074097</v>
      </c>
      <c r="UY53" s="15">
        <v>0.29306874629629598</v>
      </c>
      <c r="UZ53" s="15">
        <v>0.25976905</v>
      </c>
      <c r="VA53" s="15">
        <v>61.808518518518497</v>
      </c>
      <c r="VB53" s="15">
        <v>58.0598148148148</v>
      </c>
      <c r="VC53" s="15">
        <v>73.099999999999994</v>
      </c>
      <c r="VD53" s="15">
        <f t="shared" si="94"/>
        <v>11.291481481481497</v>
      </c>
      <c r="VE53" s="15">
        <f t="shared" si="95"/>
        <v>15.040185185185194</v>
      </c>
      <c r="VF53" s="15">
        <f t="shared" si="96"/>
        <v>13.165833333333346</v>
      </c>
      <c r="VG53" s="15">
        <v>1948.3637962963001</v>
      </c>
      <c r="VH53" s="15">
        <v>1863.2482407407399</v>
      </c>
      <c r="VI53" s="15">
        <v>0.27516176444814799</v>
      </c>
      <c r="VJ53" s="15">
        <v>0.26515070493333298</v>
      </c>
      <c r="VK53" s="15">
        <v>0.20539698209259299</v>
      </c>
      <c r="VL53" s="15">
        <v>0.19804270400740701</v>
      </c>
      <c r="VM53" s="15">
        <v>0.20375858099629601</v>
      </c>
      <c r="VN53" s="15">
        <v>0.19144029468333301</v>
      </c>
      <c r="VO53" s="15">
        <f t="shared" si="97"/>
        <v>0.19759943783981451</v>
      </c>
      <c r="VP53" s="15">
        <v>0.13175792234629599</v>
      </c>
      <c r="VQ53" s="15">
        <v>0.122136611412963</v>
      </c>
      <c r="VR53" s="15">
        <v>7.4028751587037103E-2</v>
      </c>
      <c r="VS53" s="15">
        <v>7.1087622988888904E-2</v>
      </c>
      <c r="VT53" s="15">
        <v>0.402590594664815</v>
      </c>
      <c r="VU53" s="15">
        <v>0.397743928801852</v>
      </c>
      <c r="VV53" s="15">
        <v>0.38082382791666702</v>
      </c>
      <c r="VW53" s="15">
        <v>0.35378866758518501</v>
      </c>
      <c r="VX53" s="15">
        <v>0.14334468867407399</v>
      </c>
      <c r="VY53" s="15">
        <v>0.148259105553704</v>
      </c>
      <c r="VZ53" s="15">
        <v>0.76193695361851799</v>
      </c>
      <c r="WA53" s="15">
        <v>0.730441870298148</v>
      </c>
      <c r="WB53" s="15">
        <v>0.360986747005556</v>
      </c>
      <c r="WC53" s="15">
        <v>0.34205197575000001</v>
      </c>
      <c r="WD53" s="15">
        <v>0.40390195780370403</v>
      </c>
      <c r="WE53" s="15">
        <v>0.37793270017407399</v>
      </c>
      <c r="WF53" s="15">
        <v>0.31642882417777801</v>
      </c>
      <c r="WG53" s="15">
        <v>0.29482360643518501</v>
      </c>
      <c r="WH53" s="15">
        <v>0.26683820715370399</v>
      </c>
      <c r="WI53" s="15">
        <v>0.25129956023703698</v>
      </c>
      <c r="WJ53" s="15">
        <v>-0.23247321711111099</v>
      </c>
      <c r="WK53" s="15">
        <v>-0.21676688901851901</v>
      </c>
      <c r="WL53" s="15">
        <v>0.702749509485185</v>
      </c>
      <c r="WM53" s="15">
        <v>0.78512751475740705</v>
      </c>
      <c r="WN53" s="15">
        <v>0.18038363813953501</v>
      </c>
      <c r="WO53" s="15">
        <v>0.253330892534884</v>
      </c>
      <c r="WP53" s="15">
        <v>0.162250245651163</v>
      </c>
      <c r="WQ53" s="15">
        <v>0.218437454</v>
      </c>
      <c r="WR53" s="15">
        <v>0.38521191890697698</v>
      </c>
      <c r="WS53" s="15">
        <v>0.34387001611627899</v>
      </c>
      <c r="WT53" s="15">
        <v>0.20011331800000001</v>
      </c>
      <c r="WU53" s="15">
        <v>0.38281932239534899</v>
      </c>
      <c r="WV53" s="15">
        <v>0.32494415169767399</v>
      </c>
      <c r="WW53" s="15">
        <v>0.16822018011627901</v>
      </c>
      <c r="WX53" s="15">
        <v>0.238931351046512</v>
      </c>
      <c r="WY53" s="15">
        <v>0.152408968767442</v>
      </c>
      <c r="WZ53" s="15">
        <v>32.4762790697675</v>
      </c>
      <c r="XA53" s="15">
        <v>31.18</v>
      </c>
      <c r="XB53" s="15">
        <v>9.6253488372092999</v>
      </c>
      <c r="XC53" s="15">
        <v>38.567441860465102</v>
      </c>
      <c r="XD53" s="15">
        <v>37.645348837209298</v>
      </c>
      <c r="XE53" s="15">
        <v>33.0358139534884</v>
      </c>
      <c r="XF53" s="15">
        <v>32.93</v>
      </c>
      <c r="XG53" s="15">
        <v>0.151403388372093</v>
      </c>
      <c r="XH53" s="15">
        <v>0.11773456302325599</v>
      </c>
      <c r="XI53" s="15">
        <v>67.069534883720905</v>
      </c>
      <c r="XJ53" s="15">
        <v>64.003720930232504</v>
      </c>
      <c r="XK53" s="15">
        <v>84.6</v>
      </c>
      <c r="XL53" s="15">
        <f t="shared" si="98"/>
        <v>17.530465116279089</v>
      </c>
      <c r="XM53" s="15">
        <f t="shared" si="99"/>
        <v>20.59627906976749</v>
      </c>
      <c r="XN53" s="15">
        <v>2067.7887674418598</v>
      </c>
      <c r="XO53" s="15">
        <v>1998.1724418604699</v>
      </c>
      <c r="XP53" s="15">
        <v>0.31303654874185999</v>
      </c>
      <c r="XQ53" s="15">
        <v>0.27413089036511601</v>
      </c>
      <c r="XR53" s="15">
        <v>0.23774650628837199</v>
      </c>
      <c r="XS53" s="15">
        <v>0.22265522447906999</v>
      </c>
      <c r="XT53" s="15">
        <v>0.23130470242325599</v>
      </c>
      <c r="XU53" s="15">
        <v>0.20457270823953499</v>
      </c>
      <c r="XV53" s="15">
        <v>0.152755409888372</v>
      </c>
      <c r="XW53" s="15">
        <v>0.15128855574651201</v>
      </c>
      <c r="XX53" s="15">
        <v>8.1471219406976797E-2</v>
      </c>
      <c r="XY53" s="15">
        <v>5.5105779248837201E-2</v>
      </c>
      <c r="XZ53" s="15">
        <v>0.43018966679302301</v>
      </c>
      <c r="YA53" s="15">
        <v>0.405200054232558</v>
      </c>
      <c r="YB53" s="15">
        <v>0.38904970495348801</v>
      </c>
      <c r="YC53" s="15">
        <v>0.36007085994186</v>
      </c>
      <c r="YD53" s="15">
        <v>0.13536859526744199</v>
      </c>
      <c r="YE53" s="15">
        <v>0.14769469956279099</v>
      </c>
      <c r="YF53" s="15">
        <v>0.91523859915581396</v>
      </c>
      <c r="YG53" s="15">
        <v>0.76485881650930199</v>
      </c>
      <c r="YH53" s="15">
        <v>0.35087242939534902</v>
      </c>
      <c r="YI53" s="15">
        <v>0.23498958093023301</v>
      </c>
      <c r="YJ53" s="15">
        <v>0.39847490595814</v>
      </c>
      <c r="YK53" s="15">
        <v>0.26242631783720899</v>
      </c>
      <c r="YL53" s="15">
        <v>0.312764645274419</v>
      </c>
      <c r="YM53" s="15">
        <v>0.21374533146279101</v>
      </c>
      <c r="YN53" s="15">
        <v>0.25789490870697701</v>
      </c>
      <c r="YO53" s="15">
        <v>0.180541275851163</v>
      </c>
      <c r="YP53" s="15">
        <v>-0.26447234353488402</v>
      </c>
      <c r="YQ53" s="15">
        <v>-0.26170481993023298</v>
      </c>
      <c r="YR53" s="15">
        <v>0.68986167723488401</v>
      </c>
      <c r="YS53" s="15">
        <v>0.52180593931627905</v>
      </c>
      <c r="YT53" s="15">
        <v>0.13836939862962999</v>
      </c>
      <c r="YU53" s="15">
        <v>0.18272799275925899</v>
      </c>
      <c r="YV53" s="15">
        <v>0.120375987666667</v>
      </c>
      <c r="YW53" s="15">
        <v>0.161915538055556</v>
      </c>
      <c r="YX53" s="15">
        <v>0.27929242674074101</v>
      </c>
      <c r="YY53" s="15">
        <v>0.26027611566666697</v>
      </c>
      <c r="YZ53" s="15">
        <v>0.14812774103703699</v>
      </c>
      <c r="ZA53" s="15">
        <v>0.31033620998148098</v>
      </c>
      <c r="ZB53" s="15">
        <v>0.26065868775925899</v>
      </c>
      <c r="ZC53" s="15">
        <v>0.12926652137037001</v>
      </c>
      <c r="ZD53" s="15">
        <v>0.175792325333333</v>
      </c>
      <c r="ZE53" s="15">
        <v>0.115495723685185</v>
      </c>
      <c r="ZF53" s="15">
        <v>36.620370370370402</v>
      </c>
      <c r="ZG53" s="15">
        <v>33.360740740740702</v>
      </c>
      <c r="ZH53" s="15">
        <v>15.6116666666667</v>
      </c>
      <c r="ZI53" s="15">
        <v>46.862592592592598</v>
      </c>
      <c r="ZJ53" s="15">
        <v>45.735740740740702</v>
      </c>
      <c r="ZK53" s="15">
        <v>37.551111111111098</v>
      </c>
      <c r="ZL53" s="15">
        <v>37.47</v>
      </c>
      <c r="ZM53" s="15">
        <v>0.259340153703704</v>
      </c>
      <c r="ZN53" s="15">
        <v>0.20967299444444401</v>
      </c>
      <c r="ZO53" s="15">
        <v>81.394074074074098</v>
      </c>
      <c r="ZP53" s="15">
        <v>78.428703703703704</v>
      </c>
      <c r="ZQ53" s="15">
        <v>103.6</v>
      </c>
      <c r="ZR53" s="15">
        <f t="shared" si="100"/>
        <v>22.205925925925897</v>
      </c>
      <c r="ZS53" s="15">
        <f t="shared" si="101"/>
        <v>25.171296296296291</v>
      </c>
      <c r="ZT53" s="15">
        <v>2393.0286481481498</v>
      </c>
      <c r="ZU53" s="15">
        <v>2325.6126111111098</v>
      </c>
      <c r="ZV53" s="15">
        <v>0.35308039274259301</v>
      </c>
      <c r="ZW53" s="15">
        <v>0.25991070600555599</v>
      </c>
      <c r="ZX53" s="15">
        <v>0.275127180746296</v>
      </c>
      <c r="ZY53" s="15">
        <v>0.230814094457407</v>
      </c>
      <c r="ZZ53" s="15">
        <v>0.276269546696296</v>
      </c>
      <c r="AAA53" s="15">
        <v>0.20309980575925901</v>
      </c>
      <c r="AAB53" s="15">
        <v>0.194519262542593</v>
      </c>
      <c r="AAC53" s="15">
        <v>0.17297775924259301</v>
      </c>
      <c r="AAD53" s="15">
        <v>8.6502577546296297E-2</v>
      </c>
      <c r="AAE53" s="15">
        <v>3.1624251614814802E-2</v>
      </c>
      <c r="AAF53" s="15">
        <v>0.45703235838518502</v>
      </c>
      <c r="AAG53" s="15">
        <v>0.39173733508333303</v>
      </c>
      <c r="AAH53" s="15">
        <v>0.41119126440925902</v>
      </c>
      <c r="AAI53" s="15">
        <v>0.331188568207407</v>
      </c>
      <c r="AAJ53" s="15">
        <v>0.12392179266296301</v>
      </c>
      <c r="AAK53" s="15">
        <v>0.14731759573148201</v>
      </c>
      <c r="AAL53" s="15">
        <v>1.0973051329185199</v>
      </c>
      <c r="AAM53" s="15">
        <v>0.72606704634629604</v>
      </c>
      <c r="AAN53" s="15">
        <v>0.30960656072222198</v>
      </c>
      <c r="AAO53" s="15">
        <v>1.27896330351852E-2</v>
      </c>
      <c r="AAP53" s="15">
        <v>0.36277910943148201</v>
      </c>
      <c r="AAQ53" s="15">
        <v>-6.4148441518518898E-3</v>
      </c>
      <c r="AAR53" s="15">
        <v>0.30124501161296302</v>
      </c>
      <c r="AAS53" s="15">
        <v>3.7413778324074103E-2</v>
      </c>
      <c r="AAT53" s="15">
        <v>0.24251384042963001</v>
      </c>
      <c r="AAU53" s="15">
        <v>4.4607845381481499E-2</v>
      </c>
      <c r="AAV53" s="15">
        <v>-0.32519918487036997</v>
      </c>
      <c r="AAW53" s="15">
        <v>-0.29176272916666701</v>
      </c>
      <c r="AAX53" s="15">
        <v>0.59571725134814801</v>
      </c>
      <c r="AAY53" s="15">
        <v>0.50184023277222201</v>
      </c>
      <c r="AAZ53" s="15">
        <v>0.111219032913043</v>
      </c>
      <c r="ABA53" s="15">
        <v>0.139565825130435</v>
      </c>
      <c r="ABB53" s="15">
        <v>9.7894186695652197E-2</v>
      </c>
      <c r="ABC53" s="15">
        <v>0.121912398804348</v>
      </c>
      <c r="ABD53" s="15">
        <v>0.25044198686956498</v>
      </c>
      <c r="ABE53" s="15">
        <v>0.20380737597826101</v>
      </c>
      <c r="ABF53" s="15">
        <v>0.12803851706521699</v>
      </c>
      <c r="ABG53" s="15">
        <v>0.271145216630435</v>
      </c>
      <c r="ABH53" s="15">
        <v>0.213600944456522</v>
      </c>
      <c r="ABI53" s="15">
        <v>0.101382548673913</v>
      </c>
      <c r="ABJ53" s="15">
        <v>0.13456027647826099</v>
      </c>
      <c r="ABK53" s="15">
        <v>8.7129586782608695E-2</v>
      </c>
      <c r="ABL53" s="15">
        <v>35.840000000000003</v>
      </c>
      <c r="ABM53" s="15">
        <v>33.502826086956503</v>
      </c>
      <c r="ABN53" s="15">
        <v>13.996304347826101</v>
      </c>
      <c r="ABO53" s="15">
        <v>40.525217391304402</v>
      </c>
      <c r="ABP53" s="15">
        <v>39.823478260869599</v>
      </c>
      <c r="ABQ53" s="15">
        <v>36.311739130434802</v>
      </c>
      <c r="ABR53" s="15">
        <v>36.308695652173903</v>
      </c>
      <c r="ABS53" s="15">
        <v>0.115603313478261</v>
      </c>
      <c r="ABT53" s="15">
        <v>8.8349706086956498E-2</v>
      </c>
      <c r="ABU53" s="15">
        <v>95.121739130434804</v>
      </c>
      <c r="ABV53" s="15">
        <v>91.3195652173913</v>
      </c>
      <c r="ABW53" s="15">
        <v>122.5</v>
      </c>
      <c r="ABX53" s="15">
        <f t="shared" si="102"/>
        <v>27.378260869565196</v>
      </c>
      <c r="ABY53" s="15">
        <f t="shared" si="103"/>
        <v>31.1804347826087</v>
      </c>
      <c r="ABZ53" s="15">
        <f t="shared" si="104"/>
        <v>29.279347826086948</v>
      </c>
      <c r="ACA53" s="15">
        <v>2704.63543478261</v>
      </c>
      <c r="ACB53" s="15">
        <v>2618.2719782608701</v>
      </c>
      <c r="ACC53" s="15">
        <v>0.35768241315652199</v>
      </c>
      <c r="ACD53" s="15">
        <v>0.33819477703912998</v>
      </c>
      <c r="ACE53" s="15">
        <v>0.25030208568912998</v>
      </c>
      <c r="ACF53" s="15">
        <v>0.24997843069782599</v>
      </c>
      <c r="ACG53" s="15">
        <v>0.33600219698260902</v>
      </c>
      <c r="ACH53" s="15">
        <v>0.27733286400434798</v>
      </c>
      <c r="ACI53" s="15">
        <f t="shared" si="105"/>
        <v>0.3066675304934785</v>
      </c>
      <c r="ACJ53" s="15">
        <v>0.226978538747826</v>
      </c>
      <c r="ACK53" s="15">
        <v>0.18549326098695701</v>
      </c>
      <c r="ACL53" s="15">
        <v>0.118148320934783</v>
      </c>
      <c r="ACM53" s="15">
        <v>9.7408256054347803E-2</v>
      </c>
      <c r="ACN53" s="15">
        <v>0.51311038590869595</v>
      </c>
      <c r="ACO53" s="15">
        <v>0.431203129723913</v>
      </c>
      <c r="ACP53" s="15">
        <v>0.45493709322391301</v>
      </c>
      <c r="ACQ53" s="15">
        <v>0.37778147530434802</v>
      </c>
      <c r="ACR53" s="15">
        <v>0.190403291267391</v>
      </c>
      <c r="ACS53" s="15">
        <v>0.109495832606522</v>
      </c>
      <c r="ACT53" s="15">
        <v>1.1203221939108701</v>
      </c>
      <c r="ACU53" s="15">
        <v>1.05824370930435</v>
      </c>
      <c r="ACV53" s="15">
        <v>0.348291771530435</v>
      </c>
      <c r="ACW53" s="15">
        <v>0.27975395108260898</v>
      </c>
      <c r="ACX53" s="15">
        <v>0.41515278368043501</v>
      </c>
      <c r="ACY53" s="15">
        <v>0.31298701078478303</v>
      </c>
      <c r="ACZ53" s="15">
        <v>0.39607957186304399</v>
      </c>
      <c r="ADA53" s="15">
        <v>0.28181971123913002</v>
      </c>
      <c r="ADB53" s="15">
        <v>0.32683596725869601</v>
      </c>
      <c r="ADC53" s="15">
        <v>0.24013923952608701</v>
      </c>
      <c r="ADD53" s="15">
        <v>-0.36952346339130399</v>
      </c>
      <c r="ADE53" s="15">
        <v>-0.31101695028260901</v>
      </c>
      <c r="ADF53" s="15">
        <v>0.74090470240434803</v>
      </c>
      <c r="ADG53" s="15">
        <v>0.87832368842173902</v>
      </c>
      <c r="ADH53" s="15">
        <v>8.6332263586956504E-2</v>
      </c>
      <c r="ADI53" s="15">
        <v>0.10212320306521699</v>
      </c>
      <c r="ADJ53" s="15">
        <v>7.2856003173913095E-2</v>
      </c>
      <c r="ADK53" s="15">
        <v>0.103076086956522</v>
      </c>
      <c r="ADL53" s="15">
        <v>0.17008026754347799</v>
      </c>
      <c r="ADM53" s="15">
        <v>0.16274129154347799</v>
      </c>
      <c r="ADN53" s="15">
        <v>0.106591726043478</v>
      </c>
      <c r="ADO53" s="15">
        <v>0.21488876191304401</v>
      </c>
      <c r="ADP53" s="15">
        <v>0.18391930578260901</v>
      </c>
      <c r="ADQ53" s="15">
        <v>8.4868507999999995E-2</v>
      </c>
      <c r="ADR53" s="15">
        <v>0.11344547026087</v>
      </c>
      <c r="ADS53" s="15">
        <v>7.5433906065217396E-2</v>
      </c>
      <c r="ADT53" s="15">
        <v>37.315217391304301</v>
      </c>
      <c r="ADU53" s="15">
        <v>34.528043478260798</v>
      </c>
      <c r="ADV53" s="15">
        <v>15.4013043478261</v>
      </c>
      <c r="ADW53" s="15">
        <v>43.344999999999999</v>
      </c>
      <c r="ADX53" s="15">
        <v>42.581086956521801</v>
      </c>
      <c r="ADY53" s="15">
        <v>37.68</v>
      </c>
      <c r="ADZ53" s="15">
        <v>37.549999999999997</v>
      </c>
      <c r="AEA53" s="15">
        <v>0.15583003782608701</v>
      </c>
      <c r="AEB53" s="15">
        <v>0.126474803043478</v>
      </c>
      <c r="AEC53" s="15">
        <v>109.297826086957</v>
      </c>
      <c r="AED53" s="15">
        <v>104.736956521739</v>
      </c>
      <c r="AEE53" s="15">
        <v>140.80000000000001</v>
      </c>
      <c r="AEF53" s="15">
        <f t="shared" si="247"/>
        <v>31.502173913043009</v>
      </c>
      <c r="AEG53" s="15">
        <f t="shared" si="248"/>
        <v>36.063043478261008</v>
      </c>
      <c r="AEH53" s="15">
        <v>3026.1593043478301</v>
      </c>
      <c r="AEI53" s="15">
        <v>2922.6962173912998</v>
      </c>
      <c r="AEJ53" s="15">
        <v>0.33574081913043502</v>
      </c>
      <c r="AEK53" s="15">
        <v>0.22634706506521701</v>
      </c>
      <c r="AEL53" s="15">
        <v>0.26600070630434802</v>
      </c>
      <c r="AEM53" s="15">
        <v>0.22052104321739099</v>
      </c>
      <c r="AEN53" s="15">
        <v>0.30796117326087002</v>
      </c>
      <c r="AEO53" s="15">
        <v>0.230435345652174</v>
      </c>
      <c r="AEP53" s="15">
        <v>0.23691981626087</v>
      </c>
      <c r="AEQ53" s="15">
        <v>0.22490038308695701</v>
      </c>
      <c r="AER53" s="15">
        <v>7.6776518130434804E-2</v>
      </c>
      <c r="AES53" s="15">
        <v>8.7044840869565203E-3</v>
      </c>
      <c r="AET53" s="15">
        <v>0.47952459604347802</v>
      </c>
      <c r="AEU53" s="15">
        <v>0.38070482754347801</v>
      </c>
      <c r="AEV53" s="15">
        <v>0.432652521478261</v>
      </c>
      <c r="AEW53" s="15">
        <v>0.30712967726086998</v>
      </c>
      <c r="AEX53" s="15">
        <v>0.17169367897826099</v>
      </c>
      <c r="AEY53" s="15">
        <v>0.17207704513043501</v>
      </c>
      <c r="AEZ53" s="15">
        <v>1.0169169732173899</v>
      </c>
      <c r="AFA53" s="15">
        <v>0.65218948399999999</v>
      </c>
      <c r="AFB53" s="15">
        <v>0.243380262347826</v>
      </c>
      <c r="AFC53" s="15">
        <v>-0.26645513810869598</v>
      </c>
      <c r="AFD53" s="15">
        <v>0.29416392565217397</v>
      </c>
      <c r="AFE53" s="15">
        <v>-0.38035235730434802</v>
      </c>
      <c r="AFF53" s="15">
        <v>0.27555079878260902</v>
      </c>
      <c r="AFG53" s="15">
        <v>-0.39902483860869598</v>
      </c>
      <c r="AFH53" s="15">
        <v>0.22318181476087001</v>
      </c>
      <c r="AFI53" s="15">
        <v>-0.27870289991304298</v>
      </c>
      <c r="AFJ53" s="15">
        <v>-0.38267430445652201</v>
      </c>
      <c r="AFK53" s="15">
        <v>-0.36362735930434797</v>
      </c>
      <c r="AFL53" s="15">
        <v>0.44717918295652198</v>
      </c>
      <c r="AFM53" s="15">
        <v>0.185581954782609</v>
      </c>
      <c r="AFN53" s="15">
        <v>8.5141308701754403E-2</v>
      </c>
      <c r="AFO53" s="15">
        <v>0.100637554350877</v>
      </c>
      <c r="AFP53" s="15">
        <v>7.0027652070175403E-2</v>
      </c>
      <c r="AFQ53" s="15">
        <v>9.47237497192982E-2</v>
      </c>
      <c r="AFR53" s="15">
        <v>0.16481598210526299</v>
      </c>
      <c r="AFS53" s="15">
        <v>0.16130993668421001</v>
      </c>
      <c r="AFT53" s="15">
        <v>9.52094649473684E-2</v>
      </c>
      <c r="AFU53" s="15">
        <v>0.21163617456140399</v>
      </c>
      <c r="AFV53" s="15">
        <v>0.176198832175439</v>
      </c>
      <c r="AFW53" s="15">
        <v>7.7954185947368401E-2</v>
      </c>
      <c r="AFX53" s="15">
        <v>9.7703394052631495E-2</v>
      </c>
      <c r="AFY53" s="15">
        <v>7.0083908543859597E-2</v>
      </c>
      <c r="AFZ53" s="15">
        <v>33.9592982456141</v>
      </c>
      <c r="AGA53" s="15">
        <v>30.373157894736799</v>
      </c>
      <c r="AGB53" s="15">
        <v>15.7778947368421</v>
      </c>
      <c r="AGC53" s="15">
        <v>39.787894736842098</v>
      </c>
      <c r="AGD53" s="15">
        <v>39.405087719298301</v>
      </c>
      <c r="AGE53" s="15">
        <v>33.783508771929803</v>
      </c>
      <c r="AGF53" s="15">
        <v>33.740350877193002</v>
      </c>
      <c r="AGG53" s="15">
        <v>0.16459817192982501</v>
      </c>
      <c r="AGH53" s="15">
        <v>0.14189804385964899</v>
      </c>
      <c r="AGI53" s="15">
        <v>109.580701754386</v>
      </c>
      <c r="AGJ53" s="15">
        <v>104.729824561404</v>
      </c>
      <c r="AGK53" s="15">
        <v>145.1</v>
      </c>
      <c r="AGL53" s="15">
        <f t="shared" si="106"/>
        <v>35.519298245613996</v>
      </c>
      <c r="AGM53" s="15">
        <f t="shared" si="107"/>
        <v>40.370175438595993</v>
      </c>
      <c r="AGN53" s="15">
        <f t="shared" si="108"/>
        <v>37.944736842104994</v>
      </c>
      <c r="AGO53" s="15">
        <v>3032.8529473684198</v>
      </c>
      <c r="AGP53" s="15">
        <v>2922.6176140350899</v>
      </c>
      <c r="AGQ53" s="15">
        <v>0.37856915695438598</v>
      </c>
      <c r="AGR53" s="15">
        <v>0.25445371472280698</v>
      </c>
      <c r="AGS53" s="15">
        <v>0.29828213432631601</v>
      </c>
      <c r="AGT53" s="15">
        <v>0.25444504980175398</v>
      </c>
      <c r="AGU53" s="15">
        <v>0.36762413711754399</v>
      </c>
      <c r="AGV53" s="15">
        <v>0.226188920250877</v>
      </c>
      <c r="AGW53" s="15">
        <f t="shared" si="109"/>
        <v>0.29690652868421052</v>
      </c>
      <c r="AGX53" s="15">
        <v>0.286500310933333</v>
      </c>
      <c r="AGY53" s="15">
        <v>0.22615002224385999</v>
      </c>
      <c r="AGZ53" s="15">
        <v>9.0709897608771906E-2</v>
      </c>
      <c r="AHA53" s="15">
        <v>1.9666108526315801E-3</v>
      </c>
      <c r="AHB53" s="15">
        <v>0.502125486661403</v>
      </c>
      <c r="AHC53" s="15">
        <v>0.38863579781052598</v>
      </c>
      <c r="AHD53" s="15">
        <v>0.460742072512281</v>
      </c>
      <c r="AHE53" s="15">
        <v>0.30279897392105298</v>
      </c>
      <c r="AHF53" s="15">
        <v>0.152578579447368</v>
      </c>
      <c r="AHG53" s="15">
        <v>0.150359946901754</v>
      </c>
      <c r="AHH53" s="15">
        <v>1.2251595472105301</v>
      </c>
      <c r="AHI53" s="15">
        <v>0.74058405592806997</v>
      </c>
      <c r="AHJ53" s="15">
        <v>0.24385010326491199</v>
      </c>
      <c r="AHK53" s="15">
        <v>5.0643785470771903</v>
      </c>
      <c r="AHL53" s="15">
        <v>0.30414161654035099</v>
      </c>
      <c r="AHM53" s="15">
        <v>6.3925970201947404</v>
      </c>
      <c r="AHN53" s="15">
        <v>0.29695844421754403</v>
      </c>
      <c r="AHO53" s="15">
        <v>-0.38173276592456201</v>
      </c>
      <c r="AHP53" s="15">
        <v>0.235863782942105</v>
      </c>
      <c r="AHQ53" s="15">
        <v>-0.26963736266491201</v>
      </c>
      <c r="AHR53" s="15">
        <v>-0.44497575373684201</v>
      </c>
      <c r="AHS53" s="15">
        <v>-0.36346720652631598</v>
      </c>
      <c r="AHT53" s="15">
        <v>0.46094958196315799</v>
      </c>
      <c r="AHU53" s="15">
        <v>0.52496075703859602</v>
      </c>
      <c r="AHV53" s="15">
        <v>8.1330385102040798E-2</v>
      </c>
      <c r="AHW53" s="15">
        <v>0.10043050057142899</v>
      </c>
      <c r="AHX53" s="15">
        <v>7.1879141285714293E-2</v>
      </c>
      <c r="AHY53" s="15">
        <v>9.3269792408163299E-2</v>
      </c>
      <c r="AHZ53" s="15">
        <v>0.193799672326531</v>
      </c>
      <c r="AIA53" s="15">
        <v>0.152625400408163</v>
      </c>
      <c r="AIB53" s="15">
        <v>9.1313113469387794E-2</v>
      </c>
      <c r="AIC53" s="15">
        <v>0.18952605997959199</v>
      </c>
      <c r="AID53" s="15">
        <v>0.16197065179591799</v>
      </c>
      <c r="AIE53" s="15">
        <v>7.3226530612244906E-2</v>
      </c>
      <c r="AIF53" s="15">
        <v>9.5104402551020401E-2</v>
      </c>
      <c r="AIG53" s="15">
        <v>6.3520408163265304E-2</v>
      </c>
      <c r="AIH53" s="15">
        <v>37.31</v>
      </c>
      <c r="AII53" s="15">
        <v>34.242857142857098</v>
      </c>
      <c r="AIJ53" s="15">
        <v>18.538571428571402</v>
      </c>
      <c r="AIK53" s="15">
        <v>43.998163265306097</v>
      </c>
      <c r="AIL53" s="15">
        <v>43.127959183673497</v>
      </c>
      <c r="AIM53" s="15">
        <v>37.574081632652998</v>
      </c>
      <c r="AIN53" s="15">
        <v>37.51</v>
      </c>
      <c r="AIO53" s="15">
        <v>0.17693487755102</v>
      </c>
      <c r="AIP53" s="15">
        <v>0.14141799530612201</v>
      </c>
      <c r="AIQ53" s="15">
        <v>115.381632653061</v>
      </c>
      <c r="AIR53" s="15">
        <v>113.375510204082</v>
      </c>
      <c r="AIS53" s="15">
        <v>157</v>
      </c>
      <c r="AIT53" s="15">
        <f t="shared" si="110"/>
        <v>41.618367346938996</v>
      </c>
      <c r="AIU53" s="15">
        <f t="shared" si="111"/>
        <v>43.624489795917995</v>
      </c>
      <c r="AIV53" s="15">
        <v>3164.62722448979</v>
      </c>
      <c r="AIW53" s="15">
        <v>3118.8778979591798</v>
      </c>
      <c r="AIX53" s="15">
        <v>0.34862324700612202</v>
      </c>
      <c r="AIY53" s="15">
        <v>0.32836666291428601</v>
      </c>
      <c r="AIZ53" s="15">
        <v>0.27865811943469398</v>
      </c>
      <c r="AJA53" s="15">
        <v>0.23600358415714301</v>
      </c>
      <c r="AJB53" s="15">
        <v>0.33074161084693898</v>
      </c>
      <c r="AJC53" s="15">
        <v>0.29567087252857099</v>
      </c>
      <c r="AJD53" s="15">
        <v>0.25981614588979601</v>
      </c>
      <c r="AJE53" s="15">
        <v>0.200953325728571</v>
      </c>
      <c r="AJF53" s="15">
        <v>7.7730612377551106E-2</v>
      </c>
      <c r="AJG53" s="15">
        <v>0.10453773263265299</v>
      </c>
      <c r="AJH53" s="15">
        <v>0.49699428057755102</v>
      </c>
      <c r="AJI53" s="15">
        <v>0.43648577691632701</v>
      </c>
      <c r="AJJ53" s="15">
        <v>0.44167241974489801</v>
      </c>
      <c r="AJK53" s="15">
        <v>0.38669188082244899</v>
      </c>
      <c r="AJL53" s="15">
        <v>0.18004650322857099</v>
      </c>
      <c r="AJM53" s="15">
        <v>0.13008495807755099</v>
      </c>
      <c r="AJN53" s="15">
        <v>1.07867361823061</v>
      </c>
      <c r="AJO53" s="15">
        <v>1.0800324830000001</v>
      </c>
      <c r="AJP53" s="15">
        <v>0.22910949823469401</v>
      </c>
      <c r="AJQ53" s="15">
        <v>0.32529165778163299</v>
      </c>
      <c r="AJR53" s="15">
        <v>0.28108237284489801</v>
      </c>
      <c r="AJS53" s="15">
        <v>0.368983252104082</v>
      </c>
      <c r="AJT53" s="15">
        <v>0.27025705064081601</v>
      </c>
      <c r="AJU53" s="15">
        <v>0.36867060179183703</v>
      </c>
      <c r="AJV53" s="15">
        <v>0.217291600779592</v>
      </c>
      <c r="AJW53" s="15">
        <v>0.3160460021</v>
      </c>
      <c r="AJX53" s="15">
        <v>-0.41204615591836702</v>
      </c>
      <c r="AJY53" s="15">
        <v>-0.32915392191836701</v>
      </c>
      <c r="AJZ53" s="15">
        <v>0.42372923185306099</v>
      </c>
      <c r="AKA53" s="15">
        <v>1.2753628691285701</v>
      </c>
      <c r="AZI53" s="6"/>
      <c r="AZJ53" s="7"/>
      <c r="AZK53" s="6"/>
      <c r="AZL53" s="6"/>
      <c r="AZM53" s="6"/>
      <c r="AZN53" s="6"/>
    </row>
    <row r="54" spans="1:963 1361:1366" x14ac:dyDescent="0.25">
      <c r="A54" s="15">
        <v>53</v>
      </c>
      <c r="B54" s="15">
        <v>14</v>
      </c>
      <c r="C54" s="15" t="s">
        <v>10</v>
      </c>
      <c r="D54" s="15">
        <v>70</v>
      </c>
      <c r="E54" s="15">
        <v>4</v>
      </c>
      <c r="F54" s="15">
        <v>3</v>
      </c>
      <c r="G54" s="15" t="s">
        <v>14</v>
      </c>
      <c r="H54" s="15" t="s">
        <v>560</v>
      </c>
      <c r="I54" s="25">
        <v>-9999</v>
      </c>
      <c r="J54" s="25">
        <v>-9999</v>
      </c>
      <c r="K54" s="25">
        <v>-9999</v>
      </c>
      <c r="L54" s="25">
        <v>-9999</v>
      </c>
      <c r="M54" s="15">
        <v>172.48000000000002</v>
      </c>
      <c r="N54" s="15">
        <v>154</v>
      </c>
      <c r="O54" s="15">
        <f t="shared" si="34"/>
        <v>224.00000000000003</v>
      </c>
      <c r="P54" s="15">
        <v>200</v>
      </c>
      <c r="Q54" s="15">
        <v>53.679999999999993</v>
      </c>
      <c r="R54" s="15">
        <v>18.72</v>
      </c>
      <c r="S54" s="15">
        <v>27.6</v>
      </c>
      <c r="T54" s="15">
        <v>49.679999999999993</v>
      </c>
      <c r="U54" s="15">
        <v>20.72</v>
      </c>
      <c r="V54" s="15">
        <v>29.600000000000005</v>
      </c>
      <c r="W54" s="15">
        <v>55.679999999999993</v>
      </c>
      <c r="X54" s="15">
        <v>14.719999999999999</v>
      </c>
      <c r="Y54" s="15">
        <v>29.600000000000005</v>
      </c>
      <c r="Z54" s="15">
        <v>49.679999999999993</v>
      </c>
      <c r="AA54" s="15">
        <v>16.72</v>
      </c>
      <c r="AB54" s="15">
        <v>33.6</v>
      </c>
      <c r="AC54" s="15" t="s">
        <v>93</v>
      </c>
      <c r="AD54" s="15">
        <v>9.3000000000000007</v>
      </c>
      <c r="AE54" s="15">
        <v>7.2</v>
      </c>
      <c r="AF54" s="15">
        <v>1.05</v>
      </c>
      <c r="AG54" s="15" t="s">
        <v>41</v>
      </c>
      <c r="AH54" s="15">
        <v>2</v>
      </c>
      <c r="AI54" s="15">
        <v>0.8</v>
      </c>
      <c r="AJ54" s="15">
        <v>2.4</v>
      </c>
      <c r="AK54" s="15">
        <v>4</v>
      </c>
      <c r="AL54" s="15">
        <v>399</v>
      </c>
      <c r="AM54" s="15">
        <v>27</v>
      </c>
      <c r="AN54" s="15">
        <v>0.76</v>
      </c>
      <c r="AO54" s="15">
        <v>8.5</v>
      </c>
      <c r="AP54" s="15">
        <v>5.4</v>
      </c>
      <c r="AQ54" s="15">
        <v>1.29</v>
      </c>
      <c r="AR54" s="15">
        <v>5265</v>
      </c>
      <c r="AS54" s="15">
        <v>210</v>
      </c>
      <c r="AT54" s="15">
        <v>722</v>
      </c>
      <c r="AU54" s="25">
        <v>-9999</v>
      </c>
      <c r="AV54" s="15">
        <v>32.200000000000003</v>
      </c>
      <c r="AW54" s="15">
        <v>0</v>
      </c>
      <c r="AX54" s="15">
        <v>3</v>
      </c>
      <c r="AY54" s="15">
        <v>82</v>
      </c>
      <c r="AZ54" s="15">
        <v>5</v>
      </c>
      <c r="BA54" s="15">
        <v>10</v>
      </c>
      <c r="BB54" s="15">
        <v>84</v>
      </c>
      <c r="BC54" s="20">
        <v>0.5494505494505495</v>
      </c>
      <c r="BD54" s="20">
        <v>9.924080782017565E-2</v>
      </c>
      <c r="BE54" s="20">
        <v>0</v>
      </c>
      <c r="BF54" s="20">
        <v>0.24102435350238516</v>
      </c>
      <c r="BG54" s="20">
        <v>1.0442415376078291</v>
      </c>
      <c r="BH54" s="20">
        <v>0.86215589391953218</v>
      </c>
      <c r="BI54" s="25">
        <v>-9999</v>
      </c>
      <c r="BJ54" s="25">
        <v>-9999</v>
      </c>
      <c r="BK54" s="25">
        <v>-9999</v>
      </c>
      <c r="BL54" s="25">
        <v>-9999</v>
      </c>
      <c r="BM54" s="25">
        <v>-9999</v>
      </c>
      <c r="BN54" s="20">
        <f t="shared" si="197"/>
        <v>2.5947654290829005</v>
      </c>
      <c r="BO54" s="20">
        <f t="shared" si="198"/>
        <v>2.5947654290829005</v>
      </c>
      <c r="BP54" s="20">
        <f t="shared" si="199"/>
        <v>3.5588628430924412</v>
      </c>
      <c r="BQ54" s="20">
        <f t="shared" si="200"/>
        <v>7.7358289935237572</v>
      </c>
      <c r="BR54" s="20">
        <f t="shared" si="201"/>
        <v>11.184452569201886</v>
      </c>
      <c r="BS54" s="20">
        <f t="shared" si="202"/>
        <v>0.96409741400954063</v>
      </c>
      <c r="BT54" s="20">
        <f t="shared" si="203"/>
        <v>4.1769661504313165</v>
      </c>
      <c r="BU54" s="20">
        <f t="shared" si="204"/>
        <v>3.4486235756781287</v>
      </c>
      <c r="BV54" s="20">
        <f t="shared" si="35"/>
        <v>8.5896871401189863</v>
      </c>
      <c r="BW54" s="25">
        <v>-9999</v>
      </c>
      <c r="BX54" s="25">
        <v>-9999</v>
      </c>
      <c r="BY54" s="25">
        <v>-9999</v>
      </c>
      <c r="BZ54" s="25">
        <v>-9999</v>
      </c>
      <c r="CA54" s="25">
        <v>-9999</v>
      </c>
      <c r="CB54" s="25">
        <v>-9999</v>
      </c>
      <c r="CC54" s="25">
        <v>-9999</v>
      </c>
      <c r="CD54" s="20">
        <f t="shared" si="205"/>
        <v>21.49763562544134</v>
      </c>
      <c r="CE54" s="20">
        <f t="shared" si="206"/>
        <v>29.201904071044993</v>
      </c>
      <c r="CF54" s="20">
        <f t="shared" si="207"/>
        <v>37.141850667850875</v>
      </c>
      <c r="CG54" s="20">
        <f t="shared" si="36"/>
        <v>66.204034732731913</v>
      </c>
      <c r="CH54" s="15">
        <f t="shared" si="208"/>
        <v>7.9399465968058847</v>
      </c>
      <c r="CI54" s="15">
        <f t="shared" si="209"/>
        <v>17.169004277330149</v>
      </c>
      <c r="CJ54" s="15">
        <f t="shared" si="210"/>
        <v>11.893179787550876</v>
      </c>
      <c r="CK54" s="15">
        <f t="shared" ref="CK54:CL54" si="273">SUM(CH54:CJ54)</f>
        <v>37.002130661686913</v>
      </c>
      <c r="CL54" s="15">
        <f t="shared" si="273"/>
        <v>66.064314726567943</v>
      </c>
      <c r="CM54" s="15">
        <v>4.915</v>
      </c>
      <c r="CN54" s="15">
        <v>11.365</v>
      </c>
      <c r="CO54" s="15">
        <v>4.0600000000000005</v>
      </c>
      <c r="CP54" s="15">
        <v>0.68500000000000005</v>
      </c>
      <c r="CQ54" s="15">
        <v>5.0199999999999996</v>
      </c>
      <c r="CR54" s="15">
        <v>1.29</v>
      </c>
      <c r="CS54" s="25">
        <v>-9999</v>
      </c>
      <c r="CT54" s="25">
        <v>-9999</v>
      </c>
      <c r="CU54" s="25">
        <v>-9999</v>
      </c>
      <c r="CV54" s="25">
        <v>-9999</v>
      </c>
      <c r="CW54" s="25">
        <v>-9999</v>
      </c>
      <c r="CX54" s="20">
        <f t="shared" si="141"/>
        <v>65.12</v>
      </c>
      <c r="CY54" s="20">
        <f t="shared" si="142"/>
        <v>81.360000000000014</v>
      </c>
      <c r="CZ54" s="20">
        <f t="shared" si="143"/>
        <v>84.100000000000009</v>
      </c>
      <c r="DA54" s="20">
        <f t="shared" si="144"/>
        <v>104.18</v>
      </c>
      <c r="DB54" s="20">
        <f t="shared" si="145"/>
        <v>109.34</v>
      </c>
      <c r="DC54" s="15">
        <f t="shared" si="146"/>
        <v>2.74</v>
      </c>
      <c r="DD54" s="15">
        <f t="shared" si="147"/>
        <v>20.079999999999998</v>
      </c>
      <c r="DE54" s="15">
        <f t="shared" si="148"/>
        <v>5.16</v>
      </c>
      <c r="DF54" s="15">
        <f t="shared" si="149"/>
        <v>27.98</v>
      </c>
      <c r="DG54" s="16">
        <v>2.8241464521660196</v>
      </c>
      <c r="DH54" s="16">
        <v>2.5502624541943151</v>
      </c>
      <c r="DI54" s="16">
        <v>1.9260671114009129</v>
      </c>
      <c r="DJ54" s="16">
        <v>1.9849866492014712</v>
      </c>
      <c r="DK54" s="16">
        <v>4.2922510693325373</v>
      </c>
      <c r="DL54" s="16">
        <v>2.973294946887719</v>
      </c>
      <c r="DM54" s="25">
        <v>-9999</v>
      </c>
      <c r="DN54" s="20">
        <f t="shared" si="41"/>
        <v>21.49763562544134</v>
      </c>
      <c r="DO54" s="20">
        <f t="shared" si="42"/>
        <v>29.201904071044993</v>
      </c>
      <c r="DP54" s="20">
        <f t="shared" ref="DP54:DR54" si="274">(DO54+(DJ54*4))</f>
        <v>37.141850667850875</v>
      </c>
      <c r="DQ54" s="20">
        <f t="shared" si="274"/>
        <v>54.310854945181021</v>
      </c>
      <c r="DR54" s="20">
        <f t="shared" si="274"/>
        <v>66.204034732731898</v>
      </c>
      <c r="DS54" s="15">
        <f t="shared" si="44"/>
        <v>7.9399465968058847</v>
      </c>
      <c r="DT54" s="15">
        <f t="shared" si="45"/>
        <v>17.169004277330149</v>
      </c>
      <c r="DU54" s="15">
        <f t="shared" si="46"/>
        <v>11.893179787550876</v>
      </c>
      <c r="DV54" s="15">
        <f t="shared" si="47"/>
        <v>37.002130661686913</v>
      </c>
      <c r="DW54" s="25">
        <v>-9999</v>
      </c>
      <c r="DX54" s="25">
        <v>-9999</v>
      </c>
      <c r="DY54" s="25">
        <v>-9999</v>
      </c>
      <c r="DZ54" s="25">
        <v>-9999</v>
      </c>
      <c r="EA54" s="25">
        <v>-9999</v>
      </c>
      <c r="EB54" s="25">
        <v>-9999</v>
      </c>
      <c r="EC54" s="25">
        <v>-9999</v>
      </c>
      <c r="ED54" s="25">
        <v>-9999</v>
      </c>
      <c r="EE54" s="25">
        <v>-9999</v>
      </c>
      <c r="EF54" s="25">
        <v>-9999</v>
      </c>
      <c r="EG54" s="25">
        <v>-9999</v>
      </c>
      <c r="EH54" s="25">
        <v>-9999</v>
      </c>
      <c r="EI54" s="25">
        <v>-9999</v>
      </c>
      <c r="EJ54" s="25">
        <v>-9999</v>
      </c>
      <c r="EK54" s="25">
        <v>-9999</v>
      </c>
      <c r="EL54" s="25">
        <v>-9999</v>
      </c>
      <c r="EM54" s="25">
        <v>-9999</v>
      </c>
      <c r="EN54" s="25">
        <v>-9999</v>
      </c>
      <c r="EO54" s="25">
        <v>-9999</v>
      </c>
      <c r="EP54" s="25">
        <v>-9999</v>
      </c>
      <c r="EQ54" s="15">
        <v>4.5999999999999996</v>
      </c>
      <c r="ER54" s="18">
        <v>2.6</v>
      </c>
      <c r="ES54" s="17">
        <v>5.3</v>
      </c>
      <c r="ET54" s="18">
        <v>3.1</v>
      </c>
      <c r="EU54" s="29">
        <v>2.4</v>
      </c>
      <c r="EV54" s="22">
        <v>4.4000000000000004</v>
      </c>
      <c r="EW54" s="22">
        <v>3.7</v>
      </c>
      <c r="EX54" s="18">
        <v>2.9</v>
      </c>
      <c r="EY54" s="18">
        <v>5.4</v>
      </c>
      <c r="EZ54" s="23">
        <v>5</v>
      </c>
      <c r="FA54" s="18">
        <v>4.0999999999999996</v>
      </c>
      <c r="FB54" s="22">
        <v>4.3</v>
      </c>
      <c r="FC54" s="21">
        <v>-9999</v>
      </c>
      <c r="FD54" s="18">
        <v>5.2</v>
      </c>
      <c r="FE54" s="21">
        <v>-9999</v>
      </c>
      <c r="FF54" s="18">
        <v>9.6</v>
      </c>
      <c r="FG54" s="18">
        <v>5.5</v>
      </c>
      <c r="FH54" s="18">
        <v>6</v>
      </c>
      <c r="FI54" s="18">
        <v>11.5</v>
      </c>
      <c r="FJ54" s="18">
        <v>6.1</v>
      </c>
      <c r="FK54" s="18">
        <v>11</v>
      </c>
      <c r="FL54" s="17">
        <v>29</v>
      </c>
      <c r="FM54" s="17">
        <v>38.700000000000003</v>
      </c>
      <c r="FN54" s="17">
        <v>29.8</v>
      </c>
      <c r="FO54" s="17">
        <v>30.1</v>
      </c>
      <c r="FP54" s="17">
        <v>27.5</v>
      </c>
      <c r="FQ54" s="17">
        <v>28.8</v>
      </c>
      <c r="FR54" s="17">
        <v>32.5</v>
      </c>
      <c r="FS54" s="17">
        <v>30.56</v>
      </c>
      <c r="FT54" s="17">
        <v>29.7</v>
      </c>
      <c r="FU54" s="17">
        <v>30.6</v>
      </c>
      <c r="FV54" s="17">
        <v>22.5</v>
      </c>
      <c r="FW54" s="17">
        <v>24</v>
      </c>
      <c r="FX54" s="22">
        <v>39</v>
      </c>
      <c r="FY54" s="22">
        <v>33.5</v>
      </c>
      <c r="FZ54" s="22">
        <v>51</v>
      </c>
      <c r="GA54" s="22">
        <v>49.5</v>
      </c>
      <c r="GB54" s="22">
        <v>66</v>
      </c>
      <c r="GC54" s="22">
        <v>43</v>
      </c>
      <c r="GD54" s="22">
        <v>75</v>
      </c>
      <c r="GE54" s="22">
        <v>58</v>
      </c>
      <c r="GF54" s="22">
        <v>89</v>
      </c>
      <c r="GG54" s="22">
        <v>69</v>
      </c>
      <c r="GH54" s="22">
        <v>90</v>
      </c>
      <c r="GI54" s="22">
        <v>80</v>
      </c>
      <c r="GJ54" s="22">
        <v>97</v>
      </c>
      <c r="GK54" s="22">
        <v>87</v>
      </c>
      <c r="GL54" s="22">
        <v>102.5</v>
      </c>
      <c r="GM54" s="22">
        <v>75</v>
      </c>
      <c r="GN54" s="16">
        <v>3.2876712328767126</v>
      </c>
      <c r="GO54" s="16">
        <v>4880.9523809523807</v>
      </c>
      <c r="GP54" s="16">
        <v>6593.8</v>
      </c>
      <c r="GQ54" s="16">
        <v>10659.163346613546</v>
      </c>
      <c r="GR54" s="16">
        <v>6629.4935451837136</v>
      </c>
      <c r="GS54" s="16">
        <v>5522.8121927236971</v>
      </c>
      <c r="GT54" s="16">
        <v>1877.0687936191425</v>
      </c>
      <c r="GU54" s="16">
        <v>1165.3306613226455</v>
      </c>
      <c r="GV54" s="16">
        <v>228.25651302605212</v>
      </c>
      <c r="GW54" s="16">
        <v>42.7710843373494</v>
      </c>
      <c r="GX54" s="18">
        <v>3.5796000000000001</v>
      </c>
      <c r="GY54" s="18">
        <v>5.9069000000000003</v>
      </c>
      <c r="GZ54" s="18">
        <v>5.1071999999999997</v>
      </c>
      <c r="HA54" s="18">
        <v>4.8868999999999998</v>
      </c>
      <c r="HB54" s="18">
        <v>4.4002999999999997</v>
      </c>
      <c r="HC54" s="18">
        <v>3.7124000000000001</v>
      </c>
      <c r="HD54" s="18">
        <v>3.2294</v>
      </c>
      <c r="HE54" s="18">
        <v>3.2189999999999999</v>
      </c>
      <c r="HF54" s="18">
        <v>3.2404000000000002</v>
      </c>
      <c r="HG54" s="15">
        <v>61.7</v>
      </c>
      <c r="HH54" s="15">
        <f t="shared" si="48"/>
        <v>767.5</v>
      </c>
      <c r="HI54" s="15">
        <v>1.2021463497015781</v>
      </c>
      <c r="HJ54" s="24">
        <f t="shared" si="49"/>
        <v>1.3331602819229567</v>
      </c>
      <c r="HK54" s="15">
        <f t="shared" si="50"/>
        <v>10.232005163758691</v>
      </c>
      <c r="HL54" s="27">
        <v>0.34325605044248558</v>
      </c>
      <c r="HM54" s="17">
        <v>283.8</v>
      </c>
      <c r="HN54" s="17">
        <v>70.069999999999993</v>
      </c>
      <c r="HO54" s="16">
        <f t="shared" si="51"/>
        <v>213.73000000000002</v>
      </c>
      <c r="HP54" s="18">
        <v>12</v>
      </c>
      <c r="HQ54" s="18">
        <v>361.2</v>
      </c>
      <c r="HR54" s="18">
        <v>31.63</v>
      </c>
      <c r="HS54" s="22">
        <f t="shared" si="52"/>
        <v>329.57</v>
      </c>
      <c r="HT54" s="21">
        <v>166</v>
      </c>
      <c r="HU54" s="18">
        <v>359.8</v>
      </c>
      <c r="HV54" s="18">
        <v>31</v>
      </c>
      <c r="HW54" s="18">
        <f t="shared" si="53"/>
        <v>328.8</v>
      </c>
      <c r="HX54" s="18">
        <v>190.4</v>
      </c>
      <c r="HY54" s="18">
        <v>31</v>
      </c>
      <c r="HZ54" s="18">
        <f t="shared" si="54"/>
        <v>159.4</v>
      </c>
      <c r="IA54" s="18">
        <v>207.4</v>
      </c>
      <c r="IB54" s="18">
        <v>31.5</v>
      </c>
      <c r="IC54" s="18">
        <f t="shared" si="55"/>
        <v>175.9</v>
      </c>
      <c r="ID54" s="18">
        <v>109.9</v>
      </c>
      <c r="IE54" s="22">
        <v>6.65</v>
      </c>
      <c r="IF54" s="28">
        <v>143.9</v>
      </c>
      <c r="IG54" s="22">
        <v>70.069999999999993</v>
      </c>
      <c r="IH54" s="22">
        <f t="shared" si="263"/>
        <v>103.25</v>
      </c>
      <c r="II54" s="22">
        <f t="shared" si="264"/>
        <v>73.830000000000013</v>
      </c>
      <c r="IJ54" s="16">
        <f t="shared" si="58"/>
        <v>723.82352941176487</v>
      </c>
      <c r="IK54" s="16">
        <f t="shared" si="59"/>
        <v>646.27100840336141</v>
      </c>
      <c r="IL54" s="25">
        <f t="shared" si="213"/>
        <v>2095.3921568627452</v>
      </c>
      <c r="IM54" s="16">
        <f t="shared" si="214"/>
        <v>3231.0784313725489</v>
      </c>
      <c r="IN54" s="16">
        <f t="shared" si="215"/>
        <v>1562.7450980392157</v>
      </c>
      <c r="IO54" s="16">
        <f t="shared" si="60"/>
        <v>1724.5098039215686</v>
      </c>
      <c r="IP54" s="25">
        <f t="shared" si="216"/>
        <v>3223.5294117647059</v>
      </c>
      <c r="IQ54" s="16">
        <f t="shared" si="61"/>
        <v>8613.7254901960787</v>
      </c>
      <c r="IR54" s="16">
        <f t="shared" si="62"/>
        <v>1012.2549019607843</v>
      </c>
      <c r="IS54" s="27">
        <v>0.34679589631471519</v>
      </c>
      <c r="IT54" s="24">
        <v>3.237241972019723</v>
      </c>
      <c r="IU54" s="24">
        <v>3.237241972019723</v>
      </c>
      <c r="IV54" s="15">
        <v>3.41</v>
      </c>
      <c r="IW54" s="24">
        <f t="shared" si="63"/>
        <v>3.4952458710737537</v>
      </c>
      <c r="IX54" s="15">
        <f t="shared" si="217"/>
        <v>71.452872549019602</v>
      </c>
      <c r="IY54" s="27">
        <v>0.36293579004150994</v>
      </c>
      <c r="IZ54" s="26">
        <v>0.8658203739170155</v>
      </c>
      <c r="JA54" s="15">
        <v>0.94</v>
      </c>
      <c r="JB54" s="24">
        <f t="shared" si="64"/>
        <v>0.97584756524943728</v>
      </c>
      <c r="JC54" s="15">
        <f t="shared" si="218"/>
        <v>30.372137254901954</v>
      </c>
      <c r="JD54" s="27">
        <v>0.36190533836084809</v>
      </c>
      <c r="JE54" s="24">
        <v>1.3578153468648568</v>
      </c>
      <c r="JF54" s="15">
        <v>1.49</v>
      </c>
      <c r="JG54" s="24">
        <f t="shared" si="65"/>
        <v>1.4985430245092239</v>
      </c>
      <c r="JH54" s="15">
        <f t="shared" si="219"/>
        <v>23.284901960784314</v>
      </c>
      <c r="JI54" s="27">
        <v>0.36239404153141375</v>
      </c>
      <c r="JJ54" s="24">
        <v>2.2706378904979871</v>
      </c>
      <c r="JK54" s="15">
        <v>2.77</v>
      </c>
      <c r="JL54" s="24">
        <f t="shared" si="66"/>
        <v>2.4683256948650616</v>
      </c>
      <c r="JM54" s="15">
        <f t="shared" si="220"/>
        <v>28.039460784313725</v>
      </c>
      <c r="JN54" s="27">
        <v>0.36271979475305166</v>
      </c>
      <c r="JO54" s="16">
        <f t="shared" si="67"/>
        <v>153.1493725490196</v>
      </c>
      <c r="JP54" s="16">
        <f t="shared" si="68"/>
        <v>136.74051120448178</v>
      </c>
      <c r="JQ54" s="22">
        <v>6.5</v>
      </c>
      <c r="JR54" s="22">
        <f t="shared" si="69"/>
        <v>21.645</v>
      </c>
      <c r="JS54" s="22">
        <v>900.5</v>
      </c>
      <c r="JT54" s="26">
        <f t="shared" si="70"/>
        <v>0.90049999999999997</v>
      </c>
      <c r="JU54" s="27">
        <v>7.1599999999999997E-2</v>
      </c>
      <c r="JV54" s="26">
        <f t="shared" si="71"/>
        <v>0.82889999999999997</v>
      </c>
      <c r="JW54" s="15">
        <f t="shared" si="72"/>
        <v>3674.3165395147776</v>
      </c>
      <c r="JX54" s="15">
        <v>0.44929999999999998</v>
      </c>
      <c r="JY54" s="15">
        <v>0.46429999999999999</v>
      </c>
      <c r="JZ54" s="15">
        <f t="shared" si="181"/>
        <v>0.38149999999999995</v>
      </c>
      <c r="KA54" s="15">
        <f t="shared" si="120"/>
        <v>0.43259999999999998</v>
      </c>
      <c r="KB54" s="15">
        <f t="shared" si="156"/>
        <v>0.4602485221377729</v>
      </c>
      <c r="KC54" s="15">
        <v>0.46800000000000003</v>
      </c>
      <c r="KD54" s="25">
        <v>-9999</v>
      </c>
      <c r="KE54" s="15">
        <f t="shared" si="221"/>
        <v>1719.5801404929159</v>
      </c>
      <c r="KF54" s="15">
        <f t="shared" si="73"/>
        <v>1925.929757352066</v>
      </c>
      <c r="KG54" s="28">
        <v>2</v>
      </c>
      <c r="KH54" s="22">
        <f t="shared" si="74"/>
        <v>19</v>
      </c>
      <c r="KI54" s="22">
        <f t="shared" si="75"/>
        <v>126.73</v>
      </c>
      <c r="KJ54" s="20">
        <v>126.566442</v>
      </c>
      <c r="KK54" s="16">
        <v>4.38</v>
      </c>
      <c r="KL54" s="16">
        <f t="shared" si="76"/>
        <v>3.87</v>
      </c>
      <c r="KM54" s="15">
        <f t="shared" si="121"/>
        <v>2933.7588434555396</v>
      </c>
      <c r="KN54" s="18">
        <v>1.96</v>
      </c>
      <c r="KO54" s="18">
        <f t="shared" si="77"/>
        <v>1.69</v>
      </c>
      <c r="KP54" s="15">
        <f t="shared" si="78"/>
        <v>0.43669250645994828</v>
      </c>
      <c r="KQ54" s="15">
        <f t="shared" si="79"/>
        <v>1281.1505026976388</v>
      </c>
      <c r="KR54" s="15">
        <f t="shared" si="80"/>
        <v>1434.8885630213556</v>
      </c>
      <c r="KS54" s="20">
        <f t="shared" si="222"/>
        <v>1623.3542715824865</v>
      </c>
      <c r="KT54" s="20">
        <f t="shared" si="81"/>
        <v>1818.156784172385</v>
      </c>
      <c r="KU54" s="30">
        <v>5.31</v>
      </c>
      <c r="KV54" s="30">
        <v>0.99</v>
      </c>
      <c r="KW54" s="30">
        <v>77.7</v>
      </c>
      <c r="KX54" s="30">
        <v>25.6</v>
      </c>
      <c r="KY54" s="30">
        <v>5.9</v>
      </c>
      <c r="KZ54" s="18">
        <v>0.18504999999999999</v>
      </c>
      <c r="LA54" s="18">
        <f t="shared" si="82"/>
        <v>0.11804999999999999</v>
      </c>
      <c r="LB54" s="15">
        <f t="shared" si="223"/>
        <v>3.0503875968992244E-2</v>
      </c>
      <c r="LC54" s="15">
        <f t="shared" si="224"/>
        <v>89.49101588370192</v>
      </c>
      <c r="LD54" s="15">
        <f t="shared" si="83"/>
        <v>100.22993778974616</v>
      </c>
      <c r="LE54" s="15">
        <f t="shared" si="84"/>
        <v>122.23163145090996</v>
      </c>
      <c r="LF54" s="15">
        <v>61.7</v>
      </c>
      <c r="LG54" s="15">
        <f t="shared" si="85"/>
        <v>767.5</v>
      </c>
      <c r="LH54" s="15">
        <v>0.27184727819999999</v>
      </c>
      <c r="LI54" s="15">
        <v>0.40847782257499998</v>
      </c>
      <c r="LJ54" s="15">
        <v>0.23489468402499999</v>
      </c>
      <c r="LK54" s="15">
        <v>0.33947579685000001</v>
      </c>
      <c r="LL54" s="15">
        <v>0.52049481254999996</v>
      </c>
      <c r="LM54" s="15">
        <v>0.48180963090000001</v>
      </c>
      <c r="LN54" s="15">
        <v>0.34301853710000002</v>
      </c>
      <c r="LO54" s="15">
        <v>0.54628598854999999</v>
      </c>
      <c r="LP54" s="15">
        <v>0.48244200059999998</v>
      </c>
      <c r="LQ54" s="15">
        <v>0.25952669909999998</v>
      </c>
      <c r="LR54" s="15">
        <v>0.411713340225</v>
      </c>
      <c r="LS54" s="15">
        <v>0.27331725882500002</v>
      </c>
      <c r="LT54" s="15">
        <v>33.729999999999997</v>
      </c>
      <c r="LU54" s="15">
        <v>30.192499999999999</v>
      </c>
      <c r="LV54" s="15">
        <v>4.4370750000000001</v>
      </c>
      <c r="LW54" s="15">
        <v>37.439500000000002</v>
      </c>
      <c r="LX54" s="15">
        <v>37.40775</v>
      </c>
      <c r="LY54" s="15">
        <v>33.57</v>
      </c>
      <c r="LZ54" s="15">
        <v>33.53</v>
      </c>
      <c r="MA54" s="15">
        <v>0.105751078</v>
      </c>
      <c r="MB54" s="15">
        <v>9.6870771750000001E-2</v>
      </c>
      <c r="MC54" s="15">
        <v>56.878749999999997</v>
      </c>
      <c r="MD54" s="15">
        <v>53.314</v>
      </c>
      <c r="ME54" s="15">
        <v>60.3</v>
      </c>
      <c r="MF54" s="15">
        <f t="shared" si="86"/>
        <v>3.4212500000000006</v>
      </c>
      <c r="MG54" s="15">
        <f t="shared" si="87"/>
        <v>6.9859999999999971</v>
      </c>
      <c r="MH54" s="15">
        <v>1836.4449500000001</v>
      </c>
      <c r="MI54" s="15">
        <v>1755.5353749999999</v>
      </c>
      <c r="MJ54" s="15">
        <v>0.2284519192875</v>
      </c>
      <c r="MK54" s="15">
        <v>0.20898564178750001</v>
      </c>
      <c r="ML54" s="15">
        <v>0.168811634475</v>
      </c>
      <c r="MM54" s="15">
        <v>0.17311608384499999</v>
      </c>
      <c r="MN54" s="15">
        <v>0.14040531382999999</v>
      </c>
      <c r="MO54" s="15">
        <v>0.11915098120250001</v>
      </c>
      <c r="MP54" s="15">
        <v>7.9070205487500003E-2</v>
      </c>
      <c r="MQ54" s="15">
        <v>8.2169637597499998E-2</v>
      </c>
      <c r="MR54" s="15">
        <v>6.2041042854999999E-2</v>
      </c>
      <c r="MS54" s="15">
        <v>3.7427629392500002E-2</v>
      </c>
      <c r="MT54" s="15">
        <v>0.33303508787000002</v>
      </c>
      <c r="MU54" s="15">
        <v>0.37671596421749998</v>
      </c>
      <c r="MV54" s="15">
        <v>0.35590042558500001</v>
      </c>
      <c r="MW54" s="15">
        <v>0.31229609053500001</v>
      </c>
      <c r="MX54" s="15">
        <v>0.1132915999575</v>
      </c>
      <c r="MY54" s="15">
        <v>0.182162023595</v>
      </c>
      <c r="MZ54" s="15">
        <v>0.59262116985750002</v>
      </c>
      <c r="NA54" s="15">
        <v>0.53384405495249998</v>
      </c>
      <c r="NB54" s="15">
        <v>0.44407373924749999</v>
      </c>
      <c r="NC54" s="15">
        <v>0.23058604167749999</v>
      </c>
      <c r="ND54" s="15">
        <v>0.47612685335749999</v>
      </c>
      <c r="NE54" s="15">
        <v>0.24539701657749999</v>
      </c>
      <c r="NF54" s="15">
        <v>0.31300270138750003</v>
      </c>
      <c r="NG54" s="15">
        <v>0.17449479198500001</v>
      </c>
      <c r="NH54" s="15">
        <v>0.27076838955249999</v>
      </c>
      <c r="NI54" s="15">
        <v>0.15159214946999999</v>
      </c>
      <c r="NJ54" s="15">
        <v>-0.14618590012499999</v>
      </c>
      <c r="NK54" s="15">
        <v>-0.151516865</v>
      </c>
      <c r="NL54" s="15">
        <v>0.93509253874749998</v>
      </c>
      <c r="NM54" s="15">
        <v>0.59200908529999996</v>
      </c>
      <c r="NN54" s="15">
        <v>0.27203428395000001</v>
      </c>
      <c r="NO54" s="15">
        <v>0.41929062249999999</v>
      </c>
      <c r="NP54" s="15">
        <v>0.24625200154999999</v>
      </c>
      <c r="NQ54" s="15">
        <v>0.334485738975</v>
      </c>
      <c r="NR54" s="15">
        <v>0.51806014364999997</v>
      </c>
      <c r="NS54" s="15">
        <v>0.47110198922500002</v>
      </c>
      <c r="NT54" s="15">
        <v>0.34138069040000002</v>
      </c>
      <c r="NU54" s="15">
        <v>0.53602163695000005</v>
      </c>
      <c r="NV54" s="15">
        <v>0.47289299234999999</v>
      </c>
      <c r="NW54" s="15">
        <v>0.26605518500000003</v>
      </c>
      <c r="NX54" s="15">
        <v>0.41128521127500001</v>
      </c>
      <c r="NY54" s="15">
        <v>0.26121393037500001</v>
      </c>
      <c r="NZ54" s="15">
        <v>32.299999999999997</v>
      </c>
      <c r="OA54" s="15">
        <v>29.799499999999998</v>
      </c>
      <c r="OB54" s="15">
        <v>12.2225</v>
      </c>
      <c r="OC54" s="15">
        <v>46.877749999999999</v>
      </c>
      <c r="OD54" s="15">
        <v>46.662500000000001</v>
      </c>
      <c r="OE54" s="15">
        <v>33.762</v>
      </c>
      <c r="OF54" s="15">
        <v>33.540500000000002</v>
      </c>
      <c r="OG54" s="15">
        <v>0.36907683749999998</v>
      </c>
      <c r="OH54" s="15">
        <v>0.33702995749999998</v>
      </c>
      <c r="OI54" s="15">
        <v>57.724499999999999</v>
      </c>
      <c r="OJ54" s="15">
        <v>53.5075</v>
      </c>
      <c r="OK54" s="15">
        <v>60</v>
      </c>
      <c r="OL54" s="15">
        <f t="shared" si="88"/>
        <v>2.275500000000001</v>
      </c>
      <c r="OM54" s="15">
        <f t="shared" si="89"/>
        <v>6.4924999999999997</v>
      </c>
      <c r="ON54" s="15">
        <v>1855.65915</v>
      </c>
      <c r="OO54" s="15">
        <v>1759.9326000000001</v>
      </c>
      <c r="OP54" s="15">
        <v>0.2217069042325</v>
      </c>
      <c r="OQ54" s="15">
        <v>0.21287119055750001</v>
      </c>
      <c r="OR54" s="15">
        <v>0.16144236253749999</v>
      </c>
      <c r="OS54" s="15">
        <v>0.16933122238000001</v>
      </c>
      <c r="OT54" s="15">
        <v>0.13161452227250001</v>
      </c>
      <c r="OU54" s="15">
        <v>0.1030322945275</v>
      </c>
      <c r="OV54" s="15">
        <v>6.9677376725000004E-2</v>
      </c>
      <c r="OW54" s="15">
        <v>5.7931333192499997E-2</v>
      </c>
      <c r="OX54" s="15">
        <v>6.2514601037500006E-2</v>
      </c>
      <c r="OY54" s="15">
        <v>4.54300640925E-2</v>
      </c>
      <c r="OZ54" s="15">
        <v>0.34465517064750001</v>
      </c>
      <c r="PA54" s="15">
        <v>0.35308648016249999</v>
      </c>
      <c r="PB54" s="15">
        <v>0.33665003442250002</v>
      </c>
      <c r="PC54" s="15">
        <v>0.30885849134249999</v>
      </c>
      <c r="PD54" s="15">
        <v>0.13316731731250001</v>
      </c>
      <c r="PE54" s="15">
        <v>0.15194191768500001</v>
      </c>
      <c r="PF54" s="15">
        <v>0.5703020633475</v>
      </c>
      <c r="PG54" s="15">
        <v>0.54867495254249998</v>
      </c>
      <c r="PH54" s="15">
        <v>0.479476688155</v>
      </c>
      <c r="PI54" s="15">
        <v>0.26269517919500002</v>
      </c>
      <c r="PJ54" s="15">
        <v>0.50905022467500005</v>
      </c>
      <c r="PK54" s="15">
        <v>0.27086252711499997</v>
      </c>
      <c r="PL54" s="15">
        <v>0.32191588240000002</v>
      </c>
      <c r="PM54" s="15">
        <v>0.18459450374</v>
      </c>
      <c r="PN54" s="15">
        <v>0.28021628547499999</v>
      </c>
      <c r="PO54" s="15">
        <v>0.16140565564000001</v>
      </c>
      <c r="PP54" s="15">
        <v>-0.12968612642499999</v>
      </c>
      <c r="PQ54" s="15">
        <v>-0.10884199415</v>
      </c>
      <c r="PR54" s="15">
        <v>1.1391781622749999</v>
      </c>
      <c r="PS54" s="15">
        <v>1.2496881576225001</v>
      </c>
      <c r="PT54" s="15">
        <v>0.27179005899999997</v>
      </c>
      <c r="PU54" s="15">
        <v>0.40929826581395301</v>
      </c>
      <c r="PV54" s="15">
        <v>0.24650096946511599</v>
      </c>
      <c r="PW54" s="15">
        <v>0.33993983567441899</v>
      </c>
      <c r="PX54" s="15">
        <v>0.53928783474418596</v>
      </c>
      <c r="PY54" s="15">
        <v>0.46908323697674398</v>
      </c>
      <c r="PZ54" s="15">
        <v>0.33679999081395301</v>
      </c>
      <c r="QA54" s="15">
        <v>0.54682993825581405</v>
      </c>
      <c r="QB54" s="15">
        <v>0.48171750423255799</v>
      </c>
      <c r="QC54" s="15">
        <v>0.26527609906976701</v>
      </c>
      <c r="QD54" s="15">
        <v>0.40187169625581398</v>
      </c>
      <c r="QE54" s="15">
        <v>0.25930427074418599</v>
      </c>
      <c r="QF54" s="15">
        <v>27.63</v>
      </c>
      <c r="QG54" s="15">
        <v>24.522790697674399</v>
      </c>
      <c r="QH54" s="15">
        <v>20.858372093023299</v>
      </c>
      <c r="QI54" s="15">
        <v>39.463023255813901</v>
      </c>
      <c r="QJ54" s="15">
        <v>38.816046511627903</v>
      </c>
      <c r="QK54" s="15">
        <v>27.770232558139501</v>
      </c>
      <c r="QL54" s="15">
        <v>27.38</v>
      </c>
      <c r="QM54" s="15">
        <v>0.32443543953488402</v>
      </c>
      <c r="QN54" s="15">
        <v>0.28885702790697698</v>
      </c>
      <c r="QO54" s="15">
        <v>52.988372093023301</v>
      </c>
      <c r="QP54" s="15">
        <v>51.393023255813901</v>
      </c>
      <c r="QQ54" s="15">
        <v>60.1</v>
      </c>
      <c r="QR54" s="15">
        <f t="shared" si="90"/>
        <v>7.1116279069767003</v>
      </c>
      <c r="QS54" s="15">
        <f t="shared" si="91"/>
        <v>8.7069767441861003</v>
      </c>
      <c r="QT54" s="15">
        <v>1748.1315813953499</v>
      </c>
      <c r="QU54" s="15">
        <v>1711.92748837209</v>
      </c>
      <c r="QV54" s="15">
        <v>0.23752381312325599</v>
      </c>
      <c r="QW54" s="15">
        <v>0.225217359995349</v>
      </c>
      <c r="QX54" s="15">
        <v>0.17699448823953501</v>
      </c>
      <c r="QY54" s="15">
        <v>0.15926700722093001</v>
      </c>
      <c r="QZ54" s="15">
        <v>0.15270572113488401</v>
      </c>
      <c r="RA54" s="15">
        <v>0.13574589812325599</v>
      </c>
      <c r="RB54" s="15">
        <v>9.0383462623255806E-2</v>
      </c>
      <c r="RC54" s="15">
        <v>6.7881694630232595E-2</v>
      </c>
      <c r="RD54" s="15">
        <v>6.3210387320930206E-2</v>
      </c>
      <c r="RE54" s="15">
        <v>6.8522989834883696E-2</v>
      </c>
      <c r="RF54" s="15">
        <v>0.35661207880232598</v>
      </c>
      <c r="RG54" s="15">
        <v>0.37128250184186101</v>
      </c>
      <c r="RH54" s="15">
        <v>0.34663000338837202</v>
      </c>
      <c r="RI54" s="15">
        <v>0.32834421027674399</v>
      </c>
      <c r="RJ54" s="15">
        <v>0.130146294695349</v>
      </c>
      <c r="RK54" s="15">
        <v>0.159506063151163</v>
      </c>
      <c r="RL54" s="15">
        <v>0.62394404340232501</v>
      </c>
      <c r="RM54" s="15">
        <v>0.586674734386047</v>
      </c>
      <c r="RN54" s="15">
        <v>0.41388122054883703</v>
      </c>
      <c r="RO54" s="15">
        <v>0.47692476628372099</v>
      </c>
      <c r="RP54" s="15">
        <v>0.44812795764883701</v>
      </c>
      <c r="RQ54" s="15">
        <v>0.50291490522325599</v>
      </c>
      <c r="RR54" s="15">
        <v>0.30813424771162801</v>
      </c>
      <c r="RS54" s="15">
        <v>0.32777745202790698</v>
      </c>
      <c r="RT54" s="15">
        <v>0.264918093409302</v>
      </c>
      <c r="RU54" s="15">
        <v>0.28779864584651199</v>
      </c>
      <c r="RV54" s="15">
        <v>-0.16550956660465099</v>
      </c>
      <c r="RW54" s="15">
        <v>-0.12602825325581399</v>
      </c>
      <c r="RX54" s="15">
        <v>0.83572278335116301</v>
      </c>
      <c r="RY54" s="15">
        <v>1.5467549279255799</v>
      </c>
      <c r="RZ54" s="15">
        <v>0.25987548483720901</v>
      </c>
      <c r="SA54" s="15">
        <v>0.37462892846511597</v>
      </c>
      <c r="SB54" s="15">
        <v>0.23477549848837201</v>
      </c>
      <c r="SC54" s="15">
        <v>0.31595079693023298</v>
      </c>
      <c r="SD54" s="15">
        <v>0.524122663488372</v>
      </c>
      <c r="SE54" s="15">
        <v>0.42402540888372098</v>
      </c>
      <c r="SF54" s="15">
        <v>0.305369063790698</v>
      </c>
      <c r="SG54" s="15">
        <v>0.53871576402325605</v>
      </c>
      <c r="SH54" s="15">
        <v>0.448012640093023</v>
      </c>
      <c r="SI54" s="15">
        <v>0.24525337711627901</v>
      </c>
      <c r="SJ54" s="15">
        <v>0.35690969227906999</v>
      </c>
      <c r="SK54" s="15">
        <v>0.23783706660465101</v>
      </c>
      <c r="SL54" s="15">
        <v>35.561395348837202</v>
      </c>
      <c r="SM54" s="15">
        <v>33.878604651162803</v>
      </c>
      <c r="SN54" s="15">
        <v>9.9458139534883792</v>
      </c>
      <c r="SO54" s="15">
        <v>46.292558139534897</v>
      </c>
      <c r="SP54" s="15">
        <v>44.850930232558099</v>
      </c>
      <c r="SQ54" s="15">
        <v>37.349767441860401</v>
      </c>
      <c r="SR54" s="15">
        <v>36.896976744186098</v>
      </c>
      <c r="SS54" s="15">
        <v>0.2494981</v>
      </c>
      <c r="ST54" s="15">
        <v>0.20221465651162801</v>
      </c>
      <c r="SU54" s="15">
        <v>53.0893023255814</v>
      </c>
      <c r="SV54" s="15">
        <v>55.783255813953502</v>
      </c>
      <c r="SW54" s="15">
        <v>63.6</v>
      </c>
      <c r="SX54" s="15">
        <f t="shared" si="92"/>
        <v>10.510697674418601</v>
      </c>
      <c r="SY54" s="15">
        <f t="shared" si="93"/>
        <v>7.816744186046499</v>
      </c>
      <c r="SZ54" s="15">
        <v>1750.44013953488</v>
      </c>
      <c r="TA54" s="15">
        <v>1811.5785348837201</v>
      </c>
      <c r="TB54" s="15">
        <v>0.27623367571627899</v>
      </c>
      <c r="TC54" s="15">
        <v>0.244527914111628</v>
      </c>
      <c r="TD54" s="15">
        <v>0.189266642876744</v>
      </c>
      <c r="TE54" s="15">
        <v>0.145413034023256</v>
      </c>
      <c r="TF54" s="15">
        <v>0.20293981314883699</v>
      </c>
      <c r="TG54" s="15">
        <v>0.163342837104651</v>
      </c>
      <c r="TH54" s="15">
        <v>0.11323634166046501</v>
      </c>
      <c r="TI54" s="15">
        <v>6.1501473344186E-2</v>
      </c>
      <c r="TJ54" s="15">
        <v>9.1832316604651201E-2</v>
      </c>
      <c r="TK54" s="15">
        <v>0.103112962581395</v>
      </c>
      <c r="TL54" s="15">
        <v>0.38742046431627902</v>
      </c>
      <c r="TM54" s="15">
        <v>0.37797723846279102</v>
      </c>
      <c r="TN54" s="15">
        <v>0.37423182236046498</v>
      </c>
      <c r="TO54" s="15">
        <v>0.33377465765116299</v>
      </c>
      <c r="TP54" s="15">
        <v>0.124413121844186</v>
      </c>
      <c r="TQ54" s="15">
        <v>0.147555078074419</v>
      </c>
      <c r="TR54" s="15">
        <v>0.76558152791395295</v>
      </c>
      <c r="TS54" s="15">
        <v>0.65909660626511601</v>
      </c>
      <c r="TT54" s="15">
        <v>0.454707235416279</v>
      </c>
      <c r="TU54" s="15">
        <v>0.61512999202558105</v>
      </c>
      <c r="TV54" s="15">
        <v>0.50017156478604596</v>
      </c>
      <c r="TW54" s="15">
        <v>0.64578044343488405</v>
      </c>
      <c r="TX54" s="15">
        <v>0.38843733519302298</v>
      </c>
      <c r="TY54" s="15">
        <v>0.45297642869302301</v>
      </c>
      <c r="TZ54" s="15">
        <v>0.33254440613720898</v>
      </c>
      <c r="UA54" s="15">
        <v>0.40333960316511602</v>
      </c>
      <c r="UB54" s="15">
        <v>-0.20294503195348801</v>
      </c>
      <c r="UC54" s="15">
        <v>-0.114634632465116</v>
      </c>
      <c r="UD54" s="15">
        <v>1.0251246441883699</v>
      </c>
      <c r="UE54" s="15">
        <v>2.8530789593069801</v>
      </c>
      <c r="UF54" s="15">
        <v>0.23081388702985101</v>
      </c>
      <c r="UG54" s="15">
        <v>0.29670529528358203</v>
      </c>
      <c r="UH54" s="15">
        <v>0.20694943544776101</v>
      </c>
      <c r="UI54" s="15">
        <v>0.26306070585074598</v>
      </c>
      <c r="UJ54" s="15">
        <v>0.55828951607462696</v>
      </c>
      <c r="UK54" s="15">
        <v>0.448830052970149</v>
      </c>
      <c r="UL54" s="15">
        <v>0.25575558795522402</v>
      </c>
      <c r="UM54" s="15">
        <v>0.54328824086567196</v>
      </c>
      <c r="UN54" s="15">
        <v>0.44061250114925399</v>
      </c>
      <c r="UO54" s="15">
        <v>0.21720963625373099</v>
      </c>
      <c r="UP54" s="15">
        <v>0.28098231826865699</v>
      </c>
      <c r="UQ54" s="15">
        <v>0.206293383313433</v>
      </c>
      <c r="UR54" s="15">
        <v>32.549999999999997</v>
      </c>
      <c r="US54" s="15">
        <v>28.3173134328358</v>
      </c>
      <c r="UT54" s="15">
        <v>12.2332835820896</v>
      </c>
      <c r="UU54" s="15">
        <v>37.450447761193999</v>
      </c>
      <c r="UV54" s="15">
        <v>37.504179104477601</v>
      </c>
      <c r="UW54" s="15">
        <v>33.456119402985102</v>
      </c>
      <c r="UX54" s="15">
        <v>33.261641791044802</v>
      </c>
      <c r="UY54" s="15">
        <v>0.110098444208955</v>
      </c>
      <c r="UZ54" s="15">
        <v>0.106454276731343</v>
      </c>
      <c r="VA54" s="15">
        <v>52.970597014925403</v>
      </c>
      <c r="VB54" s="15">
        <v>51.875373134328399</v>
      </c>
      <c r="VC54" s="15">
        <v>73.099999999999994</v>
      </c>
      <c r="VD54" s="15">
        <f t="shared" si="94"/>
        <v>20.129402985074591</v>
      </c>
      <c r="VE54" s="15">
        <f t="shared" si="95"/>
        <v>21.224626865671596</v>
      </c>
      <c r="VF54" s="15">
        <f t="shared" si="96"/>
        <v>20.677014925373093</v>
      </c>
      <c r="VG54" s="15">
        <v>1747.7335074626901</v>
      </c>
      <c r="VH54" s="15">
        <v>1722.8731194029899</v>
      </c>
      <c r="VI54" s="15">
        <v>0.35910082090597001</v>
      </c>
      <c r="VJ54" s="15">
        <v>0.35787612980149303</v>
      </c>
      <c r="VK54" s="15">
        <v>0.265228426107463</v>
      </c>
      <c r="VL54" s="15">
        <v>0.260311738046269</v>
      </c>
      <c r="VM54" s="15">
        <v>0.31783016043432799</v>
      </c>
      <c r="VN54" s="15">
        <v>0.30460521826268699</v>
      </c>
      <c r="VO54" s="15">
        <f t="shared" si="97"/>
        <v>0.31121768934850746</v>
      </c>
      <c r="VP54" s="15">
        <v>0.221236532808955</v>
      </c>
      <c r="VQ54" s="15">
        <v>0.203554300107463</v>
      </c>
      <c r="VR54" s="15">
        <v>0.10398800314328401</v>
      </c>
      <c r="VS54" s="15">
        <v>0.10785498519403</v>
      </c>
      <c r="VT54" s="15">
        <v>0.44905982149253698</v>
      </c>
      <c r="VU54" s="15">
        <v>0.457798680819403</v>
      </c>
      <c r="VV54" s="15">
        <v>0.42821639349850699</v>
      </c>
      <c r="VW54" s="15">
        <v>0.41347903051641799</v>
      </c>
      <c r="VX54" s="15">
        <v>0.107034369402985</v>
      </c>
      <c r="VY54" s="15">
        <v>0.11940261496865701</v>
      </c>
      <c r="VZ54" s="15">
        <v>1.1273763697641801</v>
      </c>
      <c r="WA54" s="15">
        <v>1.12502892988806</v>
      </c>
      <c r="WB54" s="15">
        <v>0.328033814835821</v>
      </c>
      <c r="WC54" s="15">
        <v>0.35073058476268698</v>
      </c>
      <c r="WD54" s="15">
        <v>0.39085822410447801</v>
      </c>
      <c r="WE54" s="15">
        <v>0.41026491476716398</v>
      </c>
      <c r="WF54" s="15">
        <v>0.35576826550000001</v>
      </c>
      <c r="WG54" s="15">
        <v>0.361890224891045</v>
      </c>
      <c r="WH54" s="15">
        <v>0.28912181394626901</v>
      </c>
      <c r="WI54" s="15">
        <v>0.29665653336268699</v>
      </c>
      <c r="WJ54" s="15">
        <v>-0.361579618955224</v>
      </c>
      <c r="WK54" s="15">
        <v>-0.33688798720895502</v>
      </c>
      <c r="WL54" s="15">
        <v>0.65026649458805996</v>
      </c>
      <c r="WM54" s="15">
        <v>0.75970861992388095</v>
      </c>
      <c r="WN54" s="15">
        <v>0.18121391511363599</v>
      </c>
      <c r="WO54" s="15">
        <v>0.21708914761363601</v>
      </c>
      <c r="WP54" s="15">
        <v>0.15806886784090901</v>
      </c>
      <c r="WQ54" s="15">
        <v>0.198078029022727</v>
      </c>
      <c r="WR54" s="15">
        <v>0.50578211793181804</v>
      </c>
      <c r="WS54" s="15">
        <v>0.382302013</v>
      </c>
      <c r="WT54" s="15">
        <v>0.19064567879545499</v>
      </c>
      <c r="WU54" s="15">
        <v>0.50991284140909099</v>
      </c>
      <c r="WV54" s="15">
        <v>0.386452269022727</v>
      </c>
      <c r="WW54" s="15">
        <v>0.17953399927272701</v>
      </c>
      <c r="WX54" s="15">
        <v>0.20973765711363601</v>
      </c>
      <c r="WY54" s="15">
        <v>0.16475688159090901</v>
      </c>
      <c r="WZ54" s="15">
        <v>32.51</v>
      </c>
      <c r="XA54" s="15">
        <v>31.558181818181801</v>
      </c>
      <c r="XB54" s="15">
        <v>8.9354545454545402</v>
      </c>
      <c r="XC54" s="15">
        <v>33.674318181818201</v>
      </c>
      <c r="XD54" s="15">
        <v>33.886363636363598</v>
      </c>
      <c r="XE54" s="15">
        <v>33.08</v>
      </c>
      <c r="XF54" s="15">
        <v>32.988636363636402</v>
      </c>
      <c r="XG54" s="15">
        <v>1.8048888659090899E-2</v>
      </c>
      <c r="XH54" s="15">
        <v>2.41293240227273E-2</v>
      </c>
      <c r="XI54" s="15">
        <v>54.256818181818197</v>
      </c>
      <c r="XJ54" s="15">
        <v>50.166818181818201</v>
      </c>
      <c r="XK54" s="15">
        <v>84.6</v>
      </c>
      <c r="XL54" s="15">
        <f t="shared" si="98"/>
        <v>30.343181818181797</v>
      </c>
      <c r="XM54" s="15">
        <f t="shared" si="99"/>
        <v>34.433181818181794</v>
      </c>
      <c r="XN54" s="15">
        <v>1776.93970454545</v>
      </c>
      <c r="XO54" s="15">
        <v>1684.0724772727301</v>
      </c>
      <c r="XP54" s="15">
        <v>0.45399820102499999</v>
      </c>
      <c r="XQ54" s="15">
        <v>0.43408476157727299</v>
      </c>
      <c r="XR54" s="15">
        <v>0.33877123823636401</v>
      </c>
      <c r="XS54" s="15">
        <v>0.31631936737045402</v>
      </c>
      <c r="XT54" s="15">
        <v>0.41597636850000003</v>
      </c>
      <c r="XU54" s="15">
        <v>0.39673139837499999</v>
      </c>
      <c r="XV54" s="15">
        <v>0.29621723744318201</v>
      </c>
      <c r="XW54" s="15">
        <v>0.27480768937954497</v>
      </c>
      <c r="XX54" s="15">
        <v>0.13687647592954499</v>
      </c>
      <c r="XY54" s="15">
        <v>0.13711139092727301</v>
      </c>
      <c r="XZ54" s="15">
        <v>0.51020358280227296</v>
      </c>
      <c r="YA54" s="15">
        <v>0.52103611517272697</v>
      </c>
      <c r="YB54" s="15">
        <v>0.477830090759091</v>
      </c>
      <c r="YC54" s="15">
        <v>0.469597444925</v>
      </c>
      <c r="YD54" s="15">
        <v>7.2626091818181804E-2</v>
      </c>
      <c r="YE54" s="15">
        <v>0.112388404020455</v>
      </c>
      <c r="YF54" s="15">
        <v>1.68412397701818</v>
      </c>
      <c r="YG54" s="15">
        <v>1.55863876419773</v>
      </c>
      <c r="YH54" s="15">
        <v>0.32903645052727298</v>
      </c>
      <c r="YI54" s="15">
        <v>0.34011869691818197</v>
      </c>
      <c r="YJ54" s="15">
        <v>0.4090345782</v>
      </c>
      <c r="YK54" s="15">
        <v>0.41416019323409098</v>
      </c>
      <c r="YL54" s="15">
        <v>0.38420761433409101</v>
      </c>
      <c r="YM54" s="15">
        <v>0.38787086261363601</v>
      </c>
      <c r="YN54" s="15">
        <v>0.30056850930227302</v>
      </c>
      <c r="YO54" s="15">
        <v>0.30969955247499997</v>
      </c>
      <c r="YP54" s="15">
        <v>-0.45609386652272699</v>
      </c>
      <c r="YQ54" s="15">
        <v>-0.42949133045454502</v>
      </c>
      <c r="YR54" s="15">
        <v>0.70300789919772699</v>
      </c>
      <c r="YS54" s="15">
        <v>0.78937208987727303</v>
      </c>
      <c r="YT54" s="15">
        <v>0.14413050785416701</v>
      </c>
      <c r="YU54" s="15">
        <v>0.15324168364583299</v>
      </c>
      <c r="YV54" s="15">
        <v>0.123729777541667</v>
      </c>
      <c r="YW54" s="15">
        <v>0.148286300583333</v>
      </c>
      <c r="YX54" s="15">
        <v>0.45753524045833299</v>
      </c>
      <c r="YY54" s="15">
        <v>0.330119236208333</v>
      </c>
      <c r="YZ54" s="15">
        <v>0.138357376583333</v>
      </c>
      <c r="ZA54" s="15">
        <v>0.47972896441666701</v>
      </c>
      <c r="ZB54" s="15">
        <v>0.33468372329166701</v>
      </c>
      <c r="ZC54" s="15">
        <v>0.13831193993749999</v>
      </c>
      <c r="ZD54" s="15">
        <v>0.14817760522916701</v>
      </c>
      <c r="ZE54" s="15">
        <v>0.1244755533125</v>
      </c>
      <c r="ZF54" s="15">
        <v>36.69</v>
      </c>
      <c r="ZG54" s="15">
        <v>32.947499999999998</v>
      </c>
      <c r="ZH54" s="15">
        <v>15.153124999999999</v>
      </c>
      <c r="ZI54" s="15">
        <v>35.905416666666703</v>
      </c>
      <c r="ZJ54" s="15">
        <v>35.316041666666699</v>
      </c>
      <c r="ZK54" s="15">
        <v>37.631250000000001</v>
      </c>
      <c r="ZL54" s="15">
        <v>37.590000000000003</v>
      </c>
      <c r="ZM54" s="15">
        <v>-4.25356991458333E-2</v>
      </c>
      <c r="ZN54" s="15">
        <v>-5.1995130395833297E-2</v>
      </c>
      <c r="ZO54" s="15">
        <v>60.814791666666601</v>
      </c>
      <c r="ZP54" s="15">
        <v>57.9375</v>
      </c>
      <c r="ZQ54" s="15">
        <v>103.6</v>
      </c>
      <c r="ZR54" s="15">
        <f t="shared" si="100"/>
        <v>42.785208333333394</v>
      </c>
      <c r="ZS54" s="15">
        <f t="shared" si="101"/>
        <v>45.662499999999994</v>
      </c>
      <c r="ZT54" s="15">
        <v>1925.7808958333301</v>
      </c>
      <c r="ZU54" s="15">
        <v>1860.4755416666701</v>
      </c>
      <c r="ZV54" s="15">
        <v>0.55175817384166703</v>
      </c>
      <c r="ZW54" s="15">
        <v>0.50635719108958299</v>
      </c>
      <c r="ZX54" s="15">
        <v>0.414840585916667</v>
      </c>
      <c r="ZY54" s="15">
        <v>0.37808860082291701</v>
      </c>
      <c r="ZZ54" s="15">
        <v>0.52786568735416695</v>
      </c>
      <c r="AAA54" s="15">
        <v>0.49421573479791697</v>
      </c>
      <c r="AAB54" s="15">
        <v>0.38640359503333299</v>
      </c>
      <c r="AAC54" s="15">
        <v>0.36436511876875</v>
      </c>
      <c r="AAD54" s="15">
        <v>0.177794406104167</v>
      </c>
      <c r="AAE54" s="15">
        <v>0.15949096362500001</v>
      </c>
      <c r="AAF54" s="15">
        <v>0.58762969109583296</v>
      </c>
      <c r="AAG54" s="15">
        <v>0.57050539093333297</v>
      </c>
      <c r="AAH54" s="15">
        <v>0.55199214863541701</v>
      </c>
      <c r="AAI54" s="15">
        <v>0.51687268578125001</v>
      </c>
      <c r="AAJ54" s="15">
        <v>5.2856099270833297E-2</v>
      </c>
      <c r="AAK54" s="15">
        <v>9.0233967293749995E-2</v>
      </c>
      <c r="AAL54" s="15">
        <v>2.4732255379645798</v>
      </c>
      <c r="AAM54" s="15">
        <v>2.0933067993562502</v>
      </c>
      <c r="AAN54" s="15">
        <v>0.336990156166667</v>
      </c>
      <c r="AAO54" s="15">
        <v>0.31614300493958303</v>
      </c>
      <c r="AAP54" s="15">
        <v>0.43666474582083298</v>
      </c>
      <c r="AAQ54" s="15">
        <v>0.40441806347291698</v>
      </c>
      <c r="AAR54" s="15">
        <v>0.42406102423333297</v>
      </c>
      <c r="AAS54" s="15">
        <v>0.39897006209583302</v>
      </c>
      <c r="AAT54" s="15">
        <v>0.32208743877916701</v>
      </c>
      <c r="AAU54" s="15">
        <v>0.30983575142083303</v>
      </c>
      <c r="AAV54" s="15">
        <v>-0.55696064891666697</v>
      </c>
      <c r="AAW54" s="15">
        <v>-0.53289979750000005</v>
      </c>
      <c r="AAX54" s="15">
        <v>0.78082313976666695</v>
      </c>
      <c r="AAY54" s="15">
        <v>0.74005720143541698</v>
      </c>
      <c r="AAZ54" s="15">
        <v>0.116177404560976</v>
      </c>
      <c r="ABA54" s="15">
        <v>0.10668296575609799</v>
      </c>
      <c r="ABB54" s="15">
        <v>9.8638682341463405E-2</v>
      </c>
      <c r="ABC54" s="15">
        <v>0.10952779224390199</v>
      </c>
      <c r="ABD54" s="15">
        <v>0.41621819997560999</v>
      </c>
      <c r="ABE54" s="15">
        <v>0.27772904604878001</v>
      </c>
      <c r="ABF54" s="15">
        <v>0.115772588</v>
      </c>
      <c r="ABG54" s="15">
        <v>0.43852375199999999</v>
      </c>
      <c r="ABH54" s="15">
        <v>0.28541721519512198</v>
      </c>
      <c r="ABI54" s="15">
        <v>0.11028950443902399</v>
      </c>
      <c r="ABJ54" s="15">
        <v>0.104766813292683</v>
      </c>
      <c r="ABK54" s="15">
        <v>9.3716399390243899E-2</v>
      </c>
      <c r="ABL54" s="15">
        <v>35.96</v>
      </c>
      <c r="ABM54" s="15">
        <v>33.838780487804897</v>
      </c>
      <c r="ABN54" s="15">
        <v>14.8485365853658</v>
      </c>
      <c r="ABO54" s="15">
        <v>31.96</v>
      </c>
      <c r="ABP54" s="15">
        <v>31.289756097561</v>
      </c>
      <c r="ABQ54" s="15">
        <v>36.474878048780504</v>
      </c>
      <c r="ABR54" s="15">
        <v>36.457317073170799</v>
      </c>
      <c r="ABS54" s="15">
        <v>-0.114354514634146</v>
      </c>
      <c r="ABT54" s="15">
        <v>-0.11908728292682901</v>
      </c>
      <c r="ABU54" s="15">
        <v>64.878292682926897</v>
      </c>
      <c r="ABV54" s="15">
        <v>62.010731707317099</v>
      </c>
      <c r="ABW54" s="15">
        <v>122.5</v>
      </c>
      <c r="ABX54" s="15">
        <f t="shared" si="102"/>
        <v>57.621707317073103</v>
      </c>
      <c r="ABY54" s="15">
        <f t="shared" si="103"/>
        <v>60.489268292682901</v>
      </c>
      <c r="ABZ54" s="15">
        <f t="shared" si="104"/>
        <v>59.055487804877998</v>
      </c>
      <c r="ACA54" s="15">
        <v>2018.0277560975601</v>
      </c>
      <c r="ACB54" s="15">
        <v>1952.94204878049</v>
      </c>
      <c r="ACC54" s="15">
        <v>0.58120083804878098</v>
      </c>
      <c r="ACD54" s="15">
        <v>0.57946730145853698</v>
      </c>
      <c r="ACE54" s="15">
        <v>0.42229237828048799</v>
      </c>
      <c r="ACF54" s="15">
        <v>0.43259551550000003</v>
      </c>
      <c r="ACG54" s="15">
        <v>0.61374976286097505</v>
      </c>
      <c r="ACH54" s="15">
        <v>0.58857465685122001</v>
      </c>
      <c r="ACI54" s="15">
        <f t="shared" si="105"/>
        <v>0.60116220985609758</v>
      </c>
      <c r="ACJ54" s="15">
        <v>0.46285711202926799</v>
      </c>
      <c r="ACK54" s="15">
        <v>0.44328211116341498</v>
      </c>
      <c r="ACL54" s="15">
        <v>0.211018313880488</v>
      </c>
      <c r="ACM54" s="15">
        <v>0.19689357226585399</v>
      </c>
      <c r="ACN54" s="15">
        <v>0.64702871574634102</v>
      </c>
      <c r="ACO54" s="15">
        <v>0.61369502938780496</v>
      </c>
      <c r="ACP54" s="15">
        <v>0.59723579857073195</v>
      </c>
      <c r="ACQ54" s="15">
        <v>0.559515304285366</v>
      </c>
      <c r="ACR54" s="15">
        <v>0.105429219219512</v>
      </c>
      <c r="ACS54" s="15">
        <v>5.27184345560976E-2</v>
      </c>
      <c r="ACT54" s="15">
        <v>2.7956037982609798</v>
      </c>
      <c r="ACU54" s="15">
        <v>2.8048550667926802</v>
      </c>
      <c r="ACV54" s="15">
        <v>0.344010893570732</v>
      </c>
      <c r="ACW54" s="15">
        <v>0.33173808413170702</v>
      </c>
      <c r="ACX54" s="15">
        <v>0.45781917307804898</v>
      </c>
      <c r="ACY54" s="15">
        <v>0.43650389043902399</v>
      </c>
      <c r="ACZ54" s="15">
        <v>0.473465977117073</v>
      </c>
      <c r="ADA54" s="15">
        <v>0.439774520246342</v>
      </c>
      <c r="ADB54" s="15">
        <v>0.36288710303902399</v>
      </c>
      <c r="ADC54" s="15">
        <v>0.335455003526829</v>
      </c>
      <c r="ADD54" s="15">
        <v>-0.63214704524390297</v>
      </c>
      <c r="ADE54" s="15">
        <v>-0.61272974204877995</v>
      </c>
      <c r="ADF54" s="15">
        <v>0.85155707365365796</v>
      </c>
      <c r="ADG54" s="15">
        <v>0.83632244975121905</v>
      </c>
      <c r="ADH54" s="15">
        <v>8.4425604738461502E-2</v>
      </c>
      <c r="ADI54" s="15">
        <v>7.0358870292307696E-2</v>
      </c>
      <c r="ADJ54" s="15">
        <v>6.7585666076923095E-2</v>
      </c>
      <c r="ADK54" s="15">
        <v>8.6272307692307704E-2</v>
      </c>
      <c r="ADL54" s="15">
        <v>0.33729704146153799</v>
      </c>
      <c r="ADM54" s="15">
        <v>0.21524852570769201</v>
      </c>
      <c r="ADN54" s="15">
        <v>9.2832028846153797E-2</v>
      </c>
      <c r="ADO54" s="15">
        <v>0.37268509569230801</v>
      </c>
      <c r="ADP54" s="15">
        <v>0.246090534953846</v>
      </c>
      <c r="ADQ54" s="15">
        <v>8.7230925123076897E-2</v>
      </c>
      <c r="ADR54" s="15">
        <v>8.5142786230769194E-2</v>
      </c>
      <c r="ADS54" s="15">
        <v>7.6330645169230799E-2</v>
      </c>
      <c r="ADT54" s="15">
        <v>37.44</v>
      </c>
      <c r="ADU54" s="15">
        <v>34.348923076923001</v>
      </c>
      <c r="ADV54" s="15">
        <v>18.728923076923099</v>
      </c>
      <c r="ADW54" s="15">
        <v>32.129230769230801</v>
      </c>
      <c r="ADX54" s="15">
        <v>31.5204615384615</v>
      </c>
      <c r="ADY54" s="15">
        <v>37.808461538461501</v>
      </c>
      <c r="ADZ54" s="15">
        <v>37.68</v>
      </c>
      <c r="AEA54" s="15">
        <v>-0.144123075230769</v>
      </c>
      <c r="AEB54" s="15">
        <v>-0.14207064153846199</v>
      </c>
      <c r="AEC54" s="15">
        <v>72.738153846153807</v>
      </c>
      <c r="AED54" s="15">
        <v>70.093692307692294</v>
      </c>
      <c r="AEE54" s="15">
        <v>140.80000000000001</v>
      </c>
      <c r="AEF54" s="15">
        <f t="shared" si="247"/>
        <v>68.061846153846204</v>
      </c>
      <c r="AEG54" s="15">
        <f t="shared" si="248"/>
        <v>70.706307692307718</v>
      </c>
      <c r="AEH54" s="15">
        <v>2196.4583384615398</v>
      </c>
      <c r="AEI54" s="15">
        <v>2136.4672</v>
      </c>
      <c r="AEJ54" s="15">
        <v>0.60019137452307703</v>
      </c>
      <c r="AEK54" s="15">
        <v>0.58713990112307701</v>
      </c>
      <c r="AEL54" s="15">
        <v>0.45174154561538499</v>
      </c>
      <c r="AEM54" s="15">
        <v>0.42518961503076902</v>
      </c>
      <c r="AEN54" s="15">
        <v>0.62732477664615405</v>
      </c>
      <c r="AEO54" s="15">
        <v>0.65009904089230797</v>
      </c>
      <c r="AEP54" s="15">
        <v>0.48568062833846198</v>
      </c>
      <c r="AEQ54" s="15">
        <v>0.505348070615385</v>
      </c>
      <c r="AER54" s="15">
        <v>0.204154323492308</v>
      </c>
      <c r="AES54" s="15">
        <v>0.216864025323077</v>
      </c>
      <c r="AET54" s="15">
        <v>0.65941717135384603</v>
      </c>
      <c r="AEU54" s="15">
        <v>0.66118475504615404</v>
      </c>
      <c r="AEV54" s="15">
        <v>0.61993337249230795</v>
      </c>
      <c r="AEW54" s="15">
        <v>0.59430121723076901</v>
      </c>
      <c r="AEX54" s="15">
        <v>9.7882633184615403E-2</v>
      </c>
      <c r="AEY54" s="15">
        <v>0.1217543718</v>
      </c>
      <c r="AEZ54" s="15">
        <v>3.0272540066000002</v>
      </c>
      <c r="AFA54" s="15">
        <v>2.9245928741076899</v>
      </c>
      <c r="AFB54" s="15">
        <v>0.32566878840000002</v>
      </c>
      <c r="AFC54" s="15">
        <v>0.32969589886153799</v>
      </c>
      <c r="AFD54" s="15">
        <v>0.43933858704615403</v>
      </c>
      <c r="AFE54" s="15">
        <v>0.44198292933846201</v>
      </c>
      <c r="AFF54" s="15">
        <v>0.45112848230769198</v>
      </c>
      <c r="AFG54" s="15">
        <v>0.46980250338461499</v>
      </c>
      <c r="AFH54" s="15">
        <v>0.33981496792307703</v>
      </c>
      <c r="AFI54" s="15">
        <v>0.36388238290769198</v>
      </c>
      <c r="AFJ54" s="15">
        <v>-0.65289363795384603</v>
      </c>
      <c r="AFK54" s="15">
        <v>-0.66960065264615398</v>
      </c>
      <c r="AFL54" s="15">
        <v>0.79166517753846199</v>
      </c>
      <c r="AFM54" s="15">
        <v>0.87257468976923103</v>
      </c>
      <c r="AFN54" s="15">
        <v>9.0176187673076905E-2</v>
      </c>
      <c r="AFO54" s="15">
        <v>6.7230691250000002E-2</v>
      </c>
      <c r="AFP54" s="15">
        <v>7.0780863269230804E-2</v>
      </c>
      <c r="AFQ54" s="15">
        <v>8.1812222634615406E-2</v>
      </c>
      <c r="AFR54" s="15">
        <v>0.37532243201923099</v>
      </c>
      <c r="AFS54" s="15">
        <v>0.24316336875</v>
      </c>
      <c r="AFT54" s="15">
        <v>8.4310122211538496E-2</v>
      </c>
      <c r="AFU54" s="15">
        <v>0.40550411742307702</v>
      </c>
      <c r="AFV54" s="15">
        <v>0.25693985259615398</v>
      </c>
      <c r="AFW54" s="15">
        <v>8.5241764923076904E-2</v>
      </c>
      <c r="AFX54" s="15">
        <v>6.7890092288461601E-2</v>
      </c>
      <c r="AFY54" s="15">
        <v>7.4764028980769295E-2</v>
      </c>
      <c r="AFZ54" s="15">
        <v>34.04</v>
      </c>
      <c r="AGA54" s="15">
        <v>31.206346153846201</v>
      </c>
      <c r="AGB54" s="15">
        <v>16.6755769230769</v>
      </c>
      <c r="AGC54" s="15">
        <v>28.751153846153802</v>
      </c>
      <c r="AGD54" s="15">
        <v>28.7088461538461</v>
      </c>
      <c r="AGE54" s="15">
        <v>33.930769230769201</v>
      </c>
      <c r="AGF54" s="15">
        <v>33.89</v>
      </c>
      <c r="AGG54" s="15">
        <v>-0.13014008807692301</v>
      </c>
      <c r="AGH54" s="15">
        <v>-0.118431708269231</v>
      </c>
      <c r="AGI54" s="15">
        <v>69.075576923076895</v>
      </c>
      <c r="AGJ54" s="15">
        <v>65.150384615384596</v>
      </c>
      <c r="AGK54" s="15">
        <v>145.1</v>
      </c>
      <c r="AGL54" s="15">
        <f t="shared" si="106"/>
        <v>76.0244230769231</v>
      </c>
      <c r="AGM54" s="15">
        <f t="shared" si="107"/>
        <v>79.949615384615399</v>
      </c>
      <c r="AGN54" s="15">
        <f t="shared" si="108"/>
        <v>77.987019230769249</v>
      </c>
      <c r="AGO54" s="15">
        <v>2113.31492307692</v>
      </c>
      <c r="AGP54" s="15">
        <v>2024.22361538462</v>
      </c>
      <c r="AGQ54" s="15">
        <v>0.65442360757692297</v>
      </c>
      <c r="AGR54" s="15">
        <v>0.63919329102884603</v>
      </c>
      <c r="AGS54" s="15">
        <v>0.50526675356730799</v>
      </c>
      <c r="AGT54" s="15">
        <v>0.49474370733461498</v>
      </c>
      <c r="AGU54" s="15">
        <v>0.71209545865192303</v>
      </c>
      <c r="AGV54" s="15">
        <v>0.69380959607500003</v>
      </c>
      <c r="AGW54" s="15">
        <f t="shared" si="109"/>
        <v>0.70295252736346159</v>
      </c>
      <c r="AGX54" s="15">
        <v>0.58149610195576895</v>
      </c>
      <c r="AGY54" s="15">
        <v>0.56481838244230798</v>
      </c>
      <c r="AGZ54" s="15">
        <v>0.223642511230769</v>
      </c>
      <c r="AHA54" s="15">
        <v>0.21162313813846201</v>
      </c>
      <c r="AHB54" s="15">
        <v>0.68747956158461498</v>
      </c>
      <c r="AHC54" s="15">
        <v>0.68012185700192296</v>
      </c>
      <c r="AHD54" s="15">
        <v>0.65171142420384598</v>
      </c>
      <c r="AHE54" s="15">
        <v>0.60960076181153799</v>
      </c>
      <c r="AHF54" s="15">
        <v>6.0419565313461501E-2</v>
      </c>
      <c r="AHG54" s="15">
        <v>7.2274926515384599E-2</v>
      </c>
      <c r="AHH54" s="15">
        <v>3.8257047049365398</v>
      </c>
      <c r="AHI54" s="15">
        <v>3.61021863053077</v>
      </c>
      <c r="AHJ54" s="15">
        <v>0.31406559815000001</v>
      </c>
      <c r="AHK54" s="15">
        <v>0.30321438988076899</v>
      </c>
      <c r="AHL54" s="15">
        <v>0.43897917380769202</v>
      </c>
      <c r="AHM54" s="15">
        <v>0.41878912544230801</v>
      </c>
      <c r="AHN54" s="15">
        <v>0.46133617638076901</v>
      </c>
      <c r="AHO54" s="15">
        <v>0.43862056021538498</v>
      </c>
      <c r="AHP54" s="15">
        <v>0.341368801025</v>
      </c>
      <c r="AHQ54" s="15">
        <v>0.32725433204615401</v>
      </c>
      <c r="AHR54" s="15">
        <v>-0.73474462296153897</v>
      </c>
      <c r="AHS54" s="15">
        <v>-0.72047728246153897</v>
      </c>
      <c r="AHT54" s="15">
        <v>0.78720649160384604</v>
      </c>
      <c r="AHU54" s="15">
        <v>0.78845952274615405</v>
      </c>
      <c r="AHV54" s="15">
        <v>8.2178085384615407E-2</v>
      </c>
      <c r="AHW54" s="15">
        <v>6.9667049365384606E-2</v>
      </c>
      <c r="AHX54" s="15">
        <v>7.30980557884615E-2</v>
      </c>
      <c r="AHY54" s="15">
        <v>7.9705577403846206E-2</v>
      </c>
      <c r="AHZ54" s="15">
        <v>0.36957038705769202</v>
      </c>
      <c r="AIA54" s="15">
        <v>0.21652710680769199</v>
      </c>
      <c r="AIB54" s="15">
        <v>7.8805809615384595E-2</v>
      </c>
      <c r="AIC54" s="15">
        <v>0.35104765061538501</v>
      </c>
      <c r="AID54" s="15">
        <v>0.222400748153846</v>
      </c>
      <c r="AIE54" s="15">
        <v>7.6167307692307701E-2</v>
      </c>
      <c r="AIF54" s="15">
        <v>6.4867395134615397E-2</v>
      </c>
      <c r="AIG54" s="15">
        <v>6.5106074442307704E-2</v>
      </c>
      <c r="AIH54" s="15">
        <v>37.513846153846103</v>
      </c>
      <c r="AII54" s="15">
        <v>34.979423076923098</v>
      </c>
      <c r="AIJ54" s="15">
        <v>17.952307692307699</v>
      </c>
      <c r="AIK54" s="15">
        <v>32.866538461538497</v>
      </c>
      <c r="AIL54" s="15">
        <v>31.737500000000001</v>
      </c>
      <c r="AIM54" s="15">
        <v>37.828846153846101</v>
      </c>
      <c r="AIN54" s="15">
        <v>37.76</v>
      </c>
      <c r="AIO54" s="15">
        <v>-0.12608938134615399</v>
      </c>
      <c r="AIP54" s="15">
        <v>-0.13904666538461499</v>
      </c>
      <c r="AIQ54" s="15">
        <v>72.519423076923104</v>
      </c>
      <c r="AIR54" s="15">
        <v>73.287115384615404</v>
      </c>
      <c r="AIS54" s="15">
        <v>157</v>
      </c>
      <c r="AIT54" s="15">
        <f t="shared" si="110"/>
        <v>84.480576923076896</v>
      </c>
      <c r="AIU54" s="15">
        <f t="shared" si="111"/>
        <v>83.712884615384596</v>
      </c>
      <c r="AIV54" s="15">
        <v>2191.51515384615</v>
      </c>
      <c r="AIW54" s="15">
        <v>2208.91605769231</v>
      </c>
      <c r="AIX54" s="15">
        <v>0.63251433054999995</v>
      </c>
      <c r="AIY54" s="15">
        <v>0.640103263386539</v>
      </c>
      <c r="AIZ54" s="15">
        <v>0.47656665154807698</v>
      </c>
      <c r="AJA54" s="15">
        <v>0.45965611513076898</v>
      </c>
      <c r="AJB54" s="15">
        <v>0.68724525375000001</v>
      </c>
      <c r="AJC54" s="15">
        <v>0.67748463859807695</v>
      </c>
      <c r="AJD54" s="15">
        <v>0.54817335343076901</v>
      </c>
      <c r="AJE54" s="15">
        <v>0.51134294104038502</v>
      </c>
      <c r="AJF54" s="15">
        <v>0.22369323214230799</v>
      </c>
      <c r="AJG54" s="15">
        <v>0.25609157413653799</v>
      </c>
      <c r="AJH54" s="15">
        <v>0.68658672139038501</v>
      </c>
      <c r="AJI54" s="15">
        <v>0.66446816098846195</v>
      </c>
      <c r="AJJ54" s="15">
        <v>0.64274143821538399</v>
      </c>
      <c r="AJK54" s="15">
        <v>0.630669029744231</v>
      </c>
      <c r="AJL54" s="15">
        <v>9.5621494244230804E-2</v>
      </c>
      <c r="AJM54" s="15">
        <v>4.3871071442307702E-2</v>
      </c>
      <c r="AJN54" s="15">
        <v>3.4639630878192298</v>
      </c>
      <c r="AJO54" s="15">
        <v>3.64409964125</v>
      </c>
      <c r="AJP54" s="15">
        <v>0.32553575348269198</v>
      </c>
      <c r="AJQ54" s="15">
        <v>0.372197863815385</v>
      </c>
      <c r="AJR54" s="15">
        <v>0.44821132991538498</v>
      </c>
      <c r="AJS54" s="15">
        <v>0.49152965463846199</v>
      </c>
      <c r="AJT54" s="15">
        <v>0.47080882582692302</v>
      </c>
      <c r="AJU54" s="15">
        <v>0.50839614572884595</v>
      </c>
      <c r="AJV54" s="15">
        <v>0.35315321539615402</v>
      </c>
      <c r="AJW54" s="15">
        <v>0.39384532674230799</v>
      </c>
      <c r="AJX54" s="15">
        <v>-0.70743024475000005</v>
      </c>
      <c r="AJY54" s="15">
        <v>-0.67560297626923105</v>
      </c>
      <c r="AJZ54" s="15">
        <v>0.81960075741538496</v>
      </c>
      <c r="AKA54" s="15">
        <v>1.0794611958615401</v>
      </c>
      <c r="AZI54" s="6"/>
      <c r="AZJ54" s="7"/>
      <c r="AZK54" s="6"/>
      <c r="AZL54" s="6"/>
      <c r="AZM54" s="6"/>
      <c r="AZN54" s="6"/>
    </row>
    <row r="55" spans="1:963 1361:1366" x14ac:dyDescent="0.25">
      <c r="A55" s="15">
        <v>54</v>
      </c>
      <c r="B55" s="15">
        <v>14</v>
      </c>
      <c r="C55" s="15" t="s">
        <v>10</v>
      </c>
      <c r="D55" s="15">
        <v>70</v>
      </c>
      <c r="E55" s="15">
        <v>4</v>
      </c>
      <c r="F55" s="15">
        <v>3</v>
      </c>
      <c r="G55" s="25">
        <v>-9999</v>
      </c>
      <c r="H55" s="25">
        <v>-9999</v>
      </c>
      <c r="I55" s="25">
        <v>-9999</v>
      </c>
      <c r="J55" s="25">
        <v>-9999</v>
      </c>
      <c r="K55" s="25">
        <v>-9999</v>
      </c>
      <c r="L55" s="25">
        <v>-9999</v>
      </c>
      <c r="M55" s="15">
        <v>172.48000000000002</v>
      </c>
      <c r="N55" s="15">
        <v>154</v>
      </c>
      <c r="O55" s="15">
        <f t="shared" si="34"/>
        <v>224.00000000000003</v>
      </c>
      <c r="P55" s="15">
        <v>200</v>
      </c>
      <c r="Q55" s="15">
        <v>52.400000000000006</v>
      </c>
      <c r="R55" s="15">
        <v>20.72</v>
      </c>
      <c r="S55" s="15">
        <v>26.880000000000003</v>
      </c>
      <c r="T55" s="15">
        <v>50.4</v>
      </c>
      <c r="U55" s="15">
        <v>24.72</v>
      </c>
      <c r="V55" s="15">
        <v>24.880000000000003</v>
      </c>
      <c r="W55" s="15">
        <v>46.4</v>
      </c>
      <c r="X55" s="15">
        <v>24.72</v>
      </c>
      <c r="Y55" s="15">
        <v>28.88</v>
      </c>
      <c r="Z55" s="15">
        <v>50.4</v>
      </c>
      <c r="AA55" s="15">
        <v>16.72</v>
      </c>
      <c r="AB55" s="15">
        <v>32.880000000000003</v>
      </c>
      <c r="AC55" s="15" t="s">
        <v>94</v>
      </c>
      <c r="AD55" s="15">
        <v>9</v>
      </c>
      <c r="AE55" s="15">
        <v>7.2</v>
      </c>
      <c r="AF55" s="15">
        <v>1.1499999999999999</v>
      </c>
      <c r="AG55" s="15" t="s">
        <v>41</v>
      </c>
      <c r="AH55" s="15">
        <v>2</v>
      </c>
      <c r="AI55" s="15">
        <v>1.2</v>
      </c>
      <c r="AJ55" s="15">
        <v>2.2999999999999998</v>
      </c>
      <c r="AK55" s="15">
        <v>4</v>
      </c>
      <c r="AL55" s="15">
        <v>466</v>
      </c>
      <c r="AM55" s="15">
        <v>60</v>
      </c>
      <c r="AN55" s="15">
        <v>0.56000000000000005</v>
      </c>
      <c r="AO55" s="15">
        <v>8</v>
      </c>
      <c r="AP55" s="15">
        <v>5</v>
      </c>
      <c r="AQ55" s="15">
        <v>1.25</v>
      </c>
      <c r="AR55" s="15">
        <v>5289</v>
      </c>
      <c r="AS55" s="15">
        <v>207</v>
      </c>
      <c r="AT55" s="15">
        <v>615</v>
      </c>
      <c r="AU55" s="25">
        <v>-9999</v>
      </c>
      <c r="AV55" s="15">
        <v>32</v>
      </c>
      <c r="AW55" s="15">
        <v>0</v>
      </c>
      <c r="AX55" s="15">
        <v>4</v>
      </c>
      <c r="AY55" s="15">
        <v>83</v>
      </c>
      <c r="AZ55" s="15">
        <v>5</v>
      </c>
      <c r="BA55" s="15">
        <v>8</v>
      </c>
      <c r="BB55" s="15">
        <v>76</v>
      </c>
      <c r="BC55" s="20">
        <v>7.0411909671578746E-2</v>
      </c>
      <c r="BD55" s="20">
        <v>0</v>
      </c>
      <c r="BE55" s="20">
        <v>0</v>
      </c>
      <c r="BF55" s="20">
        <v>0.68329177057356616</v>
      </c>
      <c r="BG55" s="20">
        <v>1.7589839221813415</v>
      </c>
      <c r="BH55" s="20">
        <v>1.7855341470795925</v>
      </c>
      <c r="BI55" s="25">
        <v>-9999</v>
      </c>
      <c r="BJ55" s="25">
        <v>-9999</v>
      </c>
      <c r="BK55" s="25">
        <v>-9999</v>
      </c>
      <c r="BL55" s="25">
        <v>-9999</v>
      </c>
      <c r="BM55" s="25">
        <v>-9999</v>
      </c>
      <c r="BN55" s="20">
        <f t="shared" si="197"/>
        <v>0.28164763868631498</v>
      </c>
      <c r="BO55" s="20">
        <f t="shared" si="198"/>
        <v>0.28164763868631498</v>
      </c>
      <c r="BP55" s="20">
        <f t="shared" si="199"/>
        <v>3.0148147209805796</v>
      </c>
      <c r="BQ55" s="20">
        <f t="shared" si="200"/>
        <v>10.050750409705945</v>
      </c>
      <c r="BR55" s="20">
        <f t="shared" si="201"/>
        <v>17.192886998024314</v>
      </c>
      <c r="BS55" s="20">
        <f t="shared" si="202"/>
        <v>2.7331670822942646</v>
      </c>
      <c r="BT55" s="20">
        <f t="shared" si="203"/>
        <v>7.0359356887253659</v>
      </c>
      <c r="BU55" s="20">
        <f t="shared" si="204"/>
        <v>7.1421365883183698</v>
      </c>
      <c r="BV55" s="20">
        <f t="shared" si="35"/>
        <v>16.911239359338001</v>
      </c>
      <c r="BW55" s="25">
        <v>-9999</v>
      </c>
      <c r="BX55" s="25">
        <v>-9999</v>
      </c>
      <c r="BY55" s="25">
        <v>-9999</v>
      </c>
      <c r="BZ55" s="25">
        <v>-9999</v>
      </c>
      <c r="CA55" s="25">
        <v>-9999</v>
      </c>
      <c r="CB55" s="25">
        <v>-9999</v>
      </c>
      <c r="CC55" s="25">
        <v>-9999</v>
      </c>
      <c r="CD55" s="20">
        <f t="shared" si="205"/>
        <v>19.576061527632977</v>
      </c>
      <c r="CE55" s="20">
        <f t="shared" si="206"/>
        <v>29.12901923171205</v>
      </c>
      <c r="CF55" s="20">
        <f t="shared" si="207"/>
        <v>39.747773647781493</v>
      </c>
      <c r="CG55" s="20">
        <f t="shared" si="36"/>
        <v>-39944.257777502098</v>
      </c>
      <c r="CH55" s="15">
        <f t="shared" si="208"/>
        <v>10.618754416069445</v>
      </c>
      <c r="CI55" s="15">
        <f t="shared" si="209"/>
        <v>11.994448850118953</v>
      </c>
      <c r="CJ55" s="15">
        <f t="shared" si="210"/>
        <v>-39996</v>
      </c>
      <c r="CK55" s="15">
        <f t="shared" ref="CK55:CL55" si="275">SUM(CH55:CJ55)</f>
        <v>-39973.386796733808</v>
      </c>
      <c r="CL55" s="15">
        <f t="shared" si="275"/>
        <v>-79957.392347883695</v>
      </c>
      <c r="CM55" s="15">
        <v>9.25</v>
      </c>
      <c r="CN55" s="15">
        <v>4.0449999999999999</v>
      </c>
      <c r="CO55" s="15">
        <v>0.315</v>
      </c>
      <c r="CP55" s="15">
        <v>1.9500000000000002</v>
      </c>
      <c r="CQ55" s="15">
        <v>0.16500000000000001</v>
      </c>
      <c r="CR55" s="15">
        <v>0.3</v>
      </c>
      <c r="CS55" s="25">
        <v>-9999</v>
      </c>
      <c r="CT55" s="25">
        <v>-9999</v>
      </c>
      <c r="CU55" s="25">
        <v>-9999</v>
      </c>
      <c r="CV55" s="25">
        <v>-9999</v>
      </c>
      <c r="CW55" s="25">
        <v>-9999</v>
      </c>
      <c r="CX55" s="20">
        <f t="shared" si="141"/>
        <v>53.18</v>
      </c>
      <c r="CY55" s="20">
        <f t="shared" si="142"/>
        <v>54.44</v>
      </c>
      <c r="CZ55" s="20">
        <f t="shared" si="143"/>
        <v>62.239999999999995</v>
      </c>
      <c r="DA55" s="20">
        <f t="shared" si="144"/>
        <v>62.899999999999991</v>
      </c>
      <c r="DB55" s="20">
        <f t="shared" si="145"/>
        <v>64.099999999999994</v>
      </c>
      <c r="DC55" s="15">
        <f t="shared" si="146"/>
        <v>7.8000000000000007</v>
      </c>
      <c r="DD55" s="15">
        <f t="shared" si="147"/>
        <v>0.66</v>
      </c>
      <c r="DE55" s="15">
        <f t="shared" si="148"/>
        <v>1.2</v>
      </c>
      <c r="DF55" s="15">
        <f t="shared" si="149"/>
        <v>9.66</v>
      </c>
      <c r="DG55" s="16">
        <v>2.2054380664652569</v>
      </c>
      <c r="DH55" s="16">
        <v>2.6885773154429873</v>
      </c>
      <c r="DI55" s="16">
        <v>2.3882394260197679</v>
      </c>
      <c r="DJ55" s="16">
        <v>2.6546886040173612</v>
      </c>
      <c r="DK55" s="16">
        <v>2.9986122125297383</v>
      </c>
      <c r="DL55" s="25">
        <v>-9999</v>
      </c>
      <c r="DM55" s="25">
        <v>-9999</v>
      </c>
      <c r="DN55" s="20">
        <f t="shared" si="41"/>
        <v>19.576061527632977</v>
      </c>
      <c r="DO55" s="20">
        <f t="shared" si="42"/>
        <v>29.12901923171205</v>
      </c>
      <c r="DP55" s="20">
        <f t="shared" ref="DP55:DR55" si="276">(DO55+(DJ55*4))</f>
        <v>39.747773647781493</v>
      </c>
      <c r="DQ55" s="20">
        <f t="shared" si="276"/>
        <v>51.742222497900443</v>
      </c>
      <c r="DR55" s="20">
        <f t="shared" si="276"/>
        <v>-39944.257777502098</v>
      </c>
      <c r="DS55" s="15">
        <f t="shared" si="44"/>
        <v>10.618754416069445</v>
      </c>
      <c r="DT55" s="15">
        <f t="shared" si="45"/>
        <v>11.994448850118953</v>
      </c>
      <c r="DU55" s="15">
        <f t="shared" si="46"/>
        <v>-39996</v>
      </c>
      <c r="DV55" s="15">
        <f t="shared" si="47"/>
        <v>-39973.386796733808</v>
      </c>
      <c r="DW55" s="25">
        <v>-9999</v>
      </c>
      <c r="DX55" s="25">
        <v>-9999</v>
      </c>
      <c r="DY55" s="25">
        <v>-9999</v>
      </c>
      <c r="DZ55" s="25">
        <v>-9999</v>
      </c>
      <c r="EA55" s="25">
        <v>-9999</v>
      </c>
      <c r="EB55" s="25">
        <v>-9999</v>
      </c>
      <c r="EC55" s="25">
        <v>-9999</v>
      </c>
      <c r="ED55" s="25">
        <v>-9999</v>
      </c>
      <c r="EE55" s="25">
        <v>-9999</v>
      </c>
      <c r="EF55" s="25">
        <v>-9999</v>
      </c>
      <c r="EG55" s="25">
        <v>-9999</v>
      </c>
      <c r="EH55" s="25">
        <v>-9999</v>
      </c>
      <c r="EI55" s="25">
        <v>-9999</v>
      </c>
      <c r="EJ55" s="25">
        <v>-9999</v>
      </c>
      <c r="EK55" s="25">
        <v>-9999</v>
      </c>
      <c r="EL55" s="25">
        <v>-9999</v>
      </c>
      <c r="EM55" s="25">
        <v>-9999</v>
      </c>
      <c r="EN55" s="25">
        <v>-9999</v>
      </c>
      <c r="EO55" s="25">
        <v>-9999</v>
      </c>
      <c r="EP55" s="25">
        <v>-9999</v>
      </c>
      <c r="EQ55" s="25">
        <v>-9999</v>
      </c>
      <c r="ER55" s="21">
        <v>-9999</v>
      </c>
      <c r="ES55" s="32">
        <v>-9999</v>
      </c>
      <c r="ET55" s="21">
        <v>-9999</v>
      </c>
      <c r="EU55" s="33">
        <v>-9999</v>
      </c>
      <c r="EV55" s="21">
        <v>-9999</v>
      </c>
      <c r="EW55" s="21">
        <v>-9999</v>
      </c>
      <c r="EX55" s="21">
        <v>-9999</v>
      </c>
      <c r="EY55" s="21">
        <v>-9999</v>
      </c>
      <c r="EZ55" s="21">
        <v>-9999</v>
      </c>
      <c r="FA55" s="21">
        <v>-9999</v>
      </c>
      <c r="FB55" s="21">
        <v>-9999</v>
      </c>
      <c r="FC55" s="21">
        <v>-9999</v>
      </c>
      <c r="FD55" s="21">
        <v>-9999</v>
      </c>
      <c r="FE55" s="21">
        <v>-9999</v>
      </c>
      <c r="FF55" s="21">
        <v>-9999</v>
      </c>
      <c r="FG55" s="21">
        <v>-9999</v>
      </c>
      <c r="FH55" s="21">
        <v>-9999</v>
      </c>
      <c r="FI55" s="21">
        <v>-9999</v>
      </c>
      <c r="FJ55" s="21">
        <v>-9999</v>
      </c>
      <c r="FK55" s="21">
        <v>-9999</v>
      </c>
      <c r="FL55" s="32">
        <v>-9999</v>
      </c>
      <c r="FM55" s="32">
        <v>-9999</v>
      </c>
      <c r="FN55" s="32">
        <v>-9999</v>
      </c>
      <c r="FO55" s="32">
        <v>-9999</v>
      </c>
      <c r="FP55" s="32">
        <v>-9999</v>
      </c>
      <c r="FQ55" s="32">
        <v>-9999</v>
      </c>
      <c r="FR55" s="32">
        <v>-9999</v>
      </c>
      <c r="FS55" s="32">
        <v>-9999</v>
      </c>
      <c r="FT55" s="32">
        <v>-9999</v>
      </c>
      <c r="FU55" s="32">
        <v>-9999</v>
      </c>
      <c r="FV55" s="32">
        <v>-9999</v>
      </c>
      <c r="FW55" s="32">
        <v>-9999</v>
      </c>
      <c r="FX55" s="21">
        <v>-9999</v>
      </c>
      <c r="FY55" s="21">
        <v>-9999</v>
      </c>
      <c r="FZ55" s="21">
        <v>-9999</v>
      </c>
      <c r="GA55" s="21">
        <v>-9999</v>
      </c>
      <c r="GB55" s="21">
        <v>-9999</v>
      </c>
      <c r="GC55" s="21">
        <v>-9999</v>
      </c>
      <c r="GD55" s="21">
        <v>-9999</v>
      </c>
      <c r="GE55" s="21">
        <v>-9999</v>
      </c>
      <c r="GF55" s="21">
        <v>-9999</v>
      </c>
      <c r="GG55" s="21">
        <v>-9999</v>
      </c>
      <c r="GH55" s="21">
        <v>-9999</v>
      </c>
      <c r="GI55" s="21">
        <v>-9999</v>
      </c>
      <c r="GJ55" s="21">
        <v>-9999</v>
      </c>
      <c r="GK55" s="21">
        <v>-9999</v>
      </c>
      <c r="GL55" s="21">
        <v>-9999</v>
      </c>
      <c r="GM55" s="21">
        <v>-9999</v>
      </c>
      <c r="GN55" s="25">
        <v>-9999</v>
      </c>
      <c r="GO55" s="25">
        <v>-9999</v>
      </c>
      <c r="GP55" s="25">
        <v>-9999</v>
      </c>
      <c r="GQ55" s="25">
        <v>-9999</v>
      </c>
      <c r="GR55" s="25">
        <v>-9999</v>
      </c>
      <c r="GS55" s="25">
        <v>-9999</v>
      </c>
      <c r="GT55" s="25">
        <v>-9999</v>
      </c>
      <c r="GU55" s="25">
        <v>-9999</v>
      </c>
      <c r="GV55" s="25">
        <v>-9999</v>
      </c>
      <c r="GW55" s="25">
        <v>-9999</v>
      </c>
      <c r="GX55" s="25">
        <v>-9999</v>
      </c>
      <c r="GY55" s="25">
        <v>-9999</v>
      </c>
      <c r="GZ55" s="25">
        <v>-9999</v>
      </c>
      <c r="HA55" s="25">
        <v>-9999</v>
      </c>
      <c r="HB55" s="21">
        <v>-9999</v>
      </c>
      <c r="HC55" s="21">
        <v>-9999</v>
      </c>
      <c r="HD55" s="21">
        <v>-9999</v>
      </c>
      <c r="HE55" s="21">
        <v>-9999</v>
      </c>
      <c r="HF55" s="21">
        <v>-9999</v>
      </c>
      <c r="HG55" s="15">
        <v>73.5</v>
      </c>
      <c r="HH55" s="15">
        <f t="shared" si="48"/>
        <v>1062.5</v>
      </c>
      <c r="HI55" s="15">
        <v>1.7630793445670063</v>
      </c>
      <c r="HJ55" s="24">
        <f t="shared" si="49"/>
        <v>1.9290954956679875</v>
      </c>
      <c r="HK55" s="15">
        <f t="shared" si="50"/>
        <v>20.49663964147237</v>
      </c>
      <c r="HL55" s="27">
        <v>0.35089450581145321</v>
      </c>
      <c r="HM55" s="17">
        <v>362.2</v>
      </c>
      <c r="HN55" s="17">
        <v>70.069999999999993</v>
      </c>
      <c r="HO55" s="16">
        <f t="shared" si="51"/>
        <v>292.13</v>
      </c>
      <c r="HP55" s="18">
        <v>14</v>
      </c>
      <c r="HQ55" s="18">
        <v>404.7</v>
      </c>
      <c r="HR55" s="18">
        <v>31.63</v>
      </c>
      <c r="HS55" s="22">
        <f t="shared" si="52"/>
        <v>373.07</v>
      </c>
      <c r="HT55" s="21">
        <v>184</v>
      </c>
      <c r="HU55" s="18">
        <v>385.1</v>
      </c>
      <c r="HV55" s="18">
        <v>31</v>
      </c>
      <c r="HW55" s="18">
        <f t="shared" si="53"/>
        <v>354.1</v>
      </c>
      <c r="HX55" s="18">
        <v>218.6</v>
      </c>
      <c r="HY55" s="18">
        <v>31</v>
      </c>
      <c r="HZ55" s="18">
        <f t="shared" si="54"/>
        <v>187.6</v>
      </c>
      <c r="IA55" s="18">
        <v>208</v>
      </c>
      <c r="IB55" s="18">
        <v>31.5</v>
      </c>
      <c r="IC55" s="18">
        <f t="shared" si="55"/>
        <v>176.5</v>
      </c>
      <c r="ID55" s="18">
        <v>116.7</v>
      </c>
      <c r="IE55" s="22">
        <v>6.65</v>
      </c>
      <c r="IF55" s="28">
        <v>139.1</v>
      </c>
      <c r="IG55" s="22">
        <v>70.069999999999993</v>
      </c>
      <c r="IH55" s="22">
        <f t="shared" si="263"/>
        <v>110.05</v>
      </c>
      <c r="II55" s="22">
        <f t="shared" si="264"/>
        <v>69.03</v>
      </c>
      <c r="IJ55" s="16">
        <f t="shared" si="58"/>
        <v>676.76470588235293</v>
      </c>
      <c r="IK55" s="16">
        <f t="shared" si="59"/>
        <v>604.25420168067217</v>
      </c>
      <c r="IL55" s="25">
        <f t="shared" si="213"/>
        <v>2864.0196078431372</v>
      </c>
      <c r="IM55" s="16">
        <f t="shared" si="214"/>
        <v>3657.5490196078431</v>
      </c>
      <c r="IN55" s="16">
        <f t="shared" si="215"/>
        <v>1839.2156862745098</v>
      </c>
      <c r="IO55" s="16">
        <f t="shared" si="60"/>
        <v>1730.3921568627452</v>
      </c>
      <c r="IP55" s="25">
        <f t="shared" si="216"/>
        <v>3471.5686274509803</v>
      </c>
      <c r="IQ55" s="16">
        <f t="shared" si="61"/>
        <v>10091.176470588236</v>
      </c>
      <c r="IR55" s="16">
        <f t="shared" si="62"/>
        <v>1078.9215686274511</v>
      </c>
      <c r="IS55" s="27">
        <v>0.34608483130384954</v>
      </c>
      <c r="IT55" s="24">
        <v>2.9521064903735592</v>
      </c>
      <c r="IU55" s="24">
        <v>2.9521064903735592</v>
      </c>
      <c r="IV55" s="15">
        <v>3.21</v>
      </c>
      <c r="IW55" s="24">
        <f t="shared" si="63"/>
        <v>3.1923179353728695</v>
      </c>
      <c r="IX55" s="15">
        <f t="shared" si="217"/>
        <v>91.935029411764702</v>
      </c>
      <c r="IY55" s="27">
        <v>0.36290641570711979</v>
      </c>
      <c r="IZ55" s="26">
        <v>0.70853214339766302</v>
      </c>
      <c r="JA55" s="15">
        <v>0.8</v>
      </c>
      <c r="JB55" s="24">
        <f t="shared" si="64"/>
        <v>0.80874454914567728</v>
      </c>
      <c r="JC55" s="15">
        <f t="shared" si="218"/>
        <v>29.260392156862746</v>
      </c>
      <c r="JD55" s="27">
        <v>0.36191624536241018</v>
      </c>
      <c r="JE55" s="24">
        <v>1.3822407266771997</v>
      </c>
      <c r="JF55" s="15">
        <v>1.43</v>
      </c>
      <c r="JG55" s="24">
        <f t="shared" si="65"/>
        <v>1.524492548021857</v>
      </c>
      <c r="JH55" s="15">
        <f t="shared" si="219"/>
        <v>26.30078431372549</v>
      </c>
      <c r="JI55" s="27">
        <v>0.36251428941866648</v>
      </c>
      <c r="JJ55" s="24">
        <v>2.3387063597861895</v>
      </c>
      <c r="JK55" s="15">
        <v>2.82</v>
      </c>
      <c r="JL55" s="24">
        <f t="shared" si="66"/>
        <v>2.5406416366368476</v>
      </c>
      <c r="JM55" s="15">
        <f t="shared" si="220"/>
        <v>30.425588235294118</v>
      </c>
      <c r="JN55" s="27">
        <v>0.36280597091728495</v>
      </c>
      <c r="JO55" s="16">
        <f t="shared" si="67"/>
        <v>177.92179411764707</v>
      </c>
      <c r="JP55" s="16">
        <f t="shared" si="68"/>
        <v>158.85874474789915</v>
      </c>
      <c r="JQ55" s="22">
        <v>6.5</v>
      </c>
      <c r="JR55" s="22">
        <f t="shared" si="69"/>
        <v>21.645</v>
      </c>
      <c r="JS55" s="22">
        <v>909.6</v>
      </c>
      <c r="JT55" s="26">
        <f t="shared" si="70"/>
        <v>0.90960000000000008</v>
      </c>
      <c r="JU55" s="27">
        <v>7.1599999999999997E-2</v>
      </c>
      <c r="JV55" s="26">
        <f t="shared" si="71"/>
        <v>0.83800000000000008</v>
      </c>
      <c r="JW55" s="15">
        <f t="shared" si="72"/>
        <v>3714.6546750070984</v>
      </c>
      <c r="JX55" s="15">
        <v>0.45800000000000002</v>
      </c>
      <c r="JY55" s="15">
        <v>0.46710000000000002</v>
      </c>
      <c r="JZ55" s="15">
        <f t="shared" si="181"/>
        <v>0.39019999999999999</v>
      </c>
      <c r="KA55" s="15">
        <f t="shared" si="120"/>
        <v>0.43540000000000001</v>
      </c>
      <c r="KB55" s="15">
        <f t="shared" si="156"/>
        <v>0.46563245823389016</v>
      </c>
      <c r="KC55" s="15">
        <v>0.46800000000000003</v>
      </c>
      <c r="KD55" s="25">
        <v>-9999</v>
      </c>
      <c r="KE55" s="15">
        <f t="shared" si="221"/>
        <v>1738.4583879033221</v>
      </c>
      <c r="KF55" s="15">
        <f t="shared" si="73"/>
        <v>1947.073394451721</v>
      </c>
      <c r="KG55" s="28">
        <v>2</v>
      </c>
      <c r="KH55" s="22">
        <f t="shared" si="74"/>
        <v>19</v>
      </c>
      <c r="KI55" s="22">
        <f t="shared" si="75"/>
        <v>126.73</v>
      </c>
      <c r="KJ55" s="20">
        <v>126</v>
      </c>
      <c r="KK55" s="16">
        <v>4.57</v>
      </c>
      <c r="KL55" s="16">
        <f t="shared" si="76"/>
        <v>4.0600000000000005</v>
      </c>
      <c r="KM55" s="15">
        <f t="shared" si="121"/>
        <v>3091.6299559471372</v>
      </c>
      <c r="KN55" s="18">
        <v>2.04</v>
      </c>
      <c r="KO55" s="18">
        <f t="shared" si="77"/>
        <v>1.77</v>
      </c>
      <c r="KP55" s="15">
        <f t="shared" si="78"/>
        <v>0.43596059113300489</v>
      </c>
      <c r="KQ55" s="15">
        <f t="shared" si="79"/>
        <v>1347.8288231592196</v>
      </c>
      <c r="KR55" s="15">
        <f t="shared" si="80"/>
        <v>1509.5682819383262</v>
      </c>
      <c r="KS55" s="20">
        <f t="shared" si="222"/>
        <v>1704.6692965356337</v>
      </c>
      <c r="KT55" s="20">
        <f t="shared" si="81"/>
        <v>1909.2296121199099</v>
      </c>
      <c r="KU55" s="30">
        <v>5.2</v>
      </c>
      <c r="KV55" s="30">
        <v>0.94</v>
      </c>
      <c r="KW55" s="30">
        <v>76.5</v>
      </c>
      <c r="KX55" s="30">
        <v>21.6</v>
      </c>
      <c r="KY55" s="30">
        <v>6.3</v>
      </c>
      <c r="KZ55" s="18">
        <v>1.9846999999999999</v>
      </c>
      <c r="LA55" s="18">
        <f t="shared" si="82"/>
        <v>1.9177</v>
      </c>
      <c r="LB55" s="15">
        <f t="shared" si="223"/>
        <v>0.47233990147783245</v>
      </c>
      <c r="LC55" s="15">
        <f t="shared" si="224"/>
        <v>1460.3001887979863</v>
      </c>
      <c r="LD55" s="15">
        <f t="shared" si="83"/>
        <v>1635.5362114537447</v>
      </c>
      <c r="LE55" s="15">
        <f t="shared" si="84"/>
        <v>1994.556355431396</v>
      </c>
      <c r="LF55" s="15">
        <v>73.5</v>
      </c>
      <c r="LG55" s="15">
        <f t="shared" si="85"/>
        <v>1062.5</v>
      </c>
      <c r="LH55" s="15">
        <v>0.27231350807499999</v>
      </c>
      <c r="LI55" s="15">
        <v>0.40733114917500002</v>
      </c>
      <c r="LJ55" s="15">
        <v>0.23387662984999999</v>
      </c>
      <c r="LK55" s="15">
        <v>0.33966410957499998</v>
      </c>
      <c r="LL55" s="15">
        <v>0.53386638435</v>
      </c>
      <c r="LM55" s="15">
        <v>0.49308496554999998</v>
      </c>
      <c r="LN55" s="15">
        <v>0.344478958</v>
      </c>
      <c r="LO55" s="15">
        <v>0.54255278307499999</v>
      </c>
      <c r="LP55" s="15">
        <v>0.48266797230000003</v>
      </c>
      <c r="LQ55" s="15">
        <v>0.264583333325</v>
      </c>
      <c r="LR55" s="15">
        <v>0.41423625260000002</v>
      </c>
      <c r="LS55" s="15">
        <v>0.28068781727499997</v>
      </c>
      <c r="LT55" s="15">
        <v>33.728499999999997</v>
      </c>
      <c r="LU55" s="15">
        <v>30.395499999999998</v>
      </c>
      <c r="LV55" s="15">
        <v>4.8403499999999999</v>
      </c>
      <c r="LW55" s="15">
        <v>37.15925</v>
      </c>
      <c r="LX55" s="15">
        <v>37.607999999999997</v>
      </c>
      <c r="LY55" s="15">
        <v>33.549999999999997</v>
      </c>
      <c r="LZ55" s="15">
        <v>33.51</v>
      </c>
      <c r="MA55" s="15">
        <v>9.8606200000000005E-2</v>
      </c>
      <c r="MB55" s="15">
        <v>0.10233101775</v>
      </c>
      <c r="MC55" s="15">
        <v>56.082999999999998</v>
      </c>
      <c r="MD55" s="15">
        <v>53.682000000000002</v>
      </c>
      <c r="ME55" s="15">
        <v>60.3</v>
      </c>
      <c r="MF55" s="15">
        <f t="shared" si="86"/>
        <v>4.2169999999999987</v>
      </c>
      <c r="MG55" s="15">
        <f t="shared" si="87"/>
        <v>6.617999999999995</v>
      </c>
      <c r="MH55" s="15">
        <v>1818.3966</v>
      </c>
      <c r="MI55" s="15">
        <v>1763.8759</v>
      </c>
      <c r="MJ55" s="15">
        <v>0.223116921445</v>
      </c>
      <c r="MK55" s="15">
        <v>0.22110006874249999</v>
      </c>
      <c r="ML55" s="15">
        <v>0.16705186695749999</v>
      </c>
      <c r="MM55" s="15">
        <v>0.183803888035</v>
      </c>
      <c r="MN55" s="15">
        <v>0.13393867544499999</v>
      </c>
      <c r="MO55" s="15">
        <v>0.13325102520000001</v>
      </c>
      <c r="MP55" s="15">
        <v>7.6297847789999998E-2</v>
      </c>
      <c r="MQ55" s="15">
        <v>9.4820024877500006E-2</v>
      </c>
      <c r="MR55" s="15">
        <v>5.8250642725000003E-2</v>
      </c>
      <c r="MS55" s="15">
        <v>3.9007030084999998E-2</v>
      </c>
      <c r="MT55" s="15">
        <v>0.31797045682000002</v>
      </c>
      <c r="MU55" s="15">
        <v>0.38952729187000001</v>
      </c>
      <c r="MV55" s="15">
        <v>0.34427401348999997</v>
      </c>
      <c r="MW55" s="15">
        <v>0.32320022847750002</v>
      </c>
      <c r="MX55" s="15">
        <v>0.1021538671975</v>
      </c>
      <c r="MY55" s="15">
        <v>0.18458006722750001</v>
      </c>
      <c r="MZ55" s="15">
        <v>0.57493238303500005</v>
      </c>
      <c r="NA55" s="15">
        <v>0.57179506054749996</v>
      </c>
      <c r="NB55" s="15">
        <v>0.434100493335</v>
      </c>
      <c r="NC55" s="15">
        <v>0.25403263572500001</v>
      </c>
      <c r="ND55" s="15">
        <v>0.46429160799000002</v>
      </c>
      <c r="NE55" s="15">
        <v>0.27543229013999998</v>
      </c>
      <c r="NF55" s="15">
        <v>0.29899335876499999</v>
      </c>
      <c r="NG55" s="15">
        <v>0.18921564491250001</v>
      </c>
      <c r="NH55" s="15">
        <v>0.25892488284749998</v>
      </c>
      <c r="NI55" s="15">
        <v>0.1621790679</v>
      </c>
      <c r="NJ55" s="15">
        <v>-0.14145395259999999</v>
      </c>
      <c r="NK55" s="15">
        <v>-0.17239393817500001</v>
      </c>
      <c r="NL55" s="15">
        <v>0.91974807371</v>
      </c>
      <c r="NM55" s="15">
        <v>0.53712110597999996</v>
      </c>
      <c r="NN55" s="15">
        <v>0.27428417790243897</v>
      </c>
      <c r="NO55" s="15">
        <v>0.42106690063414598</v>
      </c>
      <c r="NP55" s="15">
        <v>0.24969243687804901</v>
      </c>
      <c r="NQ55" s="15">
        <v>0.33974885992682902</v>
      </c>
      <c r="NR55" s="15">
        <v>0.50544992568292701</v>
      </c>
      <c r="NS55" s="15">
        <v>0.47548037936585402</v>
      </c>
      <c r="NT55" s="15">
        <v>0.33646335365853702</v>
      </c>
      <c r="NU55" s="15">
        <v>0.52723903582926801</v>
      </c>
      <c r="NV55" s="15">
        <v>0.46135645068292702</v>
      </c>
      <c r="NW55" s="15">
        <v>0.26353246853658502</v>
      </c>
      <c r="NX55" s="15">
        <v>0.40734897185365898</v>
      </c>
      <c r="NY55" s="15">
        <v>0.26565708043902397</v>
      </c>
      <c r="NZ55" s="15">
        <v>32.33</v>
      </c>
      <c r="OA55" s="15">
        <v>29.8441463414634</v>
      </c>
      <c r="OB55" s="15">
        <v>12.2656097560976</v>
      </c>
      <c r="OC55" s="15">
        <v>48.031951219512202</v>
      </c>
      <c r="OD55" s="15">
        <v>48.042195121951202</v>
      </c>
      <c r="OE55" s="15">
        <v>33.770000000000003</v>
      </c>
      <c r="OF55" s="15">
        <v>33.58</v>
      </c>
      <c r="OG55" s="15">
        <v>0.40347715609756102</v>
      </c>
      <c r="OH55" s="15">
        <v>0.37386437317073201</v>
      </c>
      <c r="OI55" s="15">
        <v>55.64</v>
      </c>
      <c r="OJ55" s="15">
        <v>55.317560975609801</v>
      </c>
      <c r="OK55" s="15">
        <v>60</v>
      </c>
      <c r="OL55" s="15">
        <f t="shared" si="88"/>
        <v>4.3599999999999994</v>
      </c>
      <c r="OM55" s="15">
        <f t="shared" si="89"/>
        <v>4.6824390243901988</v>
      </c>
      <c r="ON55" s="15">
        <v>1808.3309999999999</v>
      </c>
      <c r="OO55" s="15">
        <v>1800.99307317073</v>
      </c>
      <c r="OP55" s="15">
        <v>0.220812143490244</v>
      </c>
      <c r="OQ55" s="15">
        <v>0.19352239406341501</v>
      </c>
      <c r="OR55" s="15">
        <v>0.15656154744634099</v>
      </c>
      <c r="OS55" s="15">
        <v>0.16624888649268299</v>
      </c>
      <c r="OT55" s="15">
        <v>0.12822929542438999</v>
      </c>
      <c r="OU55" s="15">
        <v>8.8634900217073195E-2</v>
      </c>
      <c r="OV55" s="15">
        <v>6.2207544319512198E-2</v>
      </c>
      <c r="OW55" s="15">
        <v>6.0481403014634103E-2</v>
      </c>
      <c r="OX55" s="15">
        <v>6.6570598056097496E-2</v>
      </c>
      <c r="OY55" s="15">
        <v>2.8450309826829299E-2</v>
      </c>
      <c r="OZ55" s="15">
        <v>0.329867258987805</v>
      </c>
      <c r="PA55" s="15">
        <v>0.33599129335365902</v>
      </c>
      <c r="PB55" s="15">
        <v>0.33345746315121899</v>
      </c>
      <c r="PC55" s="15">
        <v>0.29378481149512198</v>
      </c>
      <c r="PD55" s="15">
        <v>0.117682615841463</v>
      </c>
      <c r="PE55" s="15">
        <v>0.15280222808048799</v>
      </c>
      <c r="PF55" s="15">
        <v>0.56741085300000005</v>
      </c>
      <c r="PG55" s="15">
        <v>0.48709275219999998</v>
      </c>
      <c r="PH55" s="15">
        <v>0.52148074159756097</v>
      </c>
      <c r="PI55" s="15">
        <v>0.744347387114634</v>
      </c>
      <c r="PJ55" s="15">
        <v>0.55078555330243895</v>
      </c>
      <c r="PK55" s="15">
        <v>0.77589698423902398</v>
      </c>
      <c r="PL55" s="15">
        <v>0.34326394941463401</v>
      </c>
      <c r="PM55" s="15">
        <v>0.113671273434146</v>
      </c>
      <c r="PN55" s="15">
        <v>0.30003820908536599</v>
      </c>
      <c r="PO55" s="15">
        <v>0.100802879704878</v>
      </c>
      <c r="PP55" s="15">
        <v>-0.116767455780488</v>
      </c>
      <c r="PQ55" s="15">
        <v>-0.11306668862439</v>
      </c>
      <c r="PR55" s="15">
        <v>1.2940750089658499</v>
      </c>
      <c r="PS55" s="15">
        <v>0.65609574450243902</v>
      </c>
      <c r="PT55" s="15">
        <v>0.27217129406976698</v>
      </c>
      <c r="PU55" s="15">
        <v>0.40509581355814001</v>
      </c>
      <c r="PV55" s="15">
        <v>0.24285738102325599</v>
      </c>
      <c r="PW55" s="15">
        <v>0.33650584295348801</v>
      </c>
      <c r="PX55" s="15">
        <v>0.53416486758139503</v>
      </c>
      <c r="PY55" s="15">
        <v>0.46593875530232598</v>
      </c>
      <c r="PZ55" s="15">
        <v>0.346222227325581</v>
      </c>
      <c r="QA55" s="15">
        <v>0.55688578374418596</v>
      </c>
      <c r="QB55" s="15">
        <v>0.497942763906977</v>
      </c>
      <c r="QC55" s="15">
        <v>0.27897296320930198</v>
      </c>
      <c r="QD55" s="15">
        <v>0.416001076697674</v>
      </c>
      <c r="QE55" s="15">
        <v>0.26796260823255802</v>
      </c>
      <c r="QF55" s="15">
        <v>27.654418604651202</v>
      </c>
      <c r="QG55" s="15">
        <v>24.768837209302301</v>
      </c>
      <c r="QH55" s="15">
        <v>20.4776744186047</v>
      </c>
      <c r="QI55" s="15">
        <v>39.064418604651202</v>
      </c>
      <c r="QJ55" s="15">
        <v>38.6072093023256</v>
      </c>
      <c r="QK55" s="15">
        <v>27.806279069767399</v>
      </c>
      <c r="QL55" s="15">
        <v>27.413255813953501</v>
      </c>
      <c r="QM55" s="15">
        <v>0.31143124418604601</v>
      </c>
      <c r="QN55" s="15">
        <v>0.28241400697674401</v>
      </c>
      <c r="QO55" s="15">
        <v>53.781627906976702</v>
      </c>
      <c r="QP55" s="15">
        <v>51.0223255813954</v>
      </c>
      <c r="QQ55" s="15">
        <v>60.1</v>
      </c>
      <c r="QR55" s="15">
        <f t="shared" si="90"/>
        <v>6.3183720930232994</v>
      </c>
      <c r="QS55" s="15">
        <f t="shared" si="91"/>
        <v>9.0776744186046017</v>
      </c>
      <c r="QT55" s="15">
        <v>1766.1381162790699</v>
      </c>
      <c r="QU55" s="15">
        <v>1703.4969302325601</v>
      </c>
      <c r="QV55" s="15">
        <v>0.23304729853023301</v>
      </c>
      <c r="QW55" s="15">
        <v>0.225201536518605</v>
      </c>
      <c r="QX55" s="15">
        <v>0.17969853290465099</v>
      </c>
      <c r="QY55" s="15">
        <v>0.160652978306977</v>
      </c>
      <c r="QZ55" s="15">
        <v>0.14476332243255799</v>
      </c>
      <c r="RA55" s="15">
        <v>0.13566205010930199</v>
      </c>
      <c r="RB55" s="15">
        <v>8.9791889434883698E-2</v>
      </c>
      <c r="RC55" s="15">
        <v>6.9265249753488398E-2</v>
      </c>
      <c r="RD55" s="15">
        <v>5.5717816813953498E-2</v>
      </c>
      <c r="RE55" s="15">
        <v>6.7142992432558196E-2</v>
      </c>
      <c r="RF55" s="15">
        <v>0.35022910782092997</v>
      </c>
      <c r="RG55" s="15">
        <v>0.37309624561162802</v>
      </c>
      <c r="RH55" s="15">
        <v>0.33238881272093002</v>
      </c>
      <c r="RI55" s="15">
        <v>0.32310811821627899</v>
      </c>
      <c r="RJ55" s="15">
        <v>0.127690955874419</v>
      </c>
      <c r="RK55" s="15">
        <v>0.16179829414651201</v>
      </c>
      <c r="RL55" s="15">
        <v>0.60880728785813998</v>
      </c>
      <c r="RM55" s="15">
        <v>0.58713712086046499</v>
      </c>
      <c r="RN55" s="15">
        <v>0.38685876047441897</v>
      </c>
      <c r="RO55" s="15">
        <v>0.28228757094186002</v>
      </c>
      <c r="RP55" s="15">
        <v>0.41809009133720898</v>
      </c>
      <c r="RQ55" s="15">
        <v>0.29960893374651199</v>
      </c>
      <c r="RR55" s="15">
        <v>0.27595409451395297</v>
      </c>
      <c r="RS55" s="15">
        <v>0.31959829776279097</v>
      </c>
      <c r="RT55" s="15">
        <v>0.23647250836976699</v>
      </c>
      <c r="RU55" s="15">
        <v>0.28017697323720903</v>
      </c>
      <c r="RV55" s="15">
        <v>-0.16418508981395299</v>
      </c>
      <c r="RW55" s="15">
        <v>-0.12816612245348799</v>
      </c>
      <c r="RX55" s="15">
        <v>0.76727604034186003</v>
      </c>
      <c r="RY55" s="15">
        <v>1.98918769353488</v>
      </c>
      <c r="RZ55" s="15">
        <v>0.260006598047619</v>
      </c>
      <c r="SA55" s="15">
        <v>0.36547803621428598</v>
      </c>
      <c r="SB55" s="15">
        <v>0.23164918502380899</v>
      </c>
      <c r="SC55" s="15">
        <v>0.31057953540476202</v>
      </c>
      <c r="SD55" s="15">
        <v>0.53287059795238101</v>
      </c>
      <c r="SE55" s="15">
        <v>0.43381119140476199</v>
      </c>
      <c r="SF55" s="15">
        <v>0.310877617690476</v>
      </c>
      <c r="SG55" s="15">
        <v>0.54970127654761902</v>
      </c>
      <c r="SH55" s="15">
        <v>0.46342381971428598</v>
      </c>
      <c r="SI55" s="15">
        <v>0.25531392419047599</v>
      </c>
      <c r="SJ55" s="15">
        <v>0.36270802197619101</v>
      </c>
      <c r="SK55" s="15">
        <v>0.24721978769047601</v>
      </c>
      <c r="SL55" s="15">
        <v>35.590000000000003</v>
      </c>
      <c r="SM55" s="15">
        <v>33.886666666666699</v>
      </c>
      <c r="SN55" s="15">
        <v>12.396428571428601</v>
      </c>
      <c r="SO55" s="15">
        <v>42.377619047619</v>
      </c>
      <c r="SP55" s="15">
        <v>42.180238095238103</v>
      </c>
      <c r="SQ55" s="15">
        <v>37.389523809523801</v>
      </c>
      <c r="SR55" s="15">
        <v>36.950000000000003</v>
      </c>
      <c r="SS55" s="15">
        <v>0.13700360571428599</v>
      </c>
      <c r="ST55" s="15">
        <v>0.131545073095238</v>
      </c>
      <c r="SU55" s="15">
        <v>49.03</v>
      </c>
      <c r="SV55" s="15">
        <v>48.220952380952397</v>
      </c>
      <c r="SW55" s="15">
        <v>63.6</v>
      </c>
      <c r="SX55" s="15">
        <f t="shared" si="92"/>
        <v>14.57</v>
      </c>
      <c r="SY55" s="15">
        <f t="shared" si="93"/>
        <v>15.379047619047604</v>
      </c>
      <c r="SZ55" s="15">
        <v>1658.2707619047601</v>
      </c>
      <c r="TA55" s="15">
        <v>1639.9124285714299</v>
      </c>
      <c r="TB55" s="15">
        <v>0.27717508875000002</v>
      </c>
      <c r="TC55" s="15">
        <v>0.26013525596904802</v>
      </c>
      <c r="TD55" s="15">
        <v>0.19697494541666699</v>
      </c>
      <c r="TE55" s="15">
        <v>0.165059292421429</v>
      </c>
      <c r="TF55" s="15">
        <v>0.204870825009524</v>
      </c>
      <c r="TG55" s="15">
        <v>0.18309201987619</v>
      </c>
      <c r="TH55" s="15">
        <v>0.12213474453095199</v>
      </c>
      <c r="TI55" s="15">
        <v>8.5101164433333404E-2</v>
      </c>
      <c r="TJ55" s="15">
        <v>8.4955318719047601E-2</v>
      </c>
      <c r="TK55" s="15">
        <v>9.9789822521428595E-2</v>
      </c>
      <c r="TL55" s="15">
        <v>0.37930787519285702</v>
      </c>
      <c r="TM55" s="15">
        <v>0.39060887374523801</v>
      </c>
      <c r="TN55" s="15">
        <v>0.365421612069048</v>
      </c>
      <c r="TO55" s="15">
        <v>0.340901213216667</v>
      </c>
      <c r="TP55" s="15">
        <v>0.114202301771429</v>
      </c>
      <c r="TQ55" s="15">
        <v>0.14557622547380999</v>
      </c>
      <c r="TR55" s="15">
        <v>0.77005062925952406</v>
      </c>
      <c r="TS55" s="15">
        <v>0.71669533065000002</v>
      </c>
      <c r="TT55" s="15">
        <v>0.415389042166667</v>
      </c>
      <c r="TU55" s="15">
        <v>0.49660975956666698</v>
      </c>
      <c r="TV55" s="15">
        <v>0.46035814423333299</v>
      </c>
      <c r="TW55" s="15">
        <v>0.53104831754523796</v>
      </c>
      <c r="TX55" s="15">
        <v>0.35796859293095201</v>
      </c>
      <c r="TY55" s="15">
        <v>0.40737837675476202</v>
      </c>
      <c r="TZ55" s="15">
        <v>0.30422062449047599</v>
      </c>
      <c r="UA55" s="15">
        <v>0.35746874124761902</v>
      </c>
      <c r="UB55" s="15">
        <v>-0.216962339380952</v>
      </c>
      <c r="UC55" s="15">
        <v>-0.155418041261905</v>
      </c>
      <c r="UD55" s="15">
        <v>0.88116863579523796</v>
      </c>
      <c r="UE55" s="15">
        <v>1.79293823664048</v>
      </c>
      <c r="UF55" s="15">
        <v>0.234733027641509</v>
      </c>
      <c r="UG55" s="15">
        <v>0.29316156490565998</v>
      </c>
      <c r="UH55" s="15">
        <v>0.20925504884905699</v>
      </c>
      <c r="UI55" s="15">
        <v>0.26323788826415101</v>
      </c>
      <c r="UJ55" s="15">
        <v>0.603995849886792</v>
      </c>
      <c r="UK55" s="15">
        <v>0.46932270913207602</v>
      </c>
      <c r="UL55" s="15">
        <v>0.25419549667924501</v>
      </c>
      <c r="UM55" s="15">
        <v>0.54789493439622605</v>
      </c>
      <c r="UN55" s="15">
        <v>0.43893551920754698</v>
      </c>
      <c r="UO55" s="15">
        <v>0.216886093943396</v>
      </c>
      <c r="UP55" s="15">
        <v>0.280468589471698</v>
      </c>
      <c r="UQ55" s="15">
        <v>0.208929123716981</v>
      </c>
      <c r="UR55" s="15">
        <v>32.585471698113203</v>
      </c>
      <c r="US55" s="15">
        <v>28.313962264150899</v>
      </c>
      <c r="UT55" s="15">
        <v>15.7588679245283</v>
      </c>
      <c r="UU55" s="15">
        <v>36.9679245283019</v>
      </c>
      <c r="UV55" s="15">
        <v>35.9843396226415</v>
      </c>
      <c r="UW55" s="15">
        <v>33.500377358490603</v>
      </c>
      <c r="UX55" s="15">
        <v>33.317924528301901</v>
      </c>
      <c r="UY55" s="15">
        <v>9.52954823962264E-2</v>
      </c>
      <c r="UZ55" s="15">
        <v>6.7463965754716998E-2</v>
      </c>
      <c r="VA55" s="15">
        <v>50.631886792452804</v>
      </c>
      <c r="VB55" s="15">
        <v>50.596981132075499</v>
      </c>
      <c r="VC55" s="15">
        <v>73.099999999999994</v>
      </c>
      <c r="VD55" s="15">
        <f t="shared" si="94"/>
        <v>22.468113207547191</v>
      </c>
      <c r="VE55" s="15">
        <f t="shared" si="95"/>
        <v>22.503018867924496</v>
      </c>
      <c r="VF55" s="15">
        <f t="shared" si="96"/>
        <v>22.485566037735843</v>
      </c>
      <c r="VG55" s="15">
        <v>1694.61733962264</v>
      </c>
      <c r="VH55" s="15">
        <v>1693.8432830188699</v>
      </c>
      <c r="VI55" s="15">
        <v>0.36563306175283</v>
      </c>
      <c r="VJ55" s="15">
        <v>0.391483767290566</v>
      </c>
      <c r="VK55" s="15">
        <v>0.26652996310566002</v>
      </c>
      <c r="VL55" s="15">
        <v>0.28078208885849099</v>
      </c>
      <c r="VM55" s="15">
        <v>0.32262214243962301</v>
      </c>
      <c r="VN55" s="15">
        <v>0.34533462449056601</v>
      </c>
      <c r="VO55" s="15">
        <f t="shared" si="97"/>
        <v>0.33397838346509451</v>
      </c>
      <c r="VP55" s="15">
        <v>0.22058900745094301</v>
      </c>
      <c r="VQ55" s="15">
        <v>0.230714750184906</v>
      </c>
      <c r="VR55" s="15">
        <v>0.110038196709434</v>
      </c>
      <c r="VS55" s="15">
        <v>0.124586661341509</v>
      </c>
      <c r="VT55" s="15">
        <v>0.44737787499999998</v>
      </c>
      <c r="VU55" s="15">
        <v>0.48404307322264201</v>
      </c>
      <c r="VV55" s="15">
        <v>0.43231994833207599</v>
      </c>
      <c r="VW55" s="15">
        <v>0.43896776765849099</v>
      </c>
      <c r="VX55" s="15">
        <v>9.7665750932075496E-2</v>
      </c>
      <c r="VY55" s="15">
        <v>0.114236494037736</v>
      </c>
      <c r="VZ55" s="15">
        <v>1.15958761639623</v>
      </c>
      <c r="WA55" s="15">
        <v>1.29675533947358</v>
      </c>
      <c r="WB55" s="15">
        <v>0.341462075877358</v>
      </c>
      <c r="WC55" s="15">
        <v>0.35785131279622601</v>
      </c>
      <c r="WD55" s="15">
        <v>0.40598090995849101</v>
      </c>
      <c r="WE55" s="15">
        <v>0.42571887296037703</v>
      </c>
      <c r="WF55" s="15">
        <v>0.36855244165094297</v>
      </c>
      <c r="WG55" s="15">
        <v>0.38733201714717003</v>
      </c>
      <c r="WH55" s="15">
        <v>0.29982123938301902</v>
      </c>
      <c r="WI55" s="15">
        <v>0.314312219441509</v>
      </c>
      <c r="WJ55" s="15">
        <v>-0.36047448422641498</v>
      </c>
      <c r="WK55" s="15">
        <v>-0.37375784475471702</v>
      </c>
      <c r="WL55" s="15">
        <v>0.69706549008113206</v>
      </c>
      <c r="WM55" s="15">
        <v>0.79742942076603796</v>
      </c>
      <c r="WN55" s="15">
        <v>0.18590097317500001</v>
      </c>
      <c r="WO55" s="15">
        <v>0.21643707742500001</v>
      </c>
      <c r="WP55" s="15">
        <v>0.16133048282500001</v>
      </c>
      <c r="WQ55" s="15">
        <v>0.19949041065000001</v>
      </c>
      <c r="WR55" s="15">
        <v>0.52958777874999996</v>
      </c>
      <c r="WS55" s="15">
        <v>0.39675846825</v>
      </c>
      <c r="WT55" s="15">
        <v>0.191846300375</v>
      </c>
      <c r="WU55" s="15">
        <v>0.50953135662500004</v>
      </c>
      <c r="WV55" s="15">
        <v>0.38802339897499999</v>
      </c>
      <c r="WW55" s="15">
        <v>0.18314264120000001</v>
      </c>
      <c r="WX55" s="15">
        <v>0.214175851675</v>
      </c>
      <c r="WY55" s="15">
        <v>0.16843127494999999</v>
      </c>
      <c r="WZ55" s="15">
        <v>32.548000000000002</v>
      </c>
      <c r="XA55" s="15">
        <v>31.56025</v>
      </c>
      <c r="XB55" s="15">
        <v>9.0527499999999907</v>
      </c>
      <c r="XC55" s="15">
        <v>34.516249999999999</v>
      </c>
      <c r="XD55" s="15">
        <v>34.175249999999998</v>
      </c>
      <c r="XE55" s="15">
        <v>33.098999999999997</v>
      </c>
      <c r="XF55" s="15">
        <v>33.01</v>
      </c>
      <c r="XG55" s="15">
        <v>4.0334300650000002E-2</v>
      </c>
      <c r="XH55" s="15">
        <v>3.1258233500000003E-2</v>
      </c>
      <c r="XI55" s="15">
        <v>56.359000000000002</v>
      </c>
      <c r="XJ55" s="15">
        <v>51.298250000000003</v>
      </c>
      <c r="XK55" s="15">
        <v>84.6</v>
      </c>
      <c r="XL55" s="15">
        <f t="shared" si="98"/>
        <v>28.240999999999993</v>
      </c>
      <c r="XM55" s="15">
        <f t="shared" si="99"/>
        <v>33.301749999999991</v>
      </c>
      <c r="XN55" s="15">
        <v>1824.6845499999999</v>
      </c>
      <c r="XO55" s="15">
        <v>1709.778575</v>
      </c>
      <c r="XP55" s="15">
        <v>0.45237507564750001</v>
      </c>
      <c r="XQ55" s="15">
        <v>0.44936351464500002</v>
      </c>
      <c r="XR55" s="15">
        <v>0.3382054954425</v>
      </c>
      <c r="XS55" s="15">
        <v>0.33004796254500002</v>
      </c>
      <c r="XT55" s="15">
        <v>0.40790551871500003</v>
      </c>
      <c r="XU55" s="15">
        <v>0.41686435502500002</v>
      </c>
      <c r="XV55" s="15">
        <v>0.28891229942750002</v>
      </c>
      <c r="XW55" s="15">
        <v>0.29350109252250001</v>
      </c>
      <c r="XX55" s="15">
        <v>0.13506648936499999</v>
      </c>
      <c r="XY55" s="15">
        <v>0.14082696914750001</v>
      </c>
      <c r="XZ55" s="15">
        <v>0.50272251622999997</v>
      </c>
      <c r="YA55" s="15">
        <v>0.53004399345249997</v>
      </c>
      <c r="YB55" s="15">
        <v>0.47076797642250001</v>
      </c>
      <c r="YC55" s="15">
        <v>0.47731009542750003</v>
      </c>
      <c r="YD55" s="15">
        <v>6.4938971972499995E-2</v>
      </c>
      <c r="YE55" s="15">
        <v>0.1058497576175</v>
      </c>
      <c r="YF55" s="15">
        <v>1.66187786576</v>
      </c>
      <c r="YG55" s="15">
        <v>1.6577298226049999</v>
      </c>
      <c r="YH55" s="15">
        <v>0.33138892795250002</v>
      </c>
      <c r="YI55" s="15">
        <v>0.33230233665999998</v>
      </c>
      <c r="YJ55" s="15">
        <v>0.41060855340000002</v>
      </c>
      <c r="YK55" s="15">
        <v>0.40942147472500001</v>
      </c>
      <c r="YL55" s="15">
        <v>0.381613837535</v>
      </c>
      <c r="YM55" s="15">
        <v>0.38704359910500002</v>
      </c>
      <c r="YN55" s="15">
        <v>0.298425756145</v>
      </c>
      <c r="YO55" s="15">
        <v>0.30641673620999998</v>
      </c>
      <c r="YP55" s="15">
        <v>-0.44768138880000002</v>
      </c>
      <c r="YQ55" s="15">
        <v>-0.45252684292500001</v>
      </c>
      <c r="YR55" s="15">
        <v>0.7019038862725</v>
      </c>
      <c r="YS55" s="15">
        <v>0.76047125022499995</v>
      </c>
      <c r="YT55" s="15">
        <v>0.147845190125</v>
      </c>
      <c r="YU55" s="15">
        <v>0.14501654789583299</v>
      </c>
      <c r="YV55" s="15">
        <v>0.122937731708333</v>
      </c>
      <c r="YW55" s="15">
        <v>0.14626819664583299</v>
      </c>
      <c r="YX55" s="15">
        <v>0.50995439475000004</v>
      </c>
      <c r="YY55" s="15">
        <v>0.34897483272916702</v>
      </c>
      <c r="YZ55" s="15">
        <v>0.137453666604167</v>
      </c>
      <c r="ZA55" s="15">
        <v>0.50673745956250005</v>
      </c>
      <c r="ZB55" s="15">
        <v>0.35334764970833299</v>
      </c>
      <c r="ZC55" s="15">
        <v>0.143496058229167</v>
      </c>
      <c r="ZD55" s="15">
        <v>0.142802271229167</v>
      </c>
      <c r="ZE55" s="15">
        <v>0.12587545427083299</v>
      </c>
      <c r="ZF55" s="15">
        <v>36.712499999999999</v>
      </c>
      <c r="ZG55" s="15">
        <v>32.803541666666597</v>
      </c>
      <c r="ZH55" s="15">
        <v>17.7202083333333</v>
      </c>
      <c r="ZI55" s="15">
        <v>34.175624999999997</v>
      </c>
      <c r="ZJ55" s="15">
        <v>34.1383333333333</v>
      </c>
      <c r="ZK55" s="15">
        <v>37.633125</v>
      </c>
      <c r="ZL55" s="15">
        <v>37.590000000000003</v>
      </c>
      <c r="ZM55" s="15">
        <v>-8.7774689375000006E-2</v>
      </c>
      <c r="ZN55" s="15">
        <v>-7.9627154291666696E-2</v>
      </c>
      <c r="ZO55" s="15">
        <v>56.1227083333333</v>
      </c>
      <c r="ZP55" s="15">
        <v>53.7402083333333</v>
      </c>
      <c r="ZQ55" s="15">
        <v>103.6</v>
      </c>
      <c r="ZR55" s="15">
        <f t="shared" si="100"/>
        <v>47.477291666666694</v>
      </c>
      <c r="ZS55" s="15">
        <f t="shared" si="101"/>
        <v>49.859791666666695</v>
      </c>
      <c r="ZT55" s="15">
        <v>1819.2930624999999</v>
      </c>
      <c r="ZU55" s="15">
        <v>1765.2090000000001</v>
      </c>
      <c r="ZV55" s="15">
        <v>0.57269367168749996</v>
      </c>
      <c r="ZW55" s="15">
        <v>0.55159379733541702</v>
      </c>
      <c r="ZX55" s="15">
        <v>0.43981526710625002</v>
      </c>
      <c r="ZY55" s="15">
        <v>0.40824226329583302</v>
      </c>
      <c r="ZZ55" s="15">
        <v>0.55980855502083304</v>
      </c>
      <c r="AAA55" s="15">
        <v>0.5549798038</v>
      </c>
      <c r="AAB55" s="15">
        <v>0.42439546227291702</v>
      </c>
      <c r="AAC55" s="15">
        <v>0.41182126278958298</v>
      </c>
      <c r="AAD55" s="15">
        <v>0.17792929037083299</v>
      </c>
      <c r="AAE55" s="15">
        <v>0.18544796360624999</v>
      </c>
      <c r="AAF55" s="15">
        <v>0.60163219348541697</v>
      </c>
      <c r="AAG55" s="15">
        <v>0.609230265052083</v>
      </c>
      <c r="AAH55" s="15">
        <v>0.55812357565625004</v>
      </c>
      <c r="AAI55" s="15">
        <v>0.548058132347917</v>
      </c>
      <c r="AAJ55" s="15">
        <v>4.4145191283333302E-2</v>
      </c>
      <c r="AAK55" s="15">
        <v>8.6697830427083303E-2</v>
      </c>
      <c r="AAL55" s="15">
        <v>2.6919423050895799</v>
      </c>
      <c r="AAM55" s="15">
        <v>2.49344901097917</v>
      </c>
      <c r="AAN55" s="15">
        <v>0.31765311728125001</v>
      </c>
      <c r="AAO55" s="15">
        <v>0.33155253968333298</v>
      </c>
      <c r="AAP55" s="15">
        <v>0.42037356933124997</v>
      </c>
      <c r="AAQ55" s="15">
        <v>0.43122433136041699</v>
      </c>
      <c r="AAR55" s="15">
        <v>0.414127503579167</v>
      </c>
      <c r="AAS55" s="15">
        <v>0.432041580177083</v>
      </c>
      <c r="AAT55" s="15">
        <v>0.31028555183125001</v>
      </c>
      <c r="AAU55" s="15">
        <v>0.33229770316041701</v>
      </c>
      <c r="AAV55" s="15">
        <v>-0.59551786304166698</v>
      </c>
      <c r="AAW55" s="15">
        <v>-0.58208617404166696</v>
      </c>
      <c r="AAX55" s="15">
        <v>0.72900540899583399</v>
      </c>
      <c r="AAY55" s="15">
        <v>0.81976315646041698</v>
      </c>
      <c r="AAZ55" s="15">
        <v>0.11672203539999999</v>
      </c>
      <c r="ABA55" s="15">
        <v>9.7573881799999998E-2</v>
      </c>
      <c r="ABB55" s="15">
        <v>9.7818679640000003E-2</v>
      </c>
      <c r="ABC55" s="15">
        <v>0.10580352179999999</v>
      </c>
      <c r="ABD55" s="15">
        <v>0.47695838487999997</v>
      </c>
      <c r="ABE55" s="15">
        <v>0.29864856651999999</v>
      </c>
      <c r="ABF55" s="15">
        <v>0.11349646216000001</v>
      </c>
      <c r="ABG55" s="15">
        <v>0.4700298738</v>
      </c>
      <c r="ABH55" s="15">
        <v>0.30244242850000003</v>
      </c>
      <c r="ABI55" s="15">
        <v>0.11255730154</v>
      </c>
      <c r="ABJ55" s="15">
        <v>9.7535510059999997E-2</v>
      </c>
      <c r="ABK55" s="15">
        <v>9.4787541020000005E-2</v>
      </c>
      <c r="ABL55" s="15">
        <v>36</v>
      </c>
      <c r="ABM55" s="15">
        <v>33.789200000000001</v>
      </c>
      <c r="ABN55" s="15">
        <v>18.240200000000002</v>
      </c>
      <c r="ABO55" s="15">
        <v>30.101400000000002</v>
      </c>
      <c r="ABP55" s="15">
        <v>30.4376</v>
      </c>
      <c r="ABQ55" s="15">
        <v>36.490400000000001</v>
      </c>
      <c r="ABR55" s="15">
        <v>36.486800000000002</v>
      </c>
      <c r="ABS55" s="15">
        <v>-0.16141085799999999</v>
      </c>
      <c r="ABT55" s="15">
        <v>-0.139195872</v>
      </c>
      <c r="ABU55" s="15">
        <v>59.648400000000002</v>
      </c>
      <c r="ABV55" s="15">
        <v>56.616799999999998</v>
      </c>
      <c r="ABW55" s="15">
        <v>122.5</v>
      </c>
      <c r="ABX55" s="15">
        <f t="shared" si="102"/>
        <v>62.851599999999998</v>
      </c>
      <c r="ABY55" s="15">
        <f t="shared" si="103"/>
        <v>65.883200000000002</v>
      </c>
      <c r="ABZ55" s="15">
        <f t="shared" si="104"/>
        <v>64.367400000000004</v>
      </c>
      <c r="ACA55" s="15">
        <v>1899.3221799999999</v>
      </c>
      <c r="ACB55" s="15">
        <v>1830.5041000000001</v>
      </c>
      <c r="ACC55" s="15">
        <v>0.61046878347</v>
      </c>
      <c r="ACD55" s="15">
        <v>0.63434329862000005</v>
      </c>
      <c r="ACE55" s="15">
        <v>0.45413286552400001</v>
      </c>
      <c r="ACF55" s="15">
        <v>0.47543820943199999</v>
      </c>
      <c r="ACG55" s="15">
        <v>0.65592462870000001</v>
      </c>
      <c r="ACH55" s="15">
        <v>0.65808485630799995</v>
      </c>
      <c r="ACI55" s="15">
        <f t="shared" si="105"/>
        <v>0.65700474250399998</v>
      </c>
      <c r="ACJ55" s="15">
        <v>0.51228225792199999</v>
      </c>
      <c r="ACK55" s="15">
        <v>0.50623104720199996</v>
      </c>
      <c r="ACL55" s="15">
        <v>0.21655541122800001</v>
      </c>
      <c r="ACM55" s="15">
        <v>0.22817694673399999</v>
      </c>
      <c r="ACN55" s="15">
        <v>0.66391264188400001</v>
      </c>
      <c r="ACO55" s="15">
        <v>0.65720824673199996</v>
      </c>
      <c r="ACP55" s="15">
        <v>0.61304854988799995</v>
      </c>
      <c r="ACQ55" s="15">
        <v>0.60425529058000005</v>
      </c>
      <c r="ACR55" s="15">
        <v>9.0314502170000005E-2</v>
      </c>
      <c r="ACS55" s="15">
        <v>3.9298161133999997E-2</v>
      </c>
      <c r="ACT55" s="15">
        <v>3.1459486320200001</v>
      </c>
      <c r="ACU55" s="15">
        <v>3.525349098</v>
      </c>
      <c r="ACV55" s="15">
        <v>0.33002683216799999</v>
      </c>
      <c r="ACW55" s="15">
        <v>0.344978709562</v>
      </c>
      <c r="ACX55" s="15">
        <v>0.44896934695200003</v>
      </c>
      <c r="ACY55" s="15">
        <v>0.462853681006</v>
      </c>
      <c r="ACZ55" s="15">
        <v>0.46908198253599998</v>
      </c>
      <c r="ADA55" s="15">
        <v>0.47287714766200001</v>
      </c>
      <c r="ADB55" s="15">
        <v>0.35447796125199998</v>
      </c>
      <c r="ADC55" s="15">
        <v>0.35723862486800001</v>
      </c>
      <c r="ADD55" s="15">
        <v>-0.67727351528000002</v>
      </c>
      <c r="ADE55" s="15">
        <v>-0.6710739953</v>
      </c>
      <c r="ADF55" s="15">
        <v>0.81843229281600005</v>
      </c>
      <c r="ADG55" s="15">
        <v>0.90915109422200002</v>
      </c>
      <c r="ADH55" s="15">
        <v>8.7418985918032793E-2</v>
      </c>
      <c r="ADI55" s="15">
        <v>6.3786452967213095E-2</v>
      </c>
      <c r="ADJ55" s="15">
        <v>6.9729783885245894E-2</v>
      </c>
      <c r="ADK55" s="15">
        <v>8.33934426229508E-2</v>
      </c>
      <c r="ADL55" s="15">
        <v>0.37050357290163899</v>
      </c>
      <c r="ADM55" s="15">
        <v>0.22941324734426199</v>
      </c>
      <c r="ADN55" s="15">
        <v>8.8807044754098299E-2</v>
      </c>
      <c r="ADO55" s="15">
        <v>0.40415714629508198</v>
      </c>
      <c r="ADP55" s="15">
        <v>0.25887303514754101</v>
      </c>
      <c r="ADQ55" s="15">
        <v>8.7504775180327898E-2</v>
      </c>
      <c r="ADR55" s="15">
        <v>7.6550666229508194E-2</v>
      </c>
      <c r="ADS55" s="15">
        <v>7.6234465918032804E-2</v>
      </c>
      <c r="ADT55" s="15">
        <v>37.517377049180297</v>
      </c>
      <c r="ADU55" s="15">
        <v>33.949180327868902</v>
      </c>
      <c r="ADV55" s="15">
        <v>17.724262295081999</v>
      </c>
      <c r="ADW55" s="15">
        <v>30.665081967213101</v>
      </c>
      <c r="ADX55" s="15">
        <v>30.502950819672101</v>
      </c>
      <c r="ADY55" s="15">
        <v>37.803770491803199</v>
      </c>
      <c r="ADZ55" s="15">
        <v>37.68</v>
      </c>
      <c r="AEA55" s="15">
        <v>-0.18041395081967199</v>
      </c>
      <c r="AEB55" s="15">
        <v>-0.16500523983606599</v>
      </c>
      <c r="AEC55" s="15">
        <v>66.34</v>
      </c>
      <c r="AED55" s="15">
        <v>63.693442622950798</v>
      </c>
      <c r="AEE55" s="15">
        <v>140.80000000000001</v>
      </c>
      <c r="AEF55" s="15">
        <f t="shared" si="247"/>
        <v>74.460000000000008</v>
      </c>
      <c r="AEG55" s="15">
        <f t="shared" si="248"/>
        <v>77.106557377049214</v>
      </c>
      <c r="AEH55" s="15">
        <v>2051.21072131148</v>
      </c>
      <c r="AEI55" s="15">
        <v>1991.1412459016401</v>
      </c>
      <c r="AEJ55" s="15">
        <v>0.63938552018032802</v>
      </c>
      <c r="AEK55" s="15">
        <v>0.62820544355737695</v>
      </c>
      <c r="AEL55" s="15">
        <v>0.48913388652459</v>
      </c>
      <c r="AEM55" s="15">
        <v>0.46443493308196698</v>
      </c>
      <c r="AEN55" s="15">
        <v>0.68137362359016396</v>
      </c>
      <c r="AEO55" s="15">
        <v>0.70303320532786895</v>
      </c>
      <c r="AEP55" s="15">
        <v>0.54355756585245896</v>
      </c>
      <c r="AEQ55" s="15">
        <v>0.56307267157377106</v>
      </c>
      <c r="AER55" s="15">
        <v>0.21889668370491799</v>
      </c>
      <c r="AES55" s="15">
        <v>0.23235229763934401</v>
      </c>
      <c r="AET55" s="15">
        <v>0.68246095863934397</v>
      </c>
      <c r="AEU55" s="15">
        <v>0.67935929580327903</v>
      </c>
      <c r="AEV55" s="15">
        <v>0.64379919004917996</v>
      </c>
      <c r="AEW55" s="15">
        <v>0.61403259765573803</v>
      </c>
      <c r="AEX55" s="15">
        <v>7.6281404704917996E-2</v>
      </c>
      <c r="AEY55" s="15">
        <v>9.0012016081967197E-2</v>
      </c>
      <c r="AEZ55" s="15">
        <v>3.56555716021311</v>
      </c>
      <c r="AFA55" s="15">
        <v>3.4639139115245898</v>
      </c>
      <c r="AFB55" s="15">
        <v>0.32117455309836002</v>
      </c>
      <c r="AFC55" s="15">
        <v>0.32818231057377101</v>
      </c>
      <c r="AFD55" s="15">
        <v>0.44240236493442597</v>
      </c>
      <c r="AFE55" s="15">
        <v>0.44922350962295099</v>
      </c>
      <c r="AFF55" s="15">
        <v>0.459536814540984</v>
      </c>
      <c r="AFG55" s="15">
        <v>0.47943633432786897</v>
      </c>
      <c r="AFH55" s="15">
        <v>0.34202137837704899</v>
      </c>
      <c r="AFI55" s="15">
        <v>0.36551624901639401</v>
      </c>
      <c r="AFJ55" s="15">
        <v>-0.70397331140983599</v>
      </c>
      <c r="AFK55" s="15">
        <v>-0.71927152206557399</v>
      </c>
      <c r="AFL55" s="15">
        <v>0.80132733088524599</v>
      </c>
      <c r="AFM55" s="15">
        <v>0.87891898354098397</v>
      </c>
      <c r="AFN55" s="15">
        <v>9.8217982479999993E-2</v>
      </c>
      <c r="AFO55" s="15">
        <v>6.3955397880000001E-2</v>
      </c>
      <c r="AFP55" s="15">
        <v>7.7115599320000006E-2</v>
      </c>
      <c r="AFQ55" s="15">
        <v>8.5018152479999998E-2</v>
      </c>
      <c r="AFR55" s="15">
        <v>0.44243313371999998</v>
      </c>
      <c r="AFS55" s="15">
        <v>0.27604648756</v>
      </c>
      <c r="AFT55" s="15">
        <v>8.2618456320000005E-2</v>
      </c>
      <c r="AFU55" s="15">
        <v>0.45439438024000001</v>
      </c>
      <c r="AFV55" s="15">
        <v>0.2806629611</v>
      </c>
      <c r="AFW55" s="15">
        <v>9.0851192920000004E-2</v>
      </c>
      <c r="AFX55" s="15">
        <v>6.0559566879999999E-2</v>
      </c>
      <c r="AFY55" s="15">
        <v>7.6020868919999998E-2</v>
      </c>
      <c r="AFZ55" s="15">
        <v>34.04</v>
      </c>
      <c r="AGA55" s="15">
        <v>31.344999999999999</v>
      </c>
      <c r="AGB55" s="15">
        <v>16.582999999999998</v>
      </c>
      <c r="AGC55" s="15">
        <v>27.0578</v>
      </c>
      <c r="AGD55" s="15">
        <v>27.172599999999999</v>
      </c>
      <c r="AGE55" s="15">
        <v>33.942799999999998</v>
      </c>
      <c r="AGF55" s="15">
        <v>33.893599999999999</v>
      </c>
      <c r="AGG55" s="15">
        <v>-0.17232955799999999</v>
      </c>
      <c r="AGH55" s="15">
        <v>-0.153339858</v>
      </c>
      <c r="AGI55" s="15">
        <v>60.044600000000003</v>
      </c>
      <c r="AGJ55" s="15">
        <v>58.734000000000002</v>
      </c>
      <c r="AGK55" s="15">
        <v>145.1</v>
      </c>
      <c r="AGL55" s="15">
        <f t="shared" si="106"/>
        <v>85.055399999999992</v>
      </c>
      <c r="AGM55" s="15">
        <f t="shared" si="107"/>
        <v>86.365999999999985</v>
      </c>
      <c r="AGN55" s="15">
        <f t="shared" si="108"/>
        <v>85.710699999999989</v>
      </c>
      <c r="AGO55" s="15">
        <v>1908.3144400000001</v>
      </c>
      <c r="AGP55" s="15">
        <v>1878.5599</v>
      </c>
      <c r="AGQ55" s="15">
        <v>0.69199767698000003</v>
      </c>
      <c r="AGR55" s="15">
        <v>0.67508080722200003</v>
      </c>
      <c r="AGS55" s="15">
        <v>0.54512374758600002</v>
      </c>
      <c r="AGT55" s="15">
        <v>0.52824993274599996</v>
      </c>
      <c r="AGU55" s="15">
        <v>0.764708322444</v>
      </c>
      <c r="AGV55" s="15">
        <v>0.74468839255800001</v>
      </c>
      <c r="AGW55" s="15">
        <f t="shared" si="109"/>
        <v>0.75469835750100001</v>
      </c>
      <c r="AGX55" s="15">
        <v>0.64504208537399998</v>
      </c>
      <c r="AGY55" s="15">
        <v>0.62301809995000001</v>
      </c>
      <c r="AGZ55" s="15">
        <v>0.23611192467200001</v>
      </c>
      <c r="AHA55" s="15">
        <v>0.22902082001599999</v>
      </c>
      <c r="AHB55" s="15">
        <v>0.71311554183400006</v>
      </c>
      <c r="AHC55" s="15">
        <v>0.70036137938599996</v>
      </c>
      <c r="AHD55" s="15">
        <v>0.66653727537399998</v>
      </c>
      <c r="AHE55" s="15">
        <v>0.63362442549800002</v>
      </c>
      <c r="AHF55" s="15">
        <v>4.1965185920000002E-2</v>
      </c>
      <c r="AHG55" s="15">
        <v>4.8464550257999998E-2</v>
      </c>
      <c r="AHH55" s="15">
        <v>4.5132500459519997</v>
      </c>
      <c r="AHI55" s="15">
        <v>4.2157545111859998</v>
      </c>
      <c r="AHJ55" s="15">
        <v>0.30889873834199999</v>
      </c>
      <c r="AHK55" s="15">
        <v>0.30589569656799998</v>
      </c>
      <c r="AHL55" s="15">
        <v>0.44059285117399999</v>
      </c>
      <c r="AHM55" s="15">
        <v>0.43230168387399998</v>
      </c>
      <c r="AHN55" s="15">
        <v>0.46664620218199998</v>
      </c>
      <c r="AHO55" s="15">
        <v>0.457754834118</v>
      </c>
      <c r="AHP55" s="15">
        <v>0.34106630625200002</v>
      </c>
      <c r="AHQ55" s="15">
        <v>0.33736548499199998</v>
      </c>
      <c r="AHR55" s="15">
        <v>-0.78394464381999995</v>
      </c>
      <c r="AHS55" s="15">
        <v>-0.76720866418</v>
      </c>
      <c r="AHT55" s="15">
        <v>0.79106312594200001</v>
      </c>
      <c r="AHU55" s="15">
        <v>0.788723303052</v>
      </c>
      <c r="AHV55" s="15">
        <v>8.6202085666666706E-2</v>
      </c>
      <c r="AHW55" s="15">
        <v>6.6378633122806993E-2</v>
      </c>
      <c r="AHX55" s="15">
        <v>7.3938342385964903E-2</v>
      </c>
      <c r="AHY55" s="15">
        <v>7.9196042894736904E-2</v>
      </c>
      <c r="AHZ55" s="15">
        <v>0.40161726894736799</v>
      </c>
      <c r="AIA55" s="15">
        <v>0.232888195894737</v>
      </c>
      <c r="AIB55" s="15">
        <v>7.5841381333333305E-2</v>
      </c>
      <c r="AIC55" s="15">
        <v>0.37567418592982399</v>
      </c>
      <c r="AID55" s="15">
        <v>0.23230780580701799</v>
      </c>
      <c r="AIE55" s="15">
        <v>7.67649122807018E-2</v>
      </c>
      <c r="AIF55" s="15">
        <v>5.9760084649122802E-2</v>
      </c>
      <c r="AIG55" s="15">
        <v>6.5039334456140394E-2</v>
      </c>
      <c r="AIH55" s="15">
        <v>37.520000000000003</v>
      </c>
      <c r="AII55" s="15">
        <v>35.120350877192898</v>
      </c>
      <c r="AIJ55" s="15">
        <v>17.846491228070199</v>
      </c>
      <c r="AIK55" s="15">
        <v>31.6750877192983</v>
      </c>
      <c r="AIL55" s="15">
        <v>30.421403508771899</v>
      </c>
      <c r="AIM55" s="15">
        <v>37.829298245613998</v>
      </c>
      <c r="AIN55" s="15">
        <v>37.76</v>
      </c>
      <c r="AIO55" s="15">
        <v>-0.15605427368421099</v>
      </c>
      <c r="AIP55" s="15">
        <v>-0.168837519298246</v>
      </c>
      <c r="AIQ55" s="15">
        <v>67.744736842105297</v>
      </c>
      <c r="AIR55" s="15">
        <v>70.720701754385999</v>
      </c>
      <c r="AIS55" s="15">
        <v>157</v>
      </c>
      <c r="AIT55" s="15">
        <f t="shared" si="110"/>
        <v>89.255263157894703</v>
      </c>
      <c r="AIU55" s="15">
        <f t="shared" si="111"/>
        <v>86.279298245614001</v>
      </c>
      <c r="AIV55" s="15">
        <v>2083.1049473684202</v>
      </c>
      <c r="AIW55" s="15">
        <v>2150.65307017544</v>
      </c>
      <c r="AIX55" s="15">
        <v>0.66371253825613996</v>
      </c>
      <c r="AIY55" s="15">
        <v>0.66844417835438596</v>
      </c>
      <c r="AIZ55" s="15">
        <v>0.50774894579473695</v>
      </c>
      <c r="AJA55" s="15">
        <v>0.490550621601754</v>
      </c>
      <c r="AJB55" s="15">
        <v>0.72522853746666704</v>
      </c>
      <c r="AJC55" s="15">
        <v>0.71443543896140405</v>
      </c>
      <c r="AJD55" s="15">
        <v>0.59091365508421001</v>
      </c>
      <c r="AJE55" s="15">
        <v>0.55459012782456196</v>
      </c>
      <c r="AJF55" s="15">
        <v>0.23546407745789499</v>
      </c>
      <c r="AJG55" s="15">
        <v>0.26430280756140401</v>
      </c>
      <c r="AJH55" s="15">
        <v>0.70453069540701796</v>
      </c>
      <c r="AJI55" s="15">
        <v>0.68686977850877196</v>
      </c>
      <c r="AJJ55" s="15">
        <v>0.66022783603508794</v>
      </c>
      <c r="AJK55" s="15">
        <v>0.64418859875789503</v>
      </c>
      <c r="AJL55" s="15">
        <v>7.7485795856140294E-2</v>
      </c>
      <c r="AJM55" s="15">
        <v>3.4446067405263098E-2</v>
      </c>
      <c r="AJN55" s="15">
        <v>3.9631059230649099</v>
      </c>
      <c r="AJO55" s="15">
        <v>4.0887557070421101</v>
      </c>
      <c r="AJP55" s="15">
        <v>0.32473971399298202</v>
      </c>
      <c r="AJQ55" s="15">
        <v>0.36864682513684199</v>
      </c>
      <c r="AJR55" s="15">
        <v>0.45302526516842101</v>
      </c>
      <c r="AJS55" s="15">
        <v>0.49644290948245601</v>
      </c>
      <c r="AJT55" s="15">
        <v>0.47715121337719302</v>
      </c>
      <c r="AJU55" s="15">
        <v>0.51620283069999995</v>
      </c>
      <c r="AJV55" s="15">
        <v>0.35454283319649099</v>
      </c>
      <c r="AJW55" s="15">
        <v>0.39373456877368401</v>
      </c>
      <c r="AJX55" s="15">
        <v>-0.74236561866666695</v>
      </c>
      <c r="AJY55" s="15">
        <v>-0.71255127505263105</v>
      </c>
      <c r="AJZ55" s="15">
        <v>0.83309742185964897</v>
      </c>
      <c r="AKA55" s="15">
        <v>1.04507291552281</v>
      </c>
      <c r="AZI55" s="6"/>
      <c r="AZJ55" s="7"/>
      <c r="AZK55" s="6"/>
      <c r="AZL55" s="6"/>
      <c r="AZM55" s="6"/>
      <c r="AZN55" s="6"/>
    </row>
    <row r="56" spans="1:963 1361:1366" x14ac:dyDescent="0.25">
      <c r="A56" s="15">
        <v>55</v>
      </c>
      <c r="B56" s="15">
        <v>14</v>
      </c>
      <c r="C56" s="15" t="s">
        <v>10</v>
      </c>
      <c r="D56" s="15">
        <v>70</v>
      </c>
      <c r="E56" s="15">
        <v>4</v>
      </c>
      <c r="F56" s="15">
        <v>3</v>
      </c>
      <c r="G56" s="15" t="s">
        <v>14</v>
      </c>
      <c r="H56" s="15" t="s">
        <v>561</v>
      </c>
      <c r="I56" s="25">
        <v>-9999</v>
      </c>
      <c r="J56" s="25">
        <v>-9999</v>
      </c>
      <c r="K56" s="25">
        <v>-9999</v>
      </c>
      <c r="L56" s="25">
        <v>-9999</v>
      </c>
      <c r="M56" s="15">
        <v>172.48000000000002</v>
      </c>
      <c r="N56" s="15">
        <v>154</v>
      </c>
      <c r="O56" s="15">
        <f t="shared" si="34"/>
        <v>224.00000000000003</v>
      </c>
      <c r="P56" s="15">
        <v>200</v>
      </c>
      <c r="Q56" s="15">
        <v>54.400000000000006</v>
      </c>
      <c r="R56" s="15">
        <v>18.72</v>
      </c>
      <c r="S56" s="15">
        <v>26.880000000000003</v>
      </c>
      <c r="T56" s="15">
        <v>58.4</v>
      </c>
      <c r="U56" s="15">
        <v>14.719999999999999</v>
      </c>
      <c r="V56" s="15">
        <v>26.880000000000003</v>
      </c>
      <c r="W56" s="15">
        <v>56.399999999999991</v>
      </c>
      <c r="X56" s="15">
        <v>20.72</v>
      </c>
      <c r="Y56" s="15">
        <v>22.880000000000003</v>
      </c>
      <c r="Z56" s="15">
        <v>58.4</v>
      </c>
      <c r="AA56" s="15">
        <v>16.72</v>
      </c>
      <c r="AB56" s="15">
        <v>24.880000000000003</v>
      </c>
      <c r="AC56" s="15" t="s">
        <v>95</v>
      </c>
      <c r="AD56" s="15">
        <v>8.5</v>
      </c>
      <c r="AE56" s="15">
        <v>7.2</v>
      </c>
      <c r="AF56" s="15">
        <v>2.5</v>
      </c>
      <c r="AG56" s="15" t="s">
        <v>41</v>
      </c>
      <c r="AH56" s="15">
        <v>2</v>
      </c>
      <c r="AI56" s="15">
        <v>1</v>
      </c>
      <c r="AJ56" s="15">
        <v>2.2999999999999998</v>
      </c>
      <c r="AK56" s="15">
        <v>4</v>
      </c>
      <c r="AL56" s="15">
        <v>557</v>
      </c>
      <c r="AM56" s="15">
        <v>148</v>
      </c>
      <c r="AN56" s="15">
        <v>0.74</v>
      </c>
      <c r="AO56" s="15">
        <v>8.1</v>
      </c>
      <c r="AP56" s="15">
        <v>5.2</v>
      </c>
      <c r="AQ56" s="15">
        <v>1.28</v>
      </c>
      <c r="AR56" s="15">
        <v>4934</v>
      </c>
      <c r="AS56" s="15">
        <v>213</v>
      </c>
      <c r="AT56" s="15">
        <v>680</v>
      </c>
      <c r="AU56" s="25">
        <v>-9999</v>
      </c>
      <c r="AV56" s="15">
        <v>30.8</v>
      </c>
      <c r="AW56" s="15">
        <v>0</v>
      </c>
      <c r="AX56" s="15">
        <v>5</v>
      </c>
      <c r="AY56" s="15">
        <v>79</v>
      </c>
      <c r="AZ56" s="15">
        <v>6</v>
      </c>
      <c r="BA56" s="15">
        <v>10</v>
      </c>
      <c r="BB56" s="15">
        <v>80</v>
      </c>
      <c r="BC56" s="20">
        <v>1.4150468325108272</v>
      </c>
      <c r="BD56" s="20">
        <v>0.81186021884927639</v>
      </c>
      <c r="BE56" s="20">
        <v>0.74222668004012027</v>
      </c>
      <c r="BF56" s="20">
        <v>2.8083453667280778</v>
      </c>
      <c r="BG56" s="20">
        <v>4.0005978477481072</v>
      </c>
      <c r="BH56" s="20">
        <v>3.2085561497326203</v>
      </c>
      <c r="BI56" s="25">
        <v>-9999</v>
      </c>
      <c r="BJ56" s="25">
        <v>-9999</v>
      </c>
      <c r="BK56" s="25">
        <v>-9999</v>
      </c>
      <c r="BL56" s="25">
        <v>-9999</v>
      </c>
      <c r="BM56" s="25">
        <v>-9999</v>
      </c>
      <c r="BN56" s="20">
        <f t="shared" si="197"/>
        <v>8.9076282054404139</v>
      </c>
      <c r="BO56" s="20">
        <f t="shared" si="198"/>
        <v>11.876534925600895</v>
      </c>
      <c r="BP56" s="20">
        <f t="shared" si="199"/>
        <v>23.109916392513206</v>
      </c>
      <c r="BQ56" s="20">
        <f t="shared" si="200"/>
        <v>39.112307783505635</v>
      </c>
      <c r="BR56" s="20">
        <f t="shared" si="201"/>
        <v>51.946532382436118</v>
      </c>
      <c r="BS56" s="20">
        <f t="shared" si="202"/>
        <v>11.233381466912311</v>
      </c>
      <c r="BT56" s="20">
        <f t="shared" si="203"/>
        <v>16.002391390992429</v>
      </c>
      <c r="BU56" s="20">
        <f t="shared" si="204"/>
        <v>12.834224598930481</v>
      </c>
      <c r="BV56" s="20">
        <f t="shared" si="35"/>
        <v>40.069997456835225</v>
      </c>
      <c r="BW56" s="25">
        <v>-9999</v>
      </c>
      <c r="BX56" s="25">
        <v>-9999</v>
      </c>
      <c r="BY56" s="25">
        <v>-9999</v>
      </c>
      <c r="BZ56" s="25">
        <v>-9999</v>
      </c>
      <c r="CA56" s="25">
        <v>-9999</v>
      </c>
      <c r="CB56" s="25">
        <v>-9999</v>
      </c>
      <c r="CC56" s="25">
        <v>-9999</v>
      </c>
      <c r="CD56" s="20">
        <f t="shared" si="205"/>
        <v>21.836042017580461</v>
      </c>
      <c r="CE56" s="20">
        <f t="shared" si="206"/>
        <v>29.826759870579501</v>
      </c>
      <c r="CF56" s="20">
        <f t="shared" si="207"/>
        <v>39.729924490725253</v>
      </c>
      <c r="CG56" s="20">
        <f t="shared" si="36"/>
        <v>-39943.721764511938</v>
      </c>
      <c r="CH56" s="15">
        <f t="shared" si="208"/>
        <v>9.9031646201457519</v>
      </c>
      <c r="CI56" s="15">
        <f t="shared" si="209"/>
        <v>12.548310997339758</v>
      </c>
      <c r="CJ56" s="15">
        <f t="shared" si="210"/>
        <v>-39996</v>
      </c>
      <c r="CK56" s="15">
        <f t="shared" ref="CK56:CL56" si="277">SUM(CH56:CJ56)</f>
        <v>-39973.548524382517</v>
      </c>
      <c r="CL56" s="15">
        <f t="shared" si="277"/>
        <v>-79957.000213385181</v>
      </c>
      <c r="CM56" s="15">
        <v>16.705000000000002</v>
      </c>
      <c r="CN56" s="15">
        <v>4.625</v>
      </c>
      <c r="CO56" s="15">
        <v>0.65500000000000003</v>
      </c>
      <c r="CP56" s="15">
        <v>1.7249999999999999</v>
      </c>
      <c r="CQ56" s="15">
        <v>0.56000000000000005</v>
      </c>
      <c r="CR56" s="15">
        <v>0.21999999999999997</v>
      </c>
      <c r="CS56" s="25">
        <v>-9999</v>
      </c>
      <c r="CT56" s="25">
        <v>-9999</v>
      </c>
      <c r="CU56" s="25">
        <v>-9999</v>
      </c>
      <c r="CV56" s="25">
        <v>-9999</v>
      </c>
      <c r="CW56" s="25">
        <v>-9999</v>
      </c>
      <c r="CX56" s="20">
        <f t="shared" si="141"/>
        <v>85.320000000000007</v>
      </c>
      <c r="CY56" s="20">
        <f t="shared" si="142"/>
        <v>87.940000000000012</v>
      </c>
      <c r="CZ56" s="20">
        <f t="shared" si="143"/>
        <v>94.840000000000018</v>
      </c>
      <c r="DA56" s="20">
        <f t="shared" si="144"/>
        <v>97.080000000000013</v>
      </c>
      <c r="DB56" s="20">
        <f t="shared" si="145"/>
        <v>97.960000000000008</v>
      </c>
      <c r="DC56" s="15">
        <f t="shared" si="146"/>
        <v>6.8999999999999995</v>
      </c>
      <c r="DD56" s="15">
        <f t="shared" si="147"/>
        <v>2.2400000000000002</v>
      </c>
      <c r="DE56" s="15">
        <f t="shared" si="148"/>
        <v>0.87999999999999989</v>
      </c>
      <c r="DF56" s="15">
        <f t="shared" si="149"/>
        <v>10.02</v>
      </c>
      <c r="DG56" s="16">
        <v>3.3747422421163815</v>
      </c>
      <c r="DH56" s="16">
        <v>2.0842682622787332</v>
      </c>
      <c r="DI56" s="16">
        <v>1.9976794632497605</v>
      </c>
      <c r="DJ56" s="16">
        <v>2.475791155036438</v>
      </c>
      <c r="DK56" s="16">
        <v>3.1370777493349395</v>
      </c>
      <c r="DL56" s="25">
        <v>-9999</v>
      </c>
      <c r="DM56" s="25">
        <v>-9999</v>
      </c>
      <c r="DN56" s="20">
        <f t="shared" si="41"/>
        <v>21.836042017580461</v>
      </c>
      <c r="DO56" s="20">
        <f t="shared" si="42"/>
        <v>29.826759870579501</v>
      </c>
      <c r="DP56" s="20">
        <f t="shared" ref="DP56:DR56" si="278">(DO56+(DJ56*4))</f>
        <v>39.729924490725253</v>
      </c>
      <c r="DQ56" s="20">
        <f t="shared" si="278"/>
        <v>52.278235488065008</v>
      </c>
      <c r="DR56" s="20">
        <f t="shared" si="278"/>
        <v>-39943.721764511938</v>
      </c>
      <c r="DS56" s="15">
        <f t="shared" si="44"/>
        <v>9.9031646201457519</v>
      </c>
      <c r="DT56" s="15">
        <f t="shared" si="45"/>
        <v>12.548310997339758</v>
      </c>
      <c r="DU56" s="15">
        <f t="shared" si="46"/>
        <v>-39996</v>
      </c>
      <c r="DV56" s="15">
        <f t="shared" si="47"/>
        <v>-39973.548524382517</v>
      </c>
      <c r="DW56" s="25">
        <v>-9999</v>
      </c>
      <c r="DX56" s="25">
        <v>-9999</v>
      </c>
      <c r="DY56" s="25">
        <v>-9999</v>
      </c>
      <c r="DZ56" s="25">
        <v>-9999</v>
      </c>
      <c r="EA56" s="25">
        <v>-9999</v>
      </c>
      <c r="EB56" s="25">
        <v>-9999</v>
      </c>
      <c r="EC56" s="25">
        <v>-9999</v>
      </c>
      <c r="ED56" s="25">
        <v>-9999</v>
      </c>
      <c r="EE56" s="25">
        <v>-9999</v>
      </c>
      <c r="EF56" s="25">
        <v>-9999</v>
      </c>
      <c r="EG56" s="25">
        <v>-9999</v>
      </c>
      <c r="EH56" s="25">
        <v>-9999</v>
      </c>
      <c r="EI56" s="25">
        <v>-9999</v>
      </c>
      <c r="EJ56" s="25">
        <v>-9999</v>
      </c>
      <c r="EK56" s="25">
        <v>-9999</v>
      </c>
      <c r="EL56" s="25">
        <v>-9999</v>
      </c>
      <c r="EM56" s="25">
        <v>-9999</v>
      </c>
      <c r="EN56" s="25">
        <v>-9999</v>
      </c>
      <c r="EO56" s="25">
        <v>-9999</v>
      </c>
      <c r="EP56" s="25">
        <v>-9999</v>
      </c>
      <c r="EQ56" s="15">
        <v>3.3</v>
      </c>
      <c r="ER56" s="18">
        <v>9.3000000000000007</v>
      </c>
      <c r="ES56" s="17">
        <v>4.8</v>
      </c>
      <c r="ET56" s="18">
        <v>12.3</v>
      </c>
      <c r="EU56" s="29">
        <v>5.0999999999999996</v>
      </c>
      <c r="EV56" s="22">
        <v>4.9000000000000004</v>
      </c>
      <c r="EW56" s="22">
        <v>2.2000000000000002</v>
      </c>
      <c r="EX56" s="18">
        <v>4.7</v>
      </c>
      <c r="EY56" s="18">
        <v>8</v>
      </c>
      <c r="EZ56" s="23">
        <v>6.4</v>
      </c>
      <c r="FA56" s="18">
        <v>5</v>
      </c>
      <c r="FB56" s="22">
        <v>12.9</v>
      </c>
      <c r="FC56" s="21">
        <v>-9999</v>
      </c>
      <c r="FD56" s="18">
        <v>5.2</v>
      </c>
      <c r="FE56" s="21">
        <v>-9999</v>
      </c>
      <c r="FF56" s="18">
        <v>10.9</v>
      </c>
      <c r="FG56" s="18">
        <v>6.8</v>
      </c>
      <c r="FH56" s="18">
        <v>3.8</v>
      </c>
      <c r="FI56" s="18">
        <v>10</v>
      </c>
      <c r="FJ56" s="18">
        <v>5.5</v>
      </c>
      <c r="FK56" s="18">
        <v>10.7</v>
      </c>
      <c r="FL56" s="17">
        <v>30</v>
      </c>
      <c r="FM56" s="17">
        <v>38.799999999999997</v>
      </c>
      <c r="FN56" s="17">
        <v>30.9</v>
      </c>
      <c r="FO56" s="17">
        <v>31.6</v>
      </c>
      <c r="FP56" s="17">
        <v>28.1</v>
      </c>
      <c r="FQ56" s="17">
        <v>29</v>
      </c>
      <c r="FR56" s="17">
        <v>33.1</v>
      </c>
      <c r="FS56" s="17">
        <v>28.6</v>
      </c>
      <c r="FT56" s="17">
        <v>29.3</v>
      </c>
      <c r="FU56" s="17">
        <v>31.9</v>
      </c>
      <c r="FV56" s="17">
        <v>25.5</v>
      </c>
      <c r="FW56" s="17">
        <v>26</v>
      </c>
      <c r="FX56" s="22">
        <v>40.5</v>
      </c>
      <c r="FY56" s="22">
        <v>33.5</v>
      </c>
      <c r="FZ56" s="22">
        <v>52</v>
      </c>
      <c r="GA56" s="22">
        <v>49.5</v>
      </c>
      <c r="GB56" s="22">
        <v>69.5</v>
      </c>
      <c r="GC56" s="22">
        <v>43</v>
      </c>
      <c r="GD56" s="22">
        <v>80</v>
      </c>
      <c r="GE56" s="22">
        <v>68</v>
      </c>
      <c r="GF56" s="22">
        <v>88.5</v>
      </c>
      <c r="GG56" s="22">
        <v>76.5</v>
      </c>
      <c r="GH56" s="22">
        <v>91.5</v>
      </c>
      <c r="GI56" s="22">
        <v>83</v>
      </c>
      <c r="GJ56" s="22">
        <v>98</v>
      </c>
      <c r="GK56" s="22">
        <v>95.5</v>
      </c>
      <c r="GL56" s="22">
        <v>99.5</v>
      </c>
      <c r="GM56" s="22">
        <v>73.5</v>
      </c>
      <c r="GN56" s="16">
        <v>3.183023872679045</v>
      </c>
      <c r="GO56" s="16">
        <v>8842.3795476892828</v>
      </c>
      <c r="GP56" s="16">
        <v>26134.064665127022</v>
      </c>
      <c r="GQ56" s="16">
        <v>11347.197640117995</v>
      </c>
      <c r="GR56" s="16">
        <v>6624.8</v>
      </c>
      <c r="GS56" s="16">
        <v>6230.8983218163867</v>
      </c>
      <c r="GT56" s="16">
        <v>2207.3073073073069</v>
      </c>
      <c r="GU56" s="16">
        <v>1878.2823297137215</v>
      </c>
      <c r="GV56" s="16">
        <v>595.85389930898316</v>
      </c>
      <c r="GW56" s="16">
        <v>70.377733598409534</v>
      </c>
      <c r="GX56" s="18">
        <v>3.7351999999999999</v>
      </c>
      <c r="GY56" s="18">
        <v>5.5060000000000002</v>
      </c>
      <c r="GZ56" s="18">
        <v>5.0228999999999999</v>
      </c>
      <c r="HA56" s="18">
        <v>4.6768999999999998</v>
      </c>
      <c r="HB56" s="18">
        <v>4.3196000000000003</v>
      </c>
      <c r="HC56" s="18">
        <v>3.7530000000000001</v>
      </c>
      <c r="HD56" s="18">
        <v>3.4546999999999999</v>
      </c>
      <c r="HE56" s="18">
        <v>3.3258999999999999</v>
      </c>
      <c r="HF56" s="18">
        <v>3.3881999999999999</v>
      </c>
      <c r="HG56" s="15">
        <v>79.099999999999994</v>
      </c>
      <c r="HH56" s="15">
        <f t="shared" si="48"/>
        <v>1202.4999999999998</v>
      </c>
      <c r="HI56" s="15">
        <v>1.476477824856159</v>
      </c>
      <c r="HJ56" s="24">
        <f t="shared" si="49"/>
        <v>1.6246100411271833</v>
      </c>
      <c r="HK56" s="15">
        <f t="shared" si="50"/>
        <v>19.535935744554376</v>
      </c>
      <c r="HL56" s="27">
        <v>0.34895957359226792</v>
      </c>
      <c r="HM56" s="17">
        <v>348.5</v>
      </c>
      <c r="HN56" s="17">
        <v>70.069999999999993</v>
      </c>
      <c r="HO56" s="16">
        <f t="shared" si="51"/>
        <v>278.43</v>
      </c>
      <c r="HP56" s="18">
        <v>14</v>
      </c>
      <c r="HQ56" s="18">
        <v>443.1</v>
      </c>
      <c r="HR56" s="18">
        <v>31.63</v>
      </c>
      <c r="HS56" s="22">
        <f t="shared" si="52"/>
        <v>411.47</v>
      </c>
      <c r="HT56" s="21">
        <v>200</v>
      </c>
      <c r="HU56" s="18">
        <v>418.4</v>
      </c>
      <c r="HV56" s="18">
        <v>31</v>
      </c>
      <c r="HW56" s="18">
        <f t="shared" si="53"/>
        <v>387.4</v>
      </c>
      <c r="HX56" s="18">
        <v>239.7</v>
      </c>
      <c r="HY56" s="18">
        <v>31</v>
      </c>
      <c r="HZ56" s="18">
        <f t="shared" si="54"/>
        <v>208.7</v>
      </c>
      <c r="IA56" s="18">
        <v>217.5</v>
      </c>
      <c r="IB56" s="18">
        <v>31.5</v>
      </c>
      <c r="IC56" s="18">
        <f t="shared" si="55"/>
        <v>186</v>
      </c>
      <c r="ID56" s="18">
        <v>143.4</v>
      </c>
      <c r="IE56" s="22">
        <v>6.65</v>
      </c>
      <c r="IF56" s="28">
        <v>123.2</v>
      </c>
      <c r="IG56" s="22">
        <v>70.069999999999993</v>
      </c>
      <c r="IH56" s="22">
        <f t="shared" si="263"/>
        <v>136.75</v>
      </c>
      <c r="II56" s="22">
        <f t="shared" si="264"/>
        <v>53.13000000000001</v>
      </c>
      <c r="IJ56" s="16">
        <f t="shared" si="58"/>
        <v>520.88235294117658</v>
      </c>
      <c r="IK56" s="16">
        <f t="shared" si="59"/>
        <v>465.07352941176475</v>
      </c>
      <c r="IL56" s="25">
        <f t="shared" si="213"/>
        <v>2729.705882352941</v>
      </c>
      <c r="IM56" s="16">
        <f t="shared" si="214"/>
        <v>4034.0196078431377</v>
      </c>
      <c r="IN56" s="16">
        <f t="shared" si="215"/>
        <v>2046.0784313725489</v>
      </c>
      <c r="IO56" s="16">
        <f t="shared" si="60"/>
        <v>1823.5294117647059</v>
      </c>
      <c r="IP56" s="25">
        <f t="shared" si="216"/>
        <v>3798.0392156862745</v>
      </c>
      <c r="IQ56" s="16">
        <f t="shared" si="61"/>
        <v>10633.333333333334</v>
      </c>
      <c r="IR56" s="16">
        <f t="shared" si="62"/>
        <v>1340.686274509804</v>
      </c>
      <c r="IS56" s="27">
        <v>0.34455766943746519</v>
      </c>
      <c r="IT56" s="24">
        <v>3.1182235548968493</v>
      </c>
      <c r="IU56" s="24">
        <v>3.1182235548968493</v>
      </c>
      <c r="IV56" s="15">
        <v>3.4</v>
      </c>
      <c r="IW56" s="24">
        <f t="shared" si="63"/>
        <v>3.3688007047224127</v>
      </c>
      <c r="IX56" s="15">
        <f t="shared" si="217"/>
        <v>92.81</v>
      </c>
      <c r="IY56" s="27">
        <v>0.36346526424674175</v>
      </c>
      <c r="IZ56" s="26">
        <v>0.78506803688648663</v>
      </c>
      <c r="JA56" s="15">
        <v>0.9</v>
      </c>
      <c r="JB56" s="24">
        <f t="shared" si="64"/>
        <v>0.89005628238820345</v>
      </c>
      <c r="JC56" s="15">
        <f t="shared" si="218"/>
        <v>36.306176470588241</v>
      </c>
      <c r="JD56" s="27">
        <v>0.36243375582820359</v>
      </c>
      <c r="JE56" s="24">
        <v>1.4607130752597413</v>
      </c>
      <c r="JF56" s="15">
        <v>1.52</v>
      </c>
      <c r="JG56" s="24">
        <f t="shared" si="65"/>
        <v>1.6078615711559492</v>
      </c>
      <c r="JH56" s="15">
        <f t="shared" si="219"/>
        <v>31.100392156862743</v>
      </c>
      <c r="JI56" s="27">
        <v>0.36290561428470269</v>
      </c>
      <c r="JJ56" s="24">
        <v>2.1307613955218305</v>
      </c>
      <c r="JK56" s="15">
        <v>2.6</v>
      </c>
      <c r="JL56" s="24">
        <f t="shared" si="66"/>
        <v>2.3197209066023929</v>
      </c>
      <c r="JM56" s="15">
        <f t="shared" si="220"/>
        <v>34.857843137254903</v>
      </c>
      <c r="JN56" s="27">
        <v>0.36322697491879574</v>
      </c>
      <c r="JO56" s="16">
        <f t="shared" si="67"/>
        <v>195.07441176470587</v>
      </c>
      <c r="JP56" s="16">
        <f t="shared" si="68"/>
        <v>174.17358193277309</v>
      </c>
      <c r="JQ56" s="22">
        <v>6.5</v>
      </c>
      <c r="JR56" s="22">
        <f t="shared" si="69"/>
        <v>21.645</v>
      </c>
      <c r="JS56" s="22">
        <v>962.3</v>
      </c>
      <c r="JT56" s="26">
        <f t="shared" si="70"/>
        <v>0.96229999999999993</v>
      </c>
      <c r="JU56" s="27">
        <v>7.1599999999999997E-2</v>
      </c>
      <c r="JV56" s="26">
        <f t="shared" si="71"/>
        <v>0.89069999999999994</v>
      </c>
      <c r="JW56" s="15">
        <f t="shared" si="72"/>
        <v>3948.2612398911961</v>
      </c>
      <c r="JX56" s="25">
        <v>-9999</v>
      </c>
      <c r="JY56" s="25">
        <v>-9999</v>
      </c>
      <c r="JZ56" s="15">
        <f t="shared" si="181"/>
        <v>-9999.0678000000007</v>
      </c>
      <c r="KA56" s="25">
        <v>-9999</v>
      </c>
      <c r="KB56" s="15">
        <f t="shared" si="156"/>
        <v>-11226.078140788146</v>
      </c>
      <c r="KC56" s="15">
        <v>0.46800000000000003</v>
      </c>
      <c r="KD56" s="25">
        <v>-9999</v>
      </c>
      <c r="KE56" s="15">
        <f t="shared" si="221"/>
        <v>1847.7862602690798</v>
      </c>
      <c r="KF56" s="15">
        <f t="shared" si="73"/>
        <v>2069.5206115013693</v>
      </c>
      <c r="KG56" s="28">
        <v>2</v>
      </c>
      <c r="KH56" s="22">
        <f t="shared" si="74"/>
        <v>19</v>
      </c>
      <c r="KI56" s="22">
        <f t="shared" si="75"/>
        <v>126.73</v>
      </c>
      <c r="KJ56" s="20">
        <v>125.644734</v>
      </c>
      <c r="KK56" s="16">
        <v>5.15</v>
      </c>
      <c r="KL56" s="16">
        <f t="shared" si="76"/>
        <v>4.6400000000000006</v>
      </c>
      <c r="KM56" s="15">
        <f t="shared" si="121"/>
        <v>3543.2819146752918</v>
      </c>
      <c r="KN56" s="18">
        <v>2.2599999999999998</v>
      </c>
      <c r="KO56" s="18">
        <f t="shared" si="77"/>
        <v>1.9899999999999998</v>
      </c>
      <c r="KP56" s="15">
        <f t="shared" si="78"/>
        <v>0.42887931034482746</v>
      </c>
      <c r="KQ56" s="15">
        <f t="shared" si="79"/>
        <v>1519.6403039232391</v>
      </c>
      <c r="KR56" s="15">
        <f t="shared" si="80"/>
        <v>1701.9971403940281</v>
      </c>
      <c r="KS56" s="20">
        <f t="shared" si="222"/>
        <v>1914.195492589316</v>
      </c>
      <c r="KT56" s="20">
        <f t="shared" si="81"/>
        <v>2143.8989517000341</v>
      </c>
      <c r="KU56" s="30">
        <v>5.46</v>
      </c>
      <c r="KV56" s="30">
        <v>0.94</v>
      </c>
      <c r="KW56" s="30">
        <v>77</v>
      </c>
      <c r="KX56" s="30">
        <v>21.6</v>
      </c>
      <c r="KY56" s="30">
        <v>6.3</v>
      </c>
      <c r="KZ56" s="18">
        <v>2.2250000000000001</v>
      </c>
      <c r="LA56" s="18">
        <f t="shared" si="82"/>
        <v>2.1579999999999999</v>
      </c>
      <c r="LB56" s="15">
        <f t="shared" si="223"/>
        <v>0.46508620689655167</v>
      </c>
      <c r="LC56" s="15">
        <f t="shared" si="224"/>
        <v>1647.9315456614825</v>
      </c>
      <c r="LD56" s="15">
        <f t="shared" si="83"/>
        <v>1845.6833311408604</v>
      </c>
      <c r="LE56" s="15">
        <f t="shared" si="84"/>
        <v>2250.833330659586</v>
      </c>
      <c r="LF56" s="15">
        <v>79.099999999999994</v>
      </c>
      <c r="LG56" s="15">
        <f t="shared" si="85"/>
        <v>1202.4999999999998</v>
      </c>
      <c r="LH56" s="15">
        <v>0.29031754035000001</v>
      </c>
      <c r="LI56" s="15">
        <v>0.42649697582500001</v>
      </c>
      <c r="LJ56" s="15">
        <v>0.24972166495000001</v>
      </c>
      <c r="LK56" s="15">
        <v>0.35069279262500003</v>
      </c>
      <c r="LL56" s="15">
        <v>0.54333543124999995</v>
      </c>
      <c r="LM56" s="15">
        <v>0.50188828169999999</v>
      </c>
      <c r="LN56" s="15">
        <v>0.3553456914</v>
      </c>
      <c r="LO56" s="15">
        <v>0.55672024944999998</v>
      </c>
      <c r="LP56" s="15">
        <v>0.49684392885000001</v>
      </c>
      <c r="LQ56" s="15">
        <v>0.27707574834999998</v>
      </c>
      <c r="LR56" s="15">
        <v>0.42633655799999998</v>
      </c>
      <c r="LS56" s="15">
        <v>0.28260659897500001</v>
      </c>
      <c r="LT56" s="15">
        <v>33.700000000000003</v>
      </c>
      <c r="LU56" s="15">
        <v>30.555250000000001</v>
      </c>
      <c r="LV56" s="15">
        <v>5.7393000000000001</v>
      </c>
      <c r="LW56" s="15">
        <v>37.542250000000003</v>
      </c>
      <c r="LX56" s="15">
        <v>37.280500000000004</v>
      </c>
      <c r="LY56" s="15">
        <v>33.53</v>
      </c>
      <c r="LZ56" s="15">
        <v>33.506</v>
      </c>
      <c r="MA56" s="15">
        <v>0.10952669675</v>
      </c>
      <c r="MB56" s="15">
        <v>9.4348047500000004E-2</v>
      </c>
      <c r="MC56" s="15">
        <v>57.491250000000001</v>
      </c>
      <c r="MD56" s="15">
        <v>55.454500000000003</v>
      </c>
      <c r="ME56" s="15">
        <v>60.3</v>
      </c>
      <c r="MF56" s="15">
        <f t="shared" si="86"/>
        <v>2.8087499999999963</v>
      </c>
      <c r="MG56" s="15">
        <f t="shared" si="87"/>
        <v>4.8454999999999941</v>
      </c>
      <c r="MH56" s="15">
        <v>1850.35715</v>
      </c>
      <c r="MI56" s="15">
        <v>1804.1084249999999</v>
      </c>
      <c r="MJ56" s="15">
        <v>0.22069407789000001</v>
      </c>
      <c r="MK56" s="15">
        <v>0.21399432764250001</v>
      </c>
      <c r="ML56" s="15">
        <v>0.16600143796</v>
      </c>
      <c r="MM56" s="15">
        <v>0.17716222485749999</v>
      </c>
      <c r="MN56" s="15">
        <v>0.13260083179000001</v>
      </c>
      <c r="MO56" s="15">
        <v>0.1190820549025</v>
      </c>
      <c r="MP56" s="15">
        <v>7.64130867775E-2</v>
      </c>
      <c r="MQ56" s="15">
        <v>8.1036319647499994E-2</v>
      </c>
      <c r="MR56" s="15">
        <v>5.6780717835000001E-2</v>
      </c>
      <c r="MS56" s="15">
        <v>3.8489999482500002E-2</v>
      </c>
      <c r="MT56" s="15">
        <v>0.32652887393500002</v>
      </c>
      <c r="MU56" s="15">
        <v>0.3687466639875</v>
      </c>
      <c r="MV56" s="15">
        <v>0.33557067107749999</v>
      </c>
      <c r="MW56" s="15">
        <v>0.30201893037249999</v>
      </c>
      <c r="MX56" s="15">
        <v>0.11413793423</v>
      </c>
      <c r="MY56" s="15">
        <v>0.16828499669499999</v>
      </c>
      <c r="MZ56" s="15">
        <v>0.5667437514375</v>
      </c>
      <c r="NA56" s="15">
        <v>0.55016599058750004</v>
      </c>
      <c r="NB56" s="15">
        <v>0.43333854152750001</v>
      </c>
      <c r="NC56" s="15">
        <v>0.23135981392999999</v>
      </c>
      <c r="ND56" s="15">
        <v>0.46319628948750002</v>
      </c>
      <c r="NE56" s="15">
        <v>0.24590079345999999</v>
      </c>
      <c r="NF56" s="15">
        <v>0.295674301335</v>
      </c>
      <c r="NG56" s="15">
        <v>0.17715790375000001</v>
      </c>
      <c r="NH56" s="15">
        <v>0.25613705792000002</v>
      </c>
      <c r="NI56" s="15">
        <v>0.15356444819500001</v>
      </c>
      <c r="NJ56" s="15">
        <v>-0.14141714157499999</v>
      </c>
      <c r="NK56" s="15">
        <v>-0.1491136898</v>
      </c>
      <c r="NL56" s="15">
        <v>0.90877692827500001</v>
      </c>
      <c r="NM56" s="15">
        <v>0.66671706945499998</v>
      </c>
      <c r="NN56" s="15">
        <v>0.288544194975</v>
      </c>
      <c r="NO56" s="15">
        <v>0.43841703722499997</v>
      </c>
      <c r="NP56" s="15">
        <v>0.26207966379999997</v>
      </c>
      <c r="NQ56" s="15">
        <v>0.34995628807500001</v>
      </c>
      <c r="NR56" s="15">
        <v>0.53642791565000003</v>
      </c>
      <c r="NS56" s="15">
        <v>0.48851485972499997</v>
      </c>
      <c r="NT56" s="15">
        <v>0.33712856429999999</v>
      </c>
      <c r="NU56" s="15">
        <v>0.52648325827499998</v>
      </c>
      <c r="NV56" s="15">
        <v>0.46514888464999998</v>
      </c>
      <c r="NW56" s="15">
        <v>0.26466292694999999</v>
      </c>
      <c r="NX56" s="15">
        <v>0.40594567404999998</v>
      </c>
      <c r="NY56" s="15">
        <v>0.26522636822500001</v>
      </c>
      <c r="NZ56" s="15">
        <v>32.33</v>
      </c>
      <c r="OA56" s="15">
        <v>29.983250000000002</v>
      </c>
      <c r="OB56" s="15">
        <v>12.044499999999999</v>
      </c>
      <c r="OC56" s="15">
        <v>49.179000000000002</v>
      </c>
      <c r="OD56" s="15">
        <v>47.904249999999998</v>
      </c>
      <c r="OE56" s="15">
        <v>33.802999999999997</v>
      </c>
      <c r="OF56" s="15">
        <v>33.619999999999997</v>
      </c>
      <c r="OG56" s="15">
        <v>0.43722847749999999</v>
      </c>
      <c r="OH56" s="15">
        <v>0.36904620249999998</v>
      </c>
      <c r="OI56" s="15">
        <v>55.484749999999998</v>
      </c>
      <c r="OJ56" s="15">
        <v>54.991250000000001</v>
      </c>
      <c r="OK56" s="15">
        <v>60</v>
      </c>
      <c r="OL56" s="15">
        <f t="shared" si="88"/>
        <v>4.5152500000000018</v>
      </c>
      <c r="OM56" s="15">
        <f t="shared" si="89"/>
        <v>5.0087499999999991</v>
      </c>
      <c r="ON56" s="15">
        <v>1804.787075</v>
      </c>
      <c r="OO56" s="15">
        <v>1793.6076250000001</v>
      </c>
      <c r="OP56" s="15">
        <v>0.21899528123250001</v>
      </c>
      <c r="OQ56" s="15">
        <v>0.208290649425</v>
      </c>
      <c r="OR56" s="15">
        <v>0.15950280272</v>
      </c>
      <c r="OS56" s="15">
        <v>0.16469401357499999</v>
      </c>
      <c r="OT56" s="15">
        <v>0.1288560194475</v>
      </c>
      <c r="OU56" s="15">
        <v>9.8597311692499995E-2</v>
      </c>
      <c r="OV56" s="15">
        <v>6.7760671747500001E-2</v>
      </c>
      <c r="OW56" s="15">
        <v>5.35303756925E-2</v>
      </c>
      <c r="OX56" s="15">
        <v>6.1664938167500002E-2</v>
      </c>
      <c r="OY56" s="15">
        <v>4.5326819560000002E-2</v>
      </c>
      <c r="OZ56" s="15">
        <v>0.32962546387250002</v>
      </c>
      <c r="PA56" s="15">
        <v>0.34158814795249998</v>
      </c>
      <c r="PB56" s="15">
        <v>0.33058455909250001</v>
      </c>
      <c r="PC56" s="15">
        <v>0.2984643051925</v>
      </c>
      <c r="PD56" s="15">
        <v>0.1193959161625</v>
      </c>
      <c r="PE56" s="15">
        <v>0.14368717141000001</v>
      </c>
      <c r="PF56" s="15">
        <v>0.56151795739249999</v>
      </c>
      <c r="PG56" s="15">
        <v>0.53303284389000005</v>
      </c>
      <c r="PH56" s="15">
        <v>0.48543227650749998</v>
      </c>
      <c r="PI56" s="15">
        <v>0.29576435769999998</v>
      </c>
      <c r="PJ56" s="15">
        <v>0.51425512603000001</v>
      </c>
      <c r="PK56" s="15">
        <v>0.30008624348750002</v>
      </c>
      <c r="PL56" s="15">
        <v>0.32022239206250003</v>
      </c>
      <c r="PM56" s="15">
        <v>0.20508832268999999</v>
      </c>
      <c r="PN56" s="15">
        <v>0.27914468191000003</v>
      </c>
      <c r="PO56" s="15">
        <v>0.1816161368875</v>
      </c>
      <c r="PP56" s="15">
        <v>-0.126165630325</v>
      </c>
      <c r="PQ56" s="15">
        <v>-0.10024178235</v>
      </c>
      <c r="PR56" s="15">
        <v>1.2303912212125001</v>
      </c>
      <c r="PS56" s="15">
        <v>1.8706932182575</v>
      </c>
      <c r="PT56" s="15">
        <v>0.29144014158139497</v>
      </c>
      <c r="PU56" s="15">
        <v>0.42369698488372098</v>
      </c>
      <c r="PV56" s="15">
        <v>0.26722622672092999</v>
      </c>
      <c r="PW56" s="15">
        <v>0.359578849976744</v>
      </c>
      <c r="PX56" s="15">
        <v>0.550380014069768</v>
      </c>
      <c r="PY56" s="15">
        <v>0.492460634441861</v>
      </c>
      <c r="PZ56" s="15">
        <v>0.33941266679069798</v>
      </c>
      <c r="QA56" s="15">
        <v>0.55284712774418598</v>
      </c>
      <c r="QB56" s="15">
        <v>0.48539726625581398</v>
      </c>
      <c r="QC56" s="15">
        <v>0.27174988025581398</v>
      </c>
      <c r="QD56" s="15">
        <v>0.40606711748837199</v>
      </c>
      <c r="QE56" s="15">
        <v>0.26389448316279102</v>
      </c>
      <c r="QF56" s="15">
        <v>27.66</v>
      </c>
      <c r="QG56" s="15">
        <v>24.661860465116298</v>
      </c>
      <c r="QH56" s="15">
        <v>20.126279069767399</v>
      </c>
      <c r="QI56" s="15">
        <v>39.426744186046498</v>
      </c>
      <c r="QJ56" s="15">
        <v>38.501860465116302</v>
      </c>
      <c r="QK56" s="15">
        <v>27.8490697674419</v>
      </c>
      <c r="QL56" s="15">
        <v>27.4567441860465</v>
      </c>
      <c r="QM56" s="15">
        <v>0.32098159069767401</v>
      </c>
      <c r="QN56" s="15">
        <v>0.27846236279069803</v>
      </c>
      <c r="QO56" s="15">
        <v>54.401162790697697</v>
      </c>
      <c r="QP56" s="15">
        <v>52.491395348837202</v>
      </c>
      <c r="QQ56" s="15">
        <v>60.1</v>
      </c>
      <c r="QR56" s="15">
        <f t="shared" si="90"/>
        <v>5.6988372093023045</v>
      </c>
      <c r="QS56" s="15">
        <f t="shared" si="91"/>
        <v>7.6086046511627998</v>
      </c>
      <c r="QT56" s="15">
        <v>1780.1997441860501</v>
      </c>
      <c r="QU56" s="15">
        <v>1736.86939534884</v>
      </c>
      <c r="QV56" s="15">
        <v>0.23881669574418601</v>
      </c>
      <c r="QW56" s="15">
        <v>0.21112846384883699</v>
      </c>
      <c r="QX56" s="15">
        <v>0.17683252916046499</v>
      </c>
      <c r="QY56" s="15">
        <v>0.15797606111162801</v>
      </c>
      <c r="QZ56" s="15">
        <v>0.152896489476744</v>
      </c>
      <c r="RA56" s="15">
        <v>0.12884870677674401</v>
      </c>
      <c r="RB56" s="15">
        <v>8.9058846513953502E-2</v>
      </c>
      <c r="RC56" s="15">
        <v>7.4254795206976795E-2</v>
      </c>
      <c r="RD56" s="15">
        <v>6.4768299893023296E-2</v>
      </c>
      <c r="RE56" s="15">
        <v>5.5202979425581403E-2</v>
      </c>
      <c r="RF56" s="15">
        <v>0.35351089353720899</v>
      </c>
      <c r="RG56" s="15">
        <v>0.34694653775581402</v>
      </c>
      <c r="RH56" s="15">
        <v>0.34083656607906998</v>
      </c>
      <c r="RI56" s="15">
        <v>0.30717779842790699</v>
      </c>
      <c r="RJ56" s="15">
        <v>0.12540565532093001</v>
      </c>
      <c r="RK56" s="15">
        <v>0.14672921564418601</v>
      </c>
      <c r="RL56" s="15">
        <v>0.62889571692790702</v>
      </c>
      <c r="RM56" s="15">
        <v>0.54260283779999996</v>
      </c>
      <c r="RN56" s="15">
        <v>0.42736078506046499</v>
      </c>
      <c r="RO56" s="15">
        <v>0.36214229313255802</v>
      </c>
      <c r="RP56" s="15">
        <v>0.46158385860232498</v>
      </c>
      <c r="RQ56" s="15">
        <v>0.39034539344883701</v>
      </c>
      <c r="RR56" s="15">
        <v>0.313428675804651</v>
      </c>
      <c r="RS56" s="15">
        <v>0.28274577064651202</v>
      </c>
      <c r="RT56" s="15">
        <v>0.26949871133023301</v>
      </c>
      <c r="RU56" s="15">
        <v>0.24735329188139499</v>
      </c>
      <c r="RV56" s="15">
        <v>-0.162855550046512</v>
      </c>
      <c r="RW56" s="15">
        <v>-0.13423289707209299</v>
      </c>
      <c r="RX56" s="15">
        <v>0.90499537253255802</v>
      </c>
      <c r="RY56" s="15">
        <v>-2.3877300036558098</v>
      </c>
      <c r="RZ56" s="15">
        <v>0.276650643372093</v>
      </c>
      <c r="SA56" s="15">
        <v>0.379717565069768</v>
      </c>
      <c r="SB56" s="15">
        <v>0.248676077930232</v>
      </c>
      <c r="SC56" s="15">
        <v>0.324829300488372</v>
      </c>
      <c r="SD56" s="15">
        <v>0.56982684837209296</v>
      </c>
      <c r="SE56" s="15">
        <v>0.45958863320930199</v>
      </c>
      <c r="SF56" s="15">
        <v>0.315482351627907</v>
      </c>
      <c r="SG56" s="15">
        <v>0.55805557039534903</v>
      </c>
      <c r="SH56" s="15">
        <v>0.46976744181395302</v>
      </c>
      <c r="SI56" s="15">
        <v>0.261328095046512</v>
      </c>
      <c r="SJ56" s="15">
        <v>0.37042030362790701</v>
      </c>
      <c r="SK56" s="15">
        <v>0.25179531086046503</v>
      </c>
      <c r="SL56" s="15">
        <v>35.630000000000003</v>
      </c>
      <c r="SM56" s="15">
        <v>33.912790697674403</v>
      </c>
      <c r="SN56" s="15">
        <v>13.913953488372099</v>
      </c>
      <c r="SO56" s="15">
        <v>43.168372093023301</v>
      </c>
      <c r="SP56" s="15">
        <v>41.740697674418598</v>
      </c>
      <c r="SQ56" s="15">
        <v>37.44</v>
      </c>
      <c r="SR56" s="15">
        <v>37.013953488372103</v>
      </c>
      <c r="SS56" s="15">
        <v>0.158097239069767</v>
      </c>
      <c r="ST56" s="15">
        <v>0.11895684744186</v>
      </c>
      <c r="SU56" s="15">
        <v>48.8065116279069</v>
      </c>
      <c r="SV56" s="15">
        <v>49.854883720930196</v>
      </c>
      <c r="SW56" s="15">
        <v>63.6</v>
      </c>
      <c r="SX56" s="15">
        <f t="shared" si="92"/>
        <v>14.793488372093101</v>
      </c>
      <c r="SY56" s="15">
        <f t="shared" si="93"/>
        <v>13.745116279069805</v>
      </c>
      <c r="SZ56" s="15">
        <v>1653.2349534883699</v>
      </c>
      <c r="TA56" s="15">
        <v>1677.0160697674401</v>
      </c>
      <c r="TB56" s="15">
        <v>0.27726118719767401</v>
      </c>
      <c r="TC56" s="15">
        <v>0.27250888310232602</v>
      </c>
      <c r="TD56" s="15">
        <v>0.196383289660465</v>
      </c>
      <c r="TE56" s="15">
        <v>0.1724177559</v>
      </c>
      <c r="TF56" s="15">
        <v>0.20203741217209301</v>
      </c>
      <c r="TG56" s="15">
        <v>0.198056708625581</v>
      </c>
      <c r="TH56" s="15">
        <v>0.118507404351163</v>
      </c>
      <c r="TI56" s="15">
        <v>9.48072503116279E-2</v>
      </c>
      <c r="TJ56" s="15">
        <v>8.5676887655813994E-2</v>
      </c>
      <c r="TK56" s="15">
        <v>0.105409315990698</v>
      </c>
      <c r="TL56" s="15">
        <v>0.37775293063023302</v>
      </c>
      <c r="TM56" s="15">
        <v>0.39110262376744198</v>
      </c>
      <c r="TN56" s="15">
        <v>0.36190768765116299</v>
      </c>
      <c r="TO56" s="15">
        <v>0.34451198921395398</v>
      </c>
      <c r="TP56" s="15">
        <v>0.11234182964186</v>
      </c>
      <c r="TQ56" s="15">
        <v>0.13291697844186001</v>
      </c>
      <c r="TR56" s="15">
        <v>0.77119930631395395</v>
      </c>
      <c r="TS56" s="15">
        <v>0.76102410080232596</v>
      </c>
      <c r="TT56" s="15">
        <v>0.42848314378604702</v>
      </c>
      <c r="TU56" s="15">
        <v>0.51699653624418596</v>
      </c>
      <c r="TV56" s="15">
        <v>0.47301975812093</v>
      </c>
      <c r="TW56" s="15">
        <v>0.55608372303488396</v>
      </c>
      <c r="TX56" s="15">
        <v>0.362158981786047</v>
      </c>
      <c r="TY56" s="15">
        <v>0.42687922786511601</v>
      </c>
      <c r="TZ56" s="15">
        <v>0.30798717996046499</v>
      </c>
      <c r="UA56" s="15">
        <v>0.37251735349999998</v>
      </c>
      <c r="UB56" s="15">
        <v>-0.21080680272093</v>
      </c>
      <c r="UC56" s="15">
        <v>-0.170856033334884</v>
      </c>
      <c r="UD56" s="15">
        <v>0.93108002899069797</v>
      </c>
      <c r="UE56" s="15">
        <v>1.1092896982837199</v>
      </c>
      <c r="UF56" s="15">
        <v>0.24859767560416701</v>
      </c>
      <c r="UG56" s="15">
        <v>0.299708375333333</v>
      </c>
      <c r="UH56" s="15">
        <v>0.22205745729166701</v>
      </c>
      <c r="UI56" s="15">
        <v>0.27193662393750001</v>
      </c>
      <c r="UJ56" s="15">
        <v>0.62244323216666697</v>
      </c>
      <c r="UK56" s="15">
        <v>0.48959993364583299</v>
      </c>
      <c r="UL56" s="15">
        <v>0.258599204395833</v>
      </c>
      <c r="UM56" s="15">
        <v>0.55701529787500004</v>
      </c>
      <c r="UN56" s="15">
        <v>0.44966341564583301</v>
      </c>
      <c r="UO56" s="15">
        <v>0.22426603689583299</v>
      </c>
      <c r="UP56" s="15">
        <v>0.28660857520833299</v>
      </c>
      <c r="UQ56" s="15">
        <v>0.21286697574999999</v>
      </c>
      <c r="UR56" s="15">
        <v>32.590625000000003</v>
      </c>
      <c r="US56" s="15">
        <v>28.288125000000001</v>
      </c>
      <c r="UT56" s="15">
        <v>12.155416666666699</v>
      </c>
      <c r="UU56" s="15">
        <v>35.6741666666667</v>
      </c>
      <c r="UV56" s="15">
        <v>33.312291666666702</v>
      </c>
      <c r="UW56" s="15">
        <v>33.54</v>
      </c>
      <c r="UX56" s="15">
        <v>33.3564583333333</v>
      </c>
      <c r="UY56" s="15">
        <v>5.9972715666666697E-2</v>
      </c>
      <c r="UZ56" s="15">
        <v>1.4815043958333299E-3</v>
      </c>
      <c r="VA56" s="15">
        <v>49.472916666666698</v>
      </c>
      <c r="VB56" s="15">
        <v>49.46125</v>
      </c>
      <c r="VC56" s="15">
        <v>73.099999999999994</v>
      </c>
      <c r="VD56" s="15">
        <f t="shared" si="94"/>
        <v>23.627083333333296</v>
      </c>
      <c r="VE56" s="15">
        <f t="shared" si="95"/>
        <v>23.638749999999995</v>
      </c>
      <c r="VF56" s="15">
        <f t="shared" si="96"/>
        <v>23.632916666666645</v>
      </c>
      <c r="VG56" s="15">
        <v>1668.34797916667</v>
      </c>
      <c r="VH56" s="15">
        <v>1668.06302083333</v>
      </c>
      <c r="VI56" s="15">
        <v>0.36481405903750003</v>
      </c>
      <c r="VJ56" s="15">
        <v>0.39183458870416699</v>
      </c>
      <c r="VK56" s="15">
        <v>0.26960972751458301</v>
      </c>
      <c r="VL56" s="15">
        <v>0.28655973809375002</v>
      </c>
      <c r="VM56" s="15">
        <v>0.32020505469791699</v>
      </c>
      <c r="VN56" s="15">
        <v>0.34935596235416699</v>
      </c>
      <c r="VO56" s="15">
        <f t="shared" si="97"/>
        <v>0.33478050852604202</v>
      </c>
      <c r="VP56" s="15">
        <v>0.22207958982500001</v>
      </c>
      <c r="VQ56" s="15">
        <v>0.240773786110417</v>
      </c>
      <c r="VR56" s="15">
        <v>0.106052013825</v>
      </c>
      <c r="VS56" s="15">
        <v>0.119021903535417</v>
      </c>
      <c r="VT56" s="15">
        <v>0.44599451274166702</v>
      </c>
      <c r="VU56" s="15">
        <v>0.47395491446874999</v>
      </c>
      <c r="VV56" s="15">
        <v>0.42496134898541699</v>
      </c>
      <c r="VW56" s="15">
        <v>0.42861942288958299</v>
      </c>
      <c r="VX56" s="15">
        <v>9.6784804985416695E-2</v>
      </c>
      <c r="VY56" s="15">
        <v>0.1016371760375</v>
      </c>
      <c r="VZ56" s="15">
        <v>1.1618412235145801</v>
      </c>
      <c r="WA56" s="15">
        <v>1.3028933955666699</v>
      </c>
      <c r="WB56" s="15">
        <v>0.33234792682083297</v>
      </c>
      <c r="WC56" s="15">
        <v>0.33978231942291698</v>
      </c>
      <c r="WD56" s="15">
        <v>0.39577017689583299</v>
      </c>
      <c r="WE56" s="15">
        <v>0.40785211791458298</v>
      </c>
      <c r="WF56" s="15">
        <v>0.35736428804166698</v>
      </c>
      <c r="WG56" s="15">
        <v>0.37336307702916699</v>
      </c>
      <c r="WH56" s="15">
        <v>0.28982771342708302</v>
      </c>
      <c r="WI56" s="15">
        <v>0.30108880110416703</v>
      </c>
      <c r="WJ56" s="15">
        <v>-0.36178269143750003</v>
      </c>
      <c r="WK56" s="15">
        <v>-0.38622311375000001</v>
      </c>
      <c r="WL56" s="15">
        <v>0.66642315531666696</v>
      </c>
      <c r="WM56" s="15">
        <v>0.72260155279375005</v>
      </c>
      <c r="WN56" s="15">
        <v>0.191063007925</v>
      </c>
      <c r="WO56" s="15">
        <v>0.21558179429999999</v>
      </c>
      <c r="WP56" s="15">
        <v>0.16681338032500001</v>
      </c>
      <c r="WQ56" s="15">
        <v>0.201706998675</v>
      </c>
      <c r="WR56" s="15">
        <v>0.56838263827500002</v>
      </c>
      <c r="WS56" s="15">
        <v>0.41911749932499998</v>
      </c>
      <c r="WT56" s="15">
        <v>0.194488169175</v>
      </c>
      <c r="WU56" s="15">
        <v>0.53558714517499995</v>
      </c>
      <c r="WV56" s="15">
        <v>0.40249384240000002</v>
      </c>
      <c r="WW56" s="15">
        <v>0.18805443545</v>
      </c>
      <c r="WX56" s="15">
        <v>0.21451152307499999</v>
      </c>
      <c r="WY56" s="15">
        <v>0.17134462157499999</v>
      </c>
      <c r="WZ56" s="15">
        <v>32.549999999999997</v>
      </c>
      <c r="XA56" s="15">
        <v>31.234249999999999</v>
      </c>
      <c r="XB56" s="15">
        <v>8.8217499999999998</v>
      </c>
      <c r="XC56" s="15">
        <v>33.484250000000003</v>
      </c>
      <c r="XD56" s="15">
        <v>33.353250000000003</v>
      </c>
      <c r="XE56" s="15">
        <v>33.1</v>
      </c>
      <c r="XF56" s="15">
        <v>33.010249999999999</v>
      </c>
      <c r="XG56" s="15">
        <v>1.2792848725E-2</v>
      </c>
      <c r="XH56" s="15">
        <v>1.078629215E-2</v>
      </c>
      <c r="XI56" s="15">
        <v>53.125250000000001</v>
      </c>
      <c r="XJ56" s="15">
        <v>48.769750000000002</v>
      </c>
      <c r="XK56" s="15">
        <v>84.6</v>
      </c>
      <c r="XL56" s="15">
        <f t="shared" si="98"/>
        <v>31.474749999999993</v>
      </c>
      <c r="XM56" s="15">
        <f t="shared" si="99"/>
        <v>35.830249999999992</v>
      </c>
      <c r="XN56" s="15">
        <v>1751.2487000000001</v>
      </c>
      <c r="XO56" s="15">
        <v>1652.3768500000001</v>
      </c>
      <c r="XP56" s="15">
        <v>0.46553487118499998</v>
      </c>
      <c r="XQ56" s="15">
        <v>0.47425635186749998</v>
      </c>
      <c r="XR56" s="15">
        <v>0.34852783302250001</v>
      </c>
      <c r="XS56" s="15">
        <v>0.3500242133725</v>
      </c>
      <c r="XT56" s="15">
        <v>0.42754456364499999</v>
      </c>
      <c r="XU56" s="15">
        <v>0.4485286832375</v>
      </c>
      <c r="XV56" s="15">
        <v>0.30558383232750003</v>
      </c>
      <c r="XW56" s="15">
        <v>0.32083925527250001</v>
      </c>
      <c r="XX56" s="15">
        <v>0.1408529683475</v>
      </c>
      <c r="XY56" s="15">
        <v>0.14962134592500001</v>
      </c>
      <c r="XZ56" s="15">
        <v>0.51411235817250001</v>
      </c>
      <c r="YA56" s="15">
        <v>0.54446103901999998</v>
      </c>
      <c r="YB56" s="15">
        <v>0.47896634284</v>
      </c>
      <c r="YC56" s="15">
        <v>0.49494619683000002</v>
      </c>
      <c r="YD56" s="15">
        <v>6.2775466397499993E-2</v>
      </c>
      <c r="YE56" s="15">
        <v>9.4511102787499995E-2</v>
      </c>
      <c r="YF56" s="15">
        <v>1.7751308729474999</v>
      </c>
      <c r="YG56" s="15">
        <v>1.8290883007450001</v>
      </c>
      <c r="YH56" s="15">
        <v>0.32970436792750002</v>
      </c>
      <c r="YI56" s="15">
        <v>0.33137538162500002</v>
      </c>
      <c r="YJ56" s="15">
        <v>0.41157273782249998</v>
      </c>
      <c r="YK56" s="15">
        <v>0.41640110544749998</v>
      </c>
      <c r="YL56" s="15">
        <v>0.38672056249999998</v>
      </c>
      <c r="YM56" s="15">
        <v>0.40119720350249999</v>
      </c>
      <c r="YN56" s="15">
        <v>0.30103886747250003</v>
      </c>
      <c r="YO56" s="15">
        <v>0.31381187825750001</v>
      </c>
      <c r="YP56" s="15">
        <v>-0.46665728420000002</v>
      </c>
      <c r="YQ56" s="15">
        <v>-0.48501621152500002</v>
      </c>
      <c r="YR56" s="15">
        <v>0.71197413414999999</v>
      </c>
      <c r="YS56" s="15">
        <v>0.73759877944249996</v>
      </c>
      <c r="YT56" s="15">
        <v>0.15206231079166699</v>
      </c>
      <c r="YU56" s="15">
        <v>0.15094407677083299</v>
      </c>
      <c r="YV56" s="15">
        <v>0.1281618638125</v>
      </c>
      <c r="YW56" s="15">
        <v>0.14957822466666701</v>
      </c>
      <c r="YX56" s="15">
        <v>0.50775082918750003</v>
      </c>
      <c r="YY56" s="15">
        <v>0.350789774708333</v>
      </c>
      <c r="YZ56" s="15">
        <v>0.14027332537500001</v>
      </c>
      <c r="ZA56" s="15">
        <v>0.519247572833333</v>
      </c>
      <c r="ZB56" s="15">
        <v>0.359634099229167</v>
      </c>
      <c r="ZC56" s="15">
        <v>0.147067246166667</v>
      </c>
      <c r="ZD56" s="15">
        <v>0.14673513695833301</v>
      </c>
      <c r="ZE56" s="15">
        <v>0.13056450281250001</v>
      </c>
      <c r="ZF56" s="15">
        <v>36.729999999999997</v>
      </c>
      <c r="ZG56" s="15">
        <v>32.820416666666603</v>
      </c>
      <c r="ZH56" s="15">
        <v>18.3339583333333</v>
      </c>
      <c r="ZI56" s="15">
        <v>35.116458333333298</v>
      </c>
      <c r="ZJ56" s="15">
        <v>35.816041666666699</v>
      </c>
      <c r="ZK56" s="15">
        <v>37.61</v>
      </c>
      <c r="ZL56" s="15">
        <v>37.583750000000002</v>
      </c>
      <c r="ZM56" s="15">
        <v>-6.3042862000000005E-2</v>
      </c>
      <c r="ZN56" s="15">
        <v>-3.9968770354166697E-2</v>
      </c>
      <c r="ZO56" s="15">
        <v>55.8860416666666</v>
      </c>
      <c r="ZP56" s="15">
        <v>52.095416666666701</v>
      </c>
      <c r="ZQ56" s="15">
        <v>103.6</v>
      </c>
      <c r="ZR56" s="15">
        <f t="shared" si="100"/>
        <v>47.713958333333395</v>
      </c>
      <c r="ZS56" s="15">
        <f t="shared" si="101"/>
        <v>51.504583333333294</v>
      </c>
      <c r="ZT56" s="15">
        <v>1813.9102499999999</v>
      </c>
      <c r="ZU56" s="15">
        <v>1727.8713124999999</v>
      </c>
      <c r="ZV56" s="15">
        <v>0.57226552798958297</v>
      </c>
      <c r="ZW56" s="15">
        <v>0.542060722108333</v>
      </c>
      <c r="ZX56" s="15">
        <v>0.43832014060416702</v>
      </c>
      <c r="ZY56" s="15">
        <v>0.40071572385208298</v>
      </c>
      <c r="ZZ56" s="15">
        <v>0.55789641217708297</v>
      </c>
      <c r="AAA56" s="15">
        <v>0.53901681420416703</v>
      </c>
      <c r="AAB56" s="15">
        <v>0.42082364900416702</v>
      </c>
      <c r="AAC56" s="15">
        <v>0.39745408632500001</v>
      </c>
      <c r="AAD56" s="15">
        <v>0.18016814247291699</v>
      </c>
      <c r="AAE56" s="15">
        <v>0.18087463808125001</v>
      </c>
      <c r="AAF56" s="15">
        <v>0.59603798503958305</v>
      </c>
      <c r="AAG56" s="15">
        <v>0.59426603814166701</v>
      </c>
      <c r="AAH56" s="15">
        <v>0.55644096400416698</v>
      </c>
      <c r="AAI56" s="15">
        <v>0.53609335187083296</v>
      </c>
      <c r="AAJ56" s="15">
        <v>3.5524333547916703E-2</v>
      </c>
      <c r="AAK56" s="15">
        <v>7.7102039974999995E-2</v>
      </c>
      <c r="AAL56" s="15">
        <v>2.7216155789166701</v>
      </c>
      <c r="AAM56" s="15">
        <v>2.4020305792729202</v>
      </c>
      <c r="AAN56" s="15">
        <v>0.32254543346249998</v>
      </c>
      <c r="AAO56" s="15">
        <v>0.33209745127500001</v>
      </c>
      <c r="AAP56" s="15">
        <v>0.42520964292291702</v>
      </c>
      <c r="AAQ56" s="15">
        <v>0.4303432008625</v>
      </c>
      <c r="AAR56" s="15">
        <v>0.41783357795416698</v>
      </c>
      <c r="AAS56" s="15">
        <v>0.42930010984375</v>
      </c>
      <c r="AAT56" s="15">
        <v>0.31369745060624998</v>
      </c>
      <c r="AAU56" s="15">
        <v>0.33097538630416701</v>
      </c>
      <c r="AAV56" s="15">
        <v>-0.59113547374999997</v>
      </c>
      <c r="AAW56" s="15">
        <v>-0.56767097108333298</v>
      </c>
      <c r="AAX56" s="15">
        <v>0.74845238274791603</v>
      </c>
      <c r="AAY56" s="15">
        <v>0.80407446797916604</v>
      </c>
      <c r="AAZ56" s="15">
        <v>0.120203306214286</v>
      </c>
      <c r="ABA56" s="15">
        <v>0.104363970071429</v>
      </c>
      <c r="ABB56" s="15">
        <v>0.101186372214286</v>
      </c>
      <c r="ABC56" s="15">
        <v>0.109773158571429</v>
      </c>
      <c r="ABD56" s="15">
        <v>0.44973267849999998</v>
      </c>
      <c r="ABE56" s="15">
        <v>0.29325199842857103</v>
      </c>
      <c r="ABF56" s="15">
        <v>0.116292165738095</v>
      </c>
      <c r="ABG56" s="15">
        <v>0.48350518776190499</v>
      </c>
      <c r="ABH56" s="15">
        <v>0.30774207802380998</v>
      </c>
      <c r="ABI56" s="15">
        <v>0.11439581345238101</v>
      </c>
      <c r="ABJ56" s="15">
        <v>0.10025225278571399</v>
      </c>
      <c r="ABK56" s="15">
        <v>9.8443815714285704E-2</v>
      </c>
      <c r="ABL56" s="15">
        <v>36</v>
      </c>
      <c r="ABM56" s="15">
        <v>33.876666666666701</v>
      </c>
      <c r="ABN56" s="15">
        <v>16.593095238095199</v>
      </c>
      <c r="ABO56" s="15">
        <v>30.369761904761901</v>
      </c>
      <c r="ABP56" s="15">
        <v>30.264285714285698</v>
      </c>
      <c r="ABQ56" s="15">
        <v>36.527619047618998</v>
      </c>
      <c r="ABR56" s="15">
        <v>36.500952380952398</v>
      </c>
      <c r="ABS56" s="15">
        <v>-0.15570242857142899</v>
      </c>
      <c r="ABT56" s="15">
        <v>-0.143471026190476</v>
      </c>
      <c r="ABU56" s="15">
        <v>59.342619047619003</v>
      </c>
      <c r="ABV56" s="15">
        <v>55.4342857142857</v>
      </c>
      <c r="ABW56" s="15">
        <v>122.5</v>
      </c>
      <c r="ABX56" s="15">
        <f t="shared" si="102"/>
        <v>63.157380952380997</v>
      </c>
      <c r="ABY56" s="15">
        <f t="shared" si="103"/>
        <v>67.065714285714307</v>
      </c>
      <c r="ABZ56" s="15">
        <f t="shared" si="104"/>
        <v>65.111547619047656</v>
      </c>
      <c r="ACA56" s="15">
        <v>1892.3777380952399</v>
      </c>
      <c r="ACB56" s="15">
        <v>1803.6486190476201</v>
      </c>
      <c r="ACC56" s="15">
        <v>0.60978919938809495</v>
      </c>
      <c r="ACD56" s="15">
        <v>0.60442223670238104</v>
      </c>
      <c r="ACE56" s="15">
        <v>0.45045693944285697</v>
      </c>
      <c r="ACF56" s="15">
        <v>0.45387720441666701</v>
      </c>
      <c r="ACG56" s="15">
        <v>0.65496100604285701</v>
      </c>
      <c r="ACH56" s="15">
        <v>0.620699848557143</v>
      </c>
      <c r="ACI56" s="15">
        <f t="shared" si="105"/>
        <v>0.63783042729999995</v>
      </c>
      <c r="ACJ56" s="15">
        <v>0.50819637607142898</v>
      </c>
      <c r="ACK56" s="15">
        <v>0.47387598381666701</v>
      </c>
      <c r="ACL56" s="15">
        <v>0.22105492206666699</v>
      </c>
      <c r="ACM56" s="15">
        <v>0.20848419555952399</v>
      </c>
      <c r="ACN56" s="15">
        <v>0.65967625150952403</v>
      </c>
      <c r="ACO56" s="15">
        <v>0.62991798150476197</v>
      </c>
      <c r="ACP56" s="15">
        <v>0.61519903340238102</v>
      </c>
      <c r="ACQ56" s="15">
        <v>0.57517525645476197</v>
      </c>
      <c r="ACR56" s="15">
        <v>8.3015220507142898E-2</v>
      </c>
      <c r="ACS56" s="15">
        <v>4.0696624135714302E-2</v>
      </c>
      <c r="ACT56" s="15">
        <v>3.1780751406381</v>
      </c>
      <c r="ACU56" s="15">
        <v>3.11409789176667</v>
      </c>
      <c r="ACV56" s="15">
        <v>0.33778850775238101</v>
      </c>
      <c r="ACW56" s="15">
        <v>0.33318812574523798</v>
      </c>
      <c r="ACX56" s="15">
        <v>0.45712969013571503</v>
      </c>
      <c r="ACY56" s="15">
        <v>0.44275104954285699</v>
      </c>
      <c r="ACZ56" s="15">
        <v>0.47714269791904801</v>
      </c>
      <c r="ADA56" s="15">
        <v>0.448886674571429</v>
      </c>
      <c r="ADB56" s="15">
        <v>0.36203971190476197</v>
      </c>
      <c r="ADC56" s="15">
        <v>0.34051290757619002</v>
      </c>
      <c r="ADD56" s="15">
        <v>-0.67260644645238099</v>
      </c>
      <c r="ADE56" s="15">
        <v>-0.64147582511904799</v>
      </c>
      <c r="ADF56" s="15">
        <v>0.84910397273095195</v>
      </c>
      <c r="ADG56" s="15">
        <v>0.85648779722380897</v>
      </c>
      <c r="ADH56" s="15">
        <v>8.9510034033898303E-2</v>
      </c>
      <c r="ADI56" s="15">
        <v>6.6275311966101702E-2</v>
      </c>
      <c r="ADJ56" s="15">
        <v>7.2325022881355894E-2</v>
      </c>
      <c r="ADK56" s="15">
        <v>8.59135593220339E-2</v>
      </c>
      <c r="ADL56" s="15">
        <v>0.37623468055932202</v>
      </c>
      <c r="ADM56" s="15">
        <v>0.23457869859322</v>
      </c>
      <c r="ADN56" s="15">
        <v>9.2590471796610105E-2</v>
      </c>
      <c r="ADO56" s="15">
        <v>0.42284416801694902</v>
      </c>
      <c r="ADP56" s="15">
        <v>0.27158226962711901</v>
      </c>
      <c r="ADQ56" s="15">
        <v>9.1607851254237205E-2</v>
      </c>
      <c r="ADR56" s="15">
        <v>7.8086068508474604E-2</v>
      </c>
      <c r="ADS56" s="15">
        <v>7.9197990711864397E-2</v>
      </c>
      <c r="ADT56" s="15">
        <v>37.520000000000003</v>
      </c>
      <c r="ADU56" s="15">
        <v>33.765762711864397</v>
      </c>
      <c r="ADV56" s="15">
        <v>14.0452542372881</v>
      </c>
      <c r="ADW56" s="15">
        <v>30.2427118644068</v>
      </c>
      <c r="ADX56" s="15">
        <v>30.029152542372898</v>
      </c>
      <c r="ADY56" s="15">
        <v>37.79</v>
      </c>
      <c r="ADZ56" s="15">
        <v>37.6633898305085</v>
      </c>
      <c r="AEA56" s="15">
        <v>-0.190380433898305</v>
      </c>
      <c r="AEB56" s="15">
        <v>-0.175224149152542</v>
      </c>
      <c r="AEC56" s="15">
        <v>65.558644067796607</v>
      </c>
      <c r="AED56" s="15">
        <v>58.9916949152542</v>
      </c>
      <c r="AEE56" s="15">
        <v>140.80000000000001</v>
      </c>
      <c r="AEF56" s="15">
        <f t="shared" si="247"/>
        <v>75.241355932203405</v>
      </c>
      <c r="AEG56" s="15">
        <f t="shared" si="248"/>
        <v>81.808305084745811</v>
      </c>
      <c r="AEH56" s="15">
        <v>2033.4802881355899</v>
      </c>
      <c r="AEI56" s="15">
        <v>1884.4127118644101</v>
      </c>
      <c r="AEJ56" s="15">
        <v>0.63916257876271199</v>
      </c>
      <c r="AEK56" s="15">
        <v>0.62254810816949102</v>
      </c>
      <c r="AEL56" s="15">
        <v>0.49075656264406797</v>
      </c>
      <c r="AEM56" s="15">
        <v>0.461157617152543</v>
      </c>
      <c r="AEN56" s="15">
        <v>0.68714436457627104</v>
      </c>
      <c r="AEO56" s="15">
        <v>0.69521743113559298</v>
      </c>
      <c r="AEP56" s="15">
        <v>0.55306818954237302</v>
      </c>
      <c r="AEQ56" s="15">
        <v>0.55794855938983101</v>
      </c>
      <c r="AER56" s="15">
        <v>0.21716971084745801</v>
      </c>
      <c r="AES56" s="15">
        <v>0.226485816033898</v>
      </c>
      <c r="AET56" s="15">
        <v>0.68306158491525404</v>
      </c>
      <c r="AEU56" s="15">
        <v>0.67220848784745801</v>
      </c>
      <c r="AEV56" s="15">
        <v>0.64235690259321998</v>
      </c>
      <c r="AEW56" s="15">
        <v>0.60923085099999996</v>
      </c>
      <c r="AEX56" s="15">
        <v>7.7853265442372893E-2</v>
      </c>
      <c r="AEY56" s="15">
        <v>8.5774250576271194E-2</v>
      </c>
      <c r="AEZ56" s="15">
        <v>3.5913440016779701</v>
      </c>
      <c r="AFA56" s="15">
        <v>3.3935203373728799</v>
      </c>
      <c r="AFB56" s="15">
        <v>0.31665008428813601</v>
      </c>
      <c r="AFC56" s="15">
        <v>0.32121564510169498</v>
      </c>
      <c r="AFD56" s="15">
        <v>0.438098334271186</v>
      </c>
      <c r="AFE56" s="15">
        <v>0.437466789559322</v>
      </c>
      <c r="AFF56" s="15">
        <v>0.457044006813559</v>
      </c>
      <c r="AFG56" s="15">
        <v>0.46711482686440697</v>
      </c>
      <c r="AFH56" s="15">
        <v>0.33962196491525398</v>
      </c>
      <c r="AFI56" s="15">
        <v>0.35833829437288101</v>
      </c>
      <c r="AFJ56" s="15">
        <v>-0.71081120813559295</v>
      </c>
      <c r="AFK56" s="15">
        <v>-0.71428758767796596</v>
      </c>
      <c r="AFL56" s="15">
        <v>0.78575724955932202</v>
      </c>
      <c r="AFM56" s="15">
        <v>0.87795890557627099</v>
      </c>
      <c r="AFN56" s="15">
        <v>9.6509031942307699E-2</v>
      </c>
      <c r="AFO56" s="15">
        <v>6.5269601153846196E-2</v>
      </c>
      <c r="AFP56" s="15">
        <v>7.4387730403846206E-2</v>
      </c>
      <c r="AFQ56" s="15">
        <v>8.3850498038461604E-2</v>
      </c>
      <c r="AFR56" s="15">
        <v>0.42077383690384601</v>
      </c>
      <c r="AFS56" s="15">
        <v>0.25773860367307699</v>
      </c>
      <c r="AFT56" s="15">
        <v>8.7250040096153905E-2</v>
      </c>
      <c r="AFU56" s="15">
        <v>0.468054309192308</v>
      </c>
      <c r="AFV56" s="15">
        <v>0.290534167884615</v>
      </c>
      <c r="AFW56" s="15">
        <v>9.4306976826923003E-2</v>
      </c>
      <c r="AFX56" s="15">
        <v>6.2895337692307707E-2</v>
      </c>
      <c r="AFY56" s="15">
        <v>7.9842325788461593E-2</v>
      </c>
      <c r="AFZ56" s="15">
        <v>34.07</v>
      </c>
      <c r="AGA56" s="15">
        <v>31.369038461538398</v>
      </c>
      <c r="AGB56" s="15">
        <v>17.507884615384601</v>
      </c>
      <c r="AGC56" s="15">
        <v>28.562884615384601</v>
      </c>
      <c r="AGD56" s="15">
        <v>29.617692307692302</v>
      </c>
      <c r="AGE56" s="15">
        <v>33.938461538461603</v>
      </c>
      <c r="AGF56" s="15">
        <v>33.907307692307697</v>
      </c>
      <c r="AGG56" s="15">
        <v>-0.13518157269230799</v>
      </c>
      <c r="AGH56" s="15">
        <v>-9.80048503846154E-2</v>
      </c>
      <c r="AGI56" s="15">
        <v>63.485769230769201</v>
      </c>
      <c r="AGJ56" s="15">
        <v>56.671346153846201</v>
      </c>
      <c r="AGK56" s="15">
        <v>145.1</v>
      </c>
      <c r="AGL56" s="15">
        <f t="shared" si="106"/>
        <v>81.614230769230801</v>
      </c>
      <c r="AGM56" s="15">
        <f t="shared" si="107"/>
        <v>88.428653846153793</v>
      </c>
      <c r="AGN56" s="15">
        <f t="shared" si="108"/>
        <v>85.021442307692297</v>
      </c>
      <c r="AGO56" s="15">
        <v>1986.4412307692301</v>
      </c>
      <c r="AGP56" s="15">
        <v>1831.7488653846201</v>
      </c>
      <c r="AGQ56" s="15">
        <v>0.68426184670769197</v>
      </c>
      <c r="AGR56" s="15">
        <v>0.66508883717884604</v>
      </c>
      <c r="AGS56" s="15">
        <v>0.53715842808269199</v>
      </c>
      <c r="AGT56" s="15">
        <v>0.50691505495</v>
      </c>
      <c r="AGU56" s="15">
        <v>0.76172180663461497</v>
      </c>
      <c r="AGV56" s="15">
        <v>0.72983085751730703</v>
      </c>
      <c r="AGW56" s="15">
        <f t="shared" si="109"/>
        <v>0.74577633207596095</v>
      </c>
      <c r="AGX56" s="15">
        <v>0.64314177364038505</v>
      </c>
      <c r="AGY56" s="15">
        <v>0.59432292474807702</v>
      </c>
      <c r="AGZ56" s="15">
        <v>0.23340344147884601</v>
      </c>
      <c r="AHA56" s="15">
        <v>0.239123628142308</v>
      </c>
      <c r="AHB56" s="15">
        <v>0.70717506027499999</v>
      </c>
      <c r="AHC56" s="15">
        <v>0.69767464532500001</v>
      </c>
      <c r="AHD56" s="15">
        <v>0.66303447712692298</v>
      </c>
      <c r="AHE56" s="15">
        <v>0.62444836279615401</v>
      </c>
      <c r="AHF56" s="15">
        <v>4.4782280023076902E-2</v>
      </c>
      <c r="AHG56" s="15">
        <v>5.9716805074999997E-2</v>
      </c>
      <c r="AHH56" s="15">
        <v>4.3826673088384602</v>
      </c>
      <c r="AHI56" s="15">
        <v>4.0484597827403803</v>
      </c>
      <c r="AHJ56" s="15">
        <v>0.30661615773269202</v>
      </c>
      <c r="AHK56" s="15">
        <v>0.32663373557692299</v>
      </c>
      <c r="AHL56" s="15">
        <v>0.43741609419999999</v>
      </c>
      <c r="AHM56" s="15">
        <v>0.45311058320384601</v>
      </c>
      <c r="AHN56" s="15">
        <v>0.465236902117308</v>
      </c>
      <c r="AHO56" s="15">
        <v>0.47842136112115402</v>
      </c>
      <c r="AHP56" s="15">
        <v>0.34088776950961502</v>
      </c>
      <c r="AHQ56" s="15">
        <v>0.35801969161346198</v>
      </c>
      <c r="AHR56" s="15">
        <v>-0.781977625865385</v>
      </c>
      <c r="AHS56" s="15">
        <v>-0.74479970376923099</v>
      </c>
      <c r="AHT56" s="15">
        <v>0.78194618644423097</v>
      </c>
      <c r="AHU56" s="15">
        <v>0.86892593331730805</v>
      </c>
      <c r="AHV56" s="15">
        <v>8.5830117372549003E-2</v>
      </c>
      <c r="AHW56" s="15">
        <v>6.5605306745098096E-2</v>
      </c>
      <c r="AHX56" s="15">
        <v>7.5032810411764697E-2</v>
      </c>
      <c r="AHY56" s="15">
        <v>7.92023673529412E-2</v>
      </c>
      <c r="AHZ56" s="15">
        <v>0.39195227894117701</v>
      </c>
      <c r="AIA56" s="15">
        <v>0.23656921425490199</v>
      </c>
      <c r="AIB56" s="15">
        <v>7.9507071254902001E-2</v>
      </c>
      <c r="AIC56" s="15">
        <v>0.41298335913725498</v>
      </c>
      <c r="AID56" s="15">
        <v>0.25333827750980398</v>
      </c>
      <c r="AIE56" s="15">
        <v>8.2166666666666693E-2</v>
      </c>
      <c r="AIF56" s="15">
        <v>5.9294947000000001E-2</v>
      </c>
      <c r="AIG56" s="15">
        <v>7.0430672352941204E-2</v>
      </c>
      <c r="AIH56" s="15">
        <v>37.520980392156901</v>
      </c>
      <c r="AII56" s="15">
        <v>34.9494117647059</v>
      </c>
      <c r="AIJ56" s="15">
        <v>18.985686274509799</v>
      </c>
      <c r="AIK56" s="15">
        <v>29.324117647058799</v>
      </c>
      <c r="AIL56" s="15">
        <v>29.536274509803899</v>
      </c>
      <c r="AIM56" s="15">
        <v>37.829215686274502</v>
      </c>
      <c r="AIN56" s="15">
        <v>37.7470588235294</v>
      </c>
      <c r="AIO56" s="15">
        <v>-0.21387591176470599</v>
      </c>
      <c r="AIP56" s="15">
        <v>-0.18823602941176501</v>
      </c>
      <c r="AIQ56" s="15">
        <v>69.474117647058804</v>
      </c>
      <c r="AIR56" s="15">
        <v>60.5058823529412</v>
      </c>
      <c r="AIS56" s="15">
        <v>157</v>
      </c>
      <c r="AIT56" s="15">
        <f t="shared" si="110"/>
        <v>87.525882352941196</v>
      </c>
      <c r="AIU56" s="15">
        <f t="shared" si="111"/>
        <v>96.4941176470588</v>
      </c>
      <c r="AIV56" s="15">
        <v>2122.3538627450998</v>
      </c>
      <c r="AIW56" s="15">
        <v>1918.7829215686299</v>
      </c>
      <c r="AIX56" s="15">
        <v>0.67604391531960795</v>
      </c>
      <c r="AIY56" s="15">
        <v>0.66038612084313697</v>
      </c>
      <c r="AIZ56" s="15">
        <v>0.52162141993137301</v>
      </c>
      <c r="AJA56" s="15">
        <v>0.496100811098039</v>
      </c>
      <c r="AJB56" s="15">
        <v>0.74798432816274496</v>
      </c>
      <c r="AJC56" s="15">
        <v>0.71090916215686295</v>
      </c>
      <c r="AJD56" s="15">
        <v>0.62017522515686296</v>
      </c>
      <c r="AJE56" s="15">
        <v>0.56322435092156897</v>
      </c>
      <c r="AJF56" s="15">
        <v>0.23898401757450999</v>
      </c>
      <c r="AJG56" s="15">
        <v>0.24472490642745101</v>
      </c>
      <c r="AJH56" s="15">
        <v>0.70749780714902</v>
      </c>
      <c r="AJI56" s="15">
        <v>0.67577461980196096</v>
      </c>
      <c r="AJJ56" s="15">
        <v>0.66667102907254905</v>
      </c>
      <c r="AJK56" s="15">
        <v>0.63758156021960799</v>
      </c>
      <c r="AJL56" s="15">
        <v>6.08931780607843E-2</v>
      </c>
      <c r="AJM56" s="15">
        <v>2.6869183754902E-2</v>
      </c>
      <c r="AJN56" s="15">
        <v>4.2042995066098001</v>
      </c>
      <c r="AJO56" s="15">
        <v>3.9727471797568601</v>
      </c>
      <c r="AJP56" s="15">
        <v>0.319754904127451</v>
      </c>
      <c r="AJQ56" s="15">
        <v>0.34286956282549003</v>
      </c>
      <c r="AJR56" s="15">
        <v>0.45047573714509798</v>
      </c>
      <c r="AJS56" s="15">
        <v>0.46626797959607902</v>
      </c>
      <c r="AJT56" s="15">
        <v>0.47757347318039201</v>
      </c>
      <c r="AJU56" s="15">
        <v>0.48601783579215702</v>
      </c>
      <c r="AJV56" s="15">
        <v>0.35330469771176498</v>
      </c>
      <c r="AJW56" s="15">
        <v>0.367305860360784</v>
      </c>
      <c r="AJX56" s="15">
        <v>-0.76478314258823499</v>
      </c>
      <c r="AJY56" s="15">
        <v>-0.71941734450980399</v>
      </c>
      <c r="AJZ56" s="15">
        <v>0.82547764139607804</v>
      </c>
      <c r="AKA56" s="15">
        <v>0.95112828760980395</v>
      </c>
      <c r="AZI56" s="6"/>
      <c r="AZJ56" s="7"/>
      <c r="AZK56" s="6"/>
      <c r="AZL56" s="6"/>
      <c r="AZM56" s="6"/>
      <c r="AZN56" s="6"/>
    </row>
    <row r="57" spans="1:963 1361:1366" x14ac:dyDescent="0.25">
      <c r="A57" s="15">
        <v>56</v>
      </c>
      <c r="B57" s="15">
        <v>14</v>
      </c>
      <c r="C57" s="15" t="s">
        <v>10</v>
      </c>
      <c r="D57" s="15">
        <v>70</v>
      </c>
      <c r="E57" s="15">
        <v>4</v>
      </c>
      <c r="F57" s="15">
        <v>3</v>
      </c>
      <c r="G57" s="25">
        <v>-9999</v>
      </c>
      <c r="H57" s="25">
        <v>-9999</v>
      </c>
      <c r="I57" s="25">
        <v>-9999</v>
      </c>
      <c r="J57" s="25">
        <v>-9999</v>
      </c>
      <c r="K57" s="25">
        <v>-9999</v>
      </c>
      <c r="L57" s="25">
        <v>-9999</v>
      </c>
      <c r="M57" s="15">
        <v>172.48000000000002</v>
      </c>
      <c r="N57" s="15">
        <v>154</v>
      </c>
      <c r="O57" s="15">
        <f t="shared" si="34"/>
        <v>224.00000000000003</v>
      </c>
      <c r="P57" s="15">
        <v>200</v>
      </c>
      <c r="Q57" s="15">
        <v>53.679999999999993</v>
      </c>
      <c r="R57" s="15">
        <v>16.72</v>
      </c>
      <c r="S57" s="15">
        <v>29.600000000000005</v>
      </c>
      <c r="T57" s="15">
        <v>54.96</v>
      </c>
      <c r="U57" s="15">
        <v>13.439999999999998</v>
      </c>
      <c r="V57" s="15">
        <v>31.6</v>
      </c>
      <c r="W57" s="15">
        <v>49.679999999999993</v>
      </c>
      <c r="X57" s="15">
        <v>14.719999999999999</v>
      </c>
      <c r="Y57" s="15">
        <v>35.6</v>
      </c>
      <c r="Z57" s="15">
        <v>59.679999999999986</v>
      </c>
      <c r="AA57" s="15">
        <v>10.720000000000013</v>
      </c>
      <c r="AB57" s="15">
        <v>29.600000000000005</v>
      </c>
      <c r="AC57" s="15" t="s">
        <v>96</v>
      </c>
      <c r="AD57" s="15">
        <v>8.5</v>
      </c>
      <c r="AE57" s="15">
        <v>7.2</v>
      </c>
      <c r="AF57" s="15">
        <v>2.6</v>
      </c>
      <c r="AG57" s="15" t="s">
        <v>41</v>
      </c>
      <c r="AH57" s="15">
        <v>2</v>
      </c>
      <c r="AI57" s="15">
        <v>1</v>
      </c>
      <c r="AJ57" s="15">
        <v>3.3</v>
      </c>
      <c r="AK57" s="15">
        <v>6</v>
      </c>
      <c r="AL57" s="15">
        <v>470</v>
      </c>
      <c r="AM57" s="15">
        <v>143</v>
      </c>
      <c r="AN57" s="15">
        <v>0.59</v>
      </c>
      <c r="AO57" s="15">
        <v>7.8</v>
      </c>
      <c r="AP57" s="15">
        <v>5.2</v>
      </c>
      <c r="AQ57" s="15">
        <v>1.32</v>
      </c>
      <c r="AR57" s="15">
        <v>4547</v>
      </c>
      <c r="AS57" s="15">
        <v>218</v>
      </c>
      <c r="AT57" s="15">
        <v>759</v>
      </c>
      <c r="AU57" s="25">
        <v>-9999</v>
      </c>
      <c r="AV57" s="15">
        <v>29.1</v>
      </c>
      <c r="AW57" s="15">
        <v>0</v>
      </c>
      <c r="AX57" s="15">
        <v>4</v>
      </c>
      <c r="AY57" s="15">
        <v>78</v>
      </c>
      <c r="AZ57" s="15">
        <v>6</v>
      </c>
      <c r="BA57" s="15">
        <v>11</v>
      </c>
      <c r="BB57" s="15">
        <v>70</v>
      </c>
      <c r="BC57" s="20">
        <v>0.37509377344336081</v>
      </c>
      <c r="BD57" s="20">
        <v>0</v>
      </c>
      <c r="BE57" s="20">
        <v>5.0241157556270098E-3</v>
      </c>
      <c r="BF57" s="20">
        <v>0.13042387760220717</v>
      </c>
      <c r="BG57" s="20">
        <v>3.3506441625886345</v>
      </c>
      <c r="BH57" s="20">
        <v>1.5946119942554351</v>
      </c>
      <c r="BI57" s="25">
        <v>-9999</v>
      </c>
      <c r="BJ57" s="25">
        <v>-9999</v>
      </c>
      <c r="BK57" s="25">
        <v>-9999</v>
      </c>
      <c r="BL57" s="25">
        <v>-9999</v>
      </c>
      <c r="BM57" s="25">
        <v>-9999</v>
      </c>
      <c r="BN57" s="20">
        <f t="shared" si="197"/>
        <v>1.5003750937734432</v>
      </c>
      <c r="BO57" s="20">
        <f t="shared" si="198"/>
        <v>1.5204715567959513</v>
      </c>
      <c r="BP57" s="20">
        <f t="shared" si="199"/>
        <v>2.04216706720478</v>
      </c>
      <c r="BQ57" s="20">
        <f t="shared" si="200"/>
        <v>15.444743717559318</v>
      </c>
      <c r="BR57" s="20">
        <f t="shared" si="201"/>
        <v>21.823191694581059</v>
      </c>
      <c r="BS57" s="20">
        <f t="shared" si="202"/>
        <v>0.52169551040882867</v>
      </c>
      <c r="BT57" s="20">
        <f t="shared" si="203"/>
        <v>13.402576650354538</v>
      </c>
      <c r="BU57" s="20">
        <f t="shared" si="204"/>
        <v>6.3784479770217404</v>
      </c>
      <c r="BV57" s="20">
        <f t="shared" si="35"/>
        <v>20.302720137785109</v>
      </c>
      <c r="BW57" s="25">
        <v>-9999</v>
      </c>
      <c r="BX57" s="25">
        <v>-9999</v>
      </c>
      <c r="BY57" s="25">
        <v>-9999</v>
      </c>
      <c r="BZ57" s="25">
        <v>-9999</v>
      </c>
      <c r="CA57" s="25">
        <v>-9999</v>
      </c>
      <c r="CB57" s="25">
        <v>-9999</v>
      </c>
      <c r="CC57" s="25">
        <v>-9999</v>
      </c>
      <c r="CD57" s="20">
        <f t="shared" si="205"/>
        <v>21.911022156464362</v>
      </c>
      <c r="CE57" s="20">
        <f t="shared" si="206"/>
        <v>29.350913280008896</v>
      </c>
      <c r="CF57" s="20">
        <f t="shared" si="207"/>
        <v>40.23403538823662</v>
      </c>
      <c r="CG57" s="20">
        <f t="shared" si="36"/>
        <v>-39939.527241502808</v>
      </c>
      <c r="CH57" s="15">
        <f t="shared" si="208"/>
        <v>10.88312210822772</v>
      </c>
      <c r="CI57" s="15">
        <f t="shared" si="209"/>
        <v>16.238723108952115</v>
      </c>
      <c r="CJ57" s="15">
        <f t="shared" si="210"/>
        <v>-39996</v>
      </c>
      <c r="CK57" s="15">
        <f t="shared" ref="CK57:CL57" si="279">SUM(CH57:CJ57)</f>
        <v>-39968.878154782818</v>
      </c>
      <c r="CL57" s="15">
        <f t="shared" si="279"/>
        <v>-79948.639431673859</v>
      </c>
      <c r="CM57" s="15">
        <v>15.67</v>
      </c>
      <c r="CN57" s="15">
        <v>3.0149999999999997</v>
      </c>
      <c r="CO57" s="15">
        <v>0.315</v>
      </c>
      <c r="CP57" s="15">
        <v>2.36</v>
      </c>
      <c r="CQ57" s="15">
        <v>0.32500000000000001</v>
      </c>
      <c r="CR57" s="15">
        <v>0.21499999999999997</v>
      </c>
      <c r="CS57" s="25">
        <v>-9999</v>
      </c>
      <c r="CT57" s="25">
        <v>-9999</v>
      </c>
      <c r="CU57" s="25">
        <v>-9999</v>
      </c>
      <c r="CV57" s="25">
        <v>-9999</v>
      </c>
      <c r="CW57" s="25">
        <v>-9999</v>
      </c>
      <c r="CX57" s="20">
        <f t="shared" si="141"/>
        <v>74.739999999999995</v>
      </c>
      <c r="CY57" s="20">
        <f t="shared" si="142"/>
        <v>76</v>
      </c>
      <c r="CZ57" s="20">
        <f t="shared" si="143"/>
        <v>85.44</v>
      </c>
      <c r="DA57" s="20">
        <f t="shared" si="144"/>
        <v>86.74</v>
      </c>
      <c r="DB57" s="20">
        <f t="shared" si="145"/>
        <v>87.6</v>
      </c>
      <c r="DC57" s="15">
        <f t="shared" si="146"/>
        <v>9.44</v>
      </c>
      <c r="DD57" s="15">
        <f t="shared" si="147"/>
        <v>1.3</v>
      </c>
      <c r="DE57" s="15">
        <f t="shared" si="148"/>
        <v>0.85999999999999988</v>
      </c>
      <c r="DF57" s="15">
        <f t="shared" si="149"/>
        <v>11.6</v>
      </c>
      <c r="DG57" s="16">
        <v>2.9488465396188563</v>
      </c>
      <c r="DH57" s="16">
        <v>2.5289089994972347</v>
      </c>
      <c r="DI57" s="16">
        <v>1.8599727808861335</v>
      </c>
      <c r="DJ57" s="16">
        <v>2.7207805270569301</v>
      </c>
      <c r="DK57" s="16">
        <v>4.0596807772380288</v>
      </c>
      <c r="DL57" s="25">
        <v>-9999</v>
      </c>
      <c r="DM57" s="25">
        <v>-9999</v>
      </c>
      <c r="DN57" s="20">
        <f t="shared" si="41"/>
        <v>21.911022156464362</v>
      </c>
      <c r="DO57" s="20">
        <f t="shared" si="42"/>
        <v>29.350913280008896</v>
      </c>
      <c r="DP57" s="20">
        <f t="shared" ref="DP57:DR57" si="280">(DO57+(DJ57*4))</f>
        <v>40.23403538823662</v>
      </c>
      <c r="DQ57" s="20">
        <f t="shared" si="280"/>
        <v>56.472758497188735</v>
      </c>
      <c r="DR57" s="20">
        <f t="shared" si="280"/>
        <v>-39939.527241502808</v>
      </c>
      <c r="DS57" s="15">
        <f t="shared" si="44"/>
        <v>10.88312210822772</v>
      </c>
      <c r="DT57" s="15">
        <f t="shared" si="45"/>
        <v>16.238723108952115</v>
      </c>
      <c r="DU57" s="15">
        <f t="shared" si="46"/>
        <v>-39996</v>
      </c>
      <c r="DV57" s="15">
        <f t="shared" si="47"/>
        <v>-39968.878154782818</v>
      </c>
      <c r="DW57" s="25">
        <v>-9999</v>
      </c>
      <c r="DX57" s="25">
        <v>-9999</v>
      </c>
      <c r="DY57" s="25">
        <v>-9999</v>
      </c>
      <c r="DZ57" s="25">
        <v>-9999</v>
      </c>
      <c r="EA57" s="25">
        <v>-9999</v>
      </c>
      <c r="EB57" s="25">
        <v>-9999</v>
      </c>
      <c r="EC57" s="25">
        <v>-9999</v>
      </c>
      <c r="ED57" s="25">
        <v>-9999</v>
      </c>
      <c r="EE57" s="25">
        <v>-9999</v>
      </c>
      <c r="EF57" s="25">
        <v>-9999</v>
      </c>
      <c r="EG57" s="25">
        <v>-9999</v>
      </c>
      <c r="EH57" s="25">
        <v>-9999</v>
      </c>
      <c r="EI57" s="25">
        <v>-9999</v>
      </c>
      <c r="EJ57" s="25">
        <v>-9999</v>
      </c>
      <c r="EK57" s="25">
        <v>-9999</v>
      </c>
      <c r="EL57" s="25">
        <v>-9999</v>
      </c>
      <c r="EM57" s="25">
        <v>-9999</v>
      </c>
      <c r="EN57" s="25">
        <v>-9999</v>
      </c>
      <c r="EO57" s="25">
        <v>-9999</v>
      </c>
      <c r="EP57" s="25">
        <v>-9999</v>
      </c>
      <c r="EQ57" s="25">
        <v>-9999</v>
      </c>
      <c r="ER57" s="21">
        <v>-9999</v>
      </c>
      <c r="ES57" s="32">
        <v>-9999</v>
      </c>
      <c r="ET57" s="21">
        <v>-9999</v>
      </c>
      <c r="EU57" s="33">
        <v>-9999</v>
      </c>
      <c r="EV57" s="21">
        <v>-9999</v>
      </c>
      <c r="EW57" s="21">
        <v>-9999</v>
      </c>
      <c r="EX57" s="21">
        <v>-9999</v>
      </c>
      <c r="EY57" s="21">
        <v>-9999</v>
      </c>
      <c r="EZ57" s="21">
        <v>-9999</v>
      </c>
      <c r="FA57" s="21">
        <v>-9999</v>
      </c>
      <c r="FB57" s="21">
        <v>-9999</v>
      </c>
      <c r="FC57" s="21">
        <v>-9999</v>
      </c>
      <c r="FD57" s="21">
        <v>-9999</v>
      </c>
      <c r="FE57" s="21">
        <v>-9999</v>
      </c>
      <c r="FF57" s="21">
        <v>-9999</v>
      </c>
      <c r="FG57" s="21">
        <v>-9999</v>
      </c>
      <c r="FH57" s="21">
        <v>-9999</v>
      </c>
      <c r="FI57" s="21">
        <v>-9999</v>
      </c>
      <c r="FJ57" s="21">
        <v>-9999</v>
      </c>
      <c r="FK57" s="21">
        <v>-9999</v>
      </c>
      <c r="FL57" s="32">
        <v>-9999</v>
      </c>
      <c r="FM57" s="32">
        <v>-9999</v>
      </c>
      <c r="FN57" s="32">
        <v>-9999</v>
      </c>
      <c r="FO57" s="32">
        <v>-9999</v>
      </c>
      <c r="FP57" s="32">
        <v>-9999</v>
      </c>
      <c r="FQ57" s="32">
        <v>-9999</v>
      </c>
      <c r="FR57" s="32">
        <v>-9999</v>
      </c>
      <c r="FS57" s="32">
        <v>-9999</v>
      </c>
      <c r="FT57" s="32">
        <v>-9999</v>
      </c>
      <c r="FU57" s="32">
        <v>-9999</v>
      </c>
      <c r="FV57" s="32">
        <v>-9999</v>
      </c>
      <c r="FW57" s="32">
        <v>-9999</v>
      </c>
      <c r="FX57" s="21">
        <v>-9999</v>
      </c>
      <c r="FY57" s="21">
        <v>-9999</v>
      </c>
      <c r="FZ57" s="21">
        <v>-9999</v>
      </c>
      <c r="GA57" s="21">
        <v>-9999</v>
      </c>
      <c r="GB57" s="21">
        <v>-9999</v>
      </c>
      <c r="GC57" s="21">
        <v>-9999</v>
      </c>
      <c r="GD57" s="21">
        <v>-9999</v>
      </c>
      <c r="GE57" s="21">
        <v>-9999</v>
      </c>
      <c r="GF57" s="21">
        <v>-9999</v>
      </c>
      <c r="GG57" s="21">
        <v>-9999</v>
      </c>
      <c r="GH57" s="21">
        <v>-9999</v>
      </c>
      <c r="GI57" s="21">
        <v>-9999</v>
      </c>
      <c r="GJ57" s="21">
        <v>-9999</v>
      </c>
      <c r="GK57" s="21">
        <v>-9999</v>
      </c>
      <c r="GL57" s="21">
        <v>-9999</v>
      </c>
      <c r="GM57" s="21">
        <v>-9999</v>
      </c>
      <c r="GN57" s="25">
        <v>-9999</v>
      </c>
      <c r="GO57" s="25">
        <v>-9999</v>
      </c>
      <c r="GP57" s="25">
        <v>-9999</v>
      </c>
      <c r="GQ57" s="25">
        <v>-9999</v>
      </c>
      <c r="GR57" s="25">
        <v>-9999</v>
      </c>
      <c r="GS57" s="25">
        <v>-9999</v>
      </c>
      <c r="GT57" s="25">
        <v>-9999</v>
      </c>
      <c r="GU57" s="25">
        <v>-9999</v>
      </c>
      <c r="GV57" s="25">
        <v>-9999</v>
      </c>
      <c r="GW57" s="25">
        <v>-9999</v>
      </c>
      <c r="GX57" s="25">
        <v>-9999</v>
      </c>
      <c r="GY57" s="25">
        <v>-9999</v>
      </c>
      <c r="GZ57" s="25">
        <v>-9999</v>
      </c>
      <c r="HA57" s="25">
        <v>-9999</v>
      </c>
      <c r="HB57" s="21">
        <v>-9999</v>
      </c>
      <c r="HC57" s="21">
        <v>-9999</v>
      </c>
      <c r="HD57" s="21">
        <v>-9999</v>
      </c>
      <c r="HE57" s="21">
        <v>-9999</v>
      </c>
      <c r="HF57" s="21">
        <v>-9999</v>
      </c>
      <c r="HG57" s="15">
        <v>74.099999999999994</v>
      </c>
      <c r="HH57" s="15">
        <f t="shared" si="48"/>
        <v>1077.4999999999998</v>
      </c>
      <c r="HI57" s="15">
        <v>1.5727430645828921</v>
      </c>
      <c r="HJ57" s="24">
        <f t="shared" si="49"/>
        <v>1.7268822318128647</v>
      </c>
      <c r="HK57" s="15">
        <f t="shared" si="50"/>
        <v>18.607156047783615</v>
      </c>
      <c r="HL57" s="27">
        <v>0.34634597640777687</v>
      </c>
      <c r="HM57" s="17">
        <v>331</v>
      </c>
      <c r="HN57" s="17">
        <v>70.069999999999993</v>
      </c>
      <c r="HO57" s="16">
        <f t="shared" si="51"/>
        <v>260.93</v>
      </c>
      <c r="HP57" s="18">
        <v>13</v>
      </c>
      <c r="HQ57" s="18">
        <v>389.8</v>
      </c>
      <c r="HR57" s="18">
        <v>31.63</v>
      </c>
      <c r="HS57" s="22">
        <f t="shared" si="52"/>
        <v>358.17</v>
      </c>
      <c r="HT57" s="21">
        <v>169</v>
      </c>
      <c r="HU57" s="18">
        <v>471.8</v>
      </c>
      <c r="HV57" s="18">
        <v>31</v>
      </c>
      <c r="HW57" s="18">
        <f t="shared" si="53"/>
        <v>440.8</v>
      </c>
      <c r="HX57" s="18">
        <v>233.7</v>
      </c>
      <c r="HY57" s="18">
        <v>31</v>
      </c>
      <c r="HZ57" s="18">
        <f t="shared" si="54"/>
        <v>202.7</v>
      </c>
      <c r="IA57" s="18">
        <v>283.2</v>
      </c>
      <c r="IB57" s="18">
        <v>31.5</v>
      </c>
      <c r="IC57" s="18">
        <f t="shared" si="55"/>
        <v>251.7</v>
      </c>
      <c r="ID57" s="18">
        <v>159.9</v>
      </c>
      <c r="IE57" s="22">
        <v>6.65</v>
      </c>
      <c r="IF57" s="28">
        <v>171.6</v>
      </c>
      <c r="IG57" s="22">
        <v>70.069999999999993</v>
      </c>
      <c r="IH57" s="22">
        <f t="shared" si="263"/>
        <v>153.25</v>
      </c>
      <c r="II57" s="22">
        <f t="shared" si="264"/>
        <v>101.53</v>
      </c>
      <c r="IJ57" s="16">
        <f t="shared" si="58"/>
        <v>995.39215686274508</v>
      </c>
      <c r="IK57" s="16">
        <f t="shared" si="59"/>
        <v>888.74299719887949</v>
      </c>
      <c r="IL57" s="25">
        <f t="shared" si="213"/>
        <v>2558.1372549019607</v>
      </c>
      <c r="IM57" s="16">
        <f t="shared" si="214"/>
        <v>3511.4705882352941</v>
      </c>
      <c r="IN57" s="16">
        <f t="shared" si="215"/>
        <v>1987.2549019607843</v>
      </c>
      <c r="IO57" s="16">
        <f t="shared" si="60"/>
        <v>2467.6470588235293</v>
      </c>
      <c r="IP57" s="25">
        <f t="shared" si="216"/>
        <v>4321.5686274509808</v>
      </c>
      <c r="IQ57" s="16">
        <f t="shared" si="61"/>
        <v>10524.509803921568</v>
      </c>
      <c r="IR57" s="16">
        <f t="shared" si="62"/>
        <v>1502.4509803921569</v>
      </c>
      <c r="IS57" s="27">
        <v>0.34590846655738883</v>
      </c>
      <c r="IT57" s="24">
        <v>3.1062871040903839</v>
      </c>
      <c r="IU57" s="24">
        <v>3.1062871040903839</v>
      </c>
      <c r="IV57" s="15">
        <v>3.27</v>
      </c>
      <c r="IW57" s="24">
        <f t="shared" si="63"/>
        <v>3.3561194193856241</v>
      </c>
      <c r="IX57" s="15">
        <f t="shared" si="217"/>
        <v>83.651088235294111</v>
      </c>
      <c r="IY57" s="27">
        <v>0.36302838529128256</v>
      </c>
      <c r="IZ57" s="26">
        <v>0.83530691113641964</v>
      </c>
      <c r="JA57" s="15">
        <v>0.89</v>
      </c>
      <c r="JB57" s="24">
        <f t="shared" si="64"/>
        <v>0.94343006239133231</v>
      </c>
      <c r="JC57" s="15">
        <f t="shared" si="218"/>
        <v>31.252088235294117</v>
      </c>
      <c r="JD57" s="27">
        <v>0.36206112351793235</v>
      </c>
      <c r="JE57" s="24">
        <v>1.5023249678673638</v>
      </c>
      <c r="JF57" s="15">
        <v>1.52</v>
      </c>
      <c r="JG57" s="24">
        <f t="shared" si="65"/>
        <v>1.6520700458622875</v>
      </c>
      <c r="JH57" s="15">
        <f t="shared" si="219"/>
        <v>30.206274509803922</v>
      </c>
      <c r="JI57" s="27">
        <v>0.36245512694862164</v>
      </c>
      <c r="JJ57" s="24">
        <v>2.1222870121523045</v>
      </c>
      <c r="JK57" s="15">
        <v>3.29</v>
      </c>
      <c r="JL57" s="24">
        <f t="shared" si="66"/>
        <v>2.3107177217106085</v>
      </c>
      <c r="JM57" s="15">
        <f t="shared" si="220"/>
        <v>49.43063725490196</v>
      </c>
      <c r="JN57" s="27">
        <v>0.36289977060009793</v>
      </c>
      <c r="JO57" s="16">
        <f t="shared" si="67"/>
        <v>194.54008823529412</v>
      </c>
      <c r="JP57" s="16">
        <f t="shared" si="68"/>
        <v>173.69650735294115</v>
      </c>
      <c r="JQ57" s="22">
        <v>6.5</v>
      </c>
      <c r="JR57" s="22">
        <f t="shared" si="69"/>
        <v>21.645</v>
      </c>
      <c r="JS57" s="22">
        <v>978.8</v>
      </c>
      <c r="JT57" s="26">
        <f t="shared" si="70"/>
        <v>0.9788</v>
      </c>
      <c r="JU57" s="27">
        <v>7.1599999999999997E-2</v>
      </c>
      <c r="JV57" s="26">
        <f t="shared" si="71"/>
        <v>0.90720000000000001</v>
      </c>
      <c r="JW57" s="15">
        <f t="shared" si="72"/>
        <v>4021.4018152344147</v>
      </c>
      <c r="JX57" s="25">
        <v>-9999</v>
      </c>
      <c r="JY57" s="25">
        <v>-9999</v>
      </c>
      <c r="JZ57" s="15">
        <f t="shared" si="181"/>
        <v>-9999.0678000000007</v>
      </c>
      <c r="KA57" s="25">
        <v>-9999</v>
      </c>
      <c r="KB57" s="15">
        <f t="shared" si="156"/>
        <v>-11021.900132275134</v>
      </c>
      <c r="KC57" s="15">
        <v>0.46800000000000003</v>
      </c>
      <c r="KD57" s="25">
        <v>-9999</v>
      </c>
      <c r="KE57" s="15">
        <f t="shared" si="221"/>
        <v>1882.0160495297062</v>
      </c>
      <c r="KF57" s="15">
        <f t="shared" si="73"/>
        <v>2107.8579754732709</v>
      </c>
      <c r="KG57" s="28">
        <v>2</v>
      </c>
      <c r="KH57" s="22">
        <f t="shared" si="74"/>
        <v>19</v>
      </c>
      <c r="KI57" s="22">
        <f t="shared" si="75"/>
        <v>126.73</v>
      </c>
      <c r="KJ57" s="20">
        <v>122.23086600000001</v>
      </c>
      <c r="KK57" s="16">
        <v>4.84</v>
      </c>
      <c r="KL57" s="16">
        <f t="shared" si="76"/>
        <v>4.33</v>
      </c>
      <c r="KM57" s="15">
        <f t="shared" si="121"/>
        <v>3398.904997708074</v>
      </c>
      <c r="KN57" s="18">
        <v>2.1</v>
      </c>
      <c r="KO57" s="18">
        <f t="shared" si="77"/>
        <v>1.83</v>
      </c>
      <c r="KP57" s="15">
        <f t="shared" si="78"/>
        <v>0.42263279445727486</v>
      </c>
      <c r="KQ57" s="15">
        <f t="shared" si="79"/>
        <v>1436.4887172761605</v>
      </c>
      <c r="KR57" s="15">
        <f t="shared" si="80"/>
        <v>1608.8673633492999</v>
      </c>
      <c r="KS57" s="20">
        <f t="shared" si="222"/>
        <v>1812.7911186294641</v>
      </c>
      <c r="KT57" s="20">
        <f t="shared" si="81"/>
        <v>2030.3260528650001</v>
      </c>
      <c r="KU57" s="30">
        <v>5.5</v>
      </c>
      <c r="KV57" s="30">
        <v>0.94</v>
      </c>
      <c r="KW57" s="30">
        <v>75.5</v>
      </c>
      <c r="KX57" s="30">
        <v>23.5</v>
      </c>
      <c r="KY57" s="30">
        <v>6.2</v>
      </c>
      <c r="KZ57" s="18">
        <v>2.0514000000000001</v>
      </c>
      <c r="LA57" s="18">
        <f t="shared" si="82"/>
        <v>1.9844000000000002</v>
      </c>
      <c r="LB57" s="15">
        <f t="shared" si="223"/>
        <v>0.45829099307159354</v>
      </c>
      <c r="LC57" s="15">
        <f t="shared" si="224"/>
        <v>1557.6875467556356</v>
      </c>
      <c r="LD57" s="15">
        <f t="shared" si="83"/>
        <v>1744.6100523663119</v>
      </c>
      <c r="LE57" s="15">
        <f t="shared" si="84"/>
        <v>2127.5732345930633</v>
      </c>
      <c r="LF57" s="15">
        <v>74.099999999999994</v>
      </c>
      <c r="LG57" s="15">
        <f t="shared" si="85"/>
        <v>1077.4999999999998</v>
      </c>
      <c r="LH57" s="15">
        <v>0.28348066582051301</v>
      </c>
      <c r="LI57" s="15">
        <v>0.42094447889743603</v>
      </c>
      <c r="LJ57" s="15">
        <v>0.245279428051282</v>
      </c>
      <c r="LK57" s="15">
        <v>0.34805069648718001</v>
      </c>
      <c r="LL57" s="15">
        <v>0.53202658682051296</v>
      </c>
      <c r="LM57" s="15">
        <v>0.50366785148717896</v>
      </c>
      <c r="LN57" s="15">
        <v>0.37091362210256401</v>
      </c>
      <c r="LO57" s="15">
        <v>0.57835277325640999</v>
      </c>
      <c r="LP57" s="15">
        <v>0.517149383307692</v>
      </c>
      <c r="LQ57" s="15">
        <v>0.29397197333333303</v>
      </c>
      <c r="LR57" s="15">
        <v>0.44943077961538502</v>
      </c>
      <c r="LS57" s="15">
        <v>0.30355590269230798</v>
      </c>
      <c r="LT57" s="15">
        <v>33.700000000000003</v>
      </c>
      <c r="LU57" s="15">
        <v>30.4751282051282</v>
      </c>
      <c r="LV57" s="15">
        <v>10.918717948717999</v>
      </c>
      <c r="LW57" s="15">
        <v>37.584358974358999</v>
      </c>
      <c r="LX57" s="15">
        <v>37.591538461538498</v>
      </c>
      <c r="LY57" s="15">
        <v>33.520000000000003</v>
      </c>
      <c r="LZ57" s="15">
        <v>33.4805128205128</v>
      </c>
      <c r="MA57" s="15">
        <v>0.111128576153846</v>
      </c>
      <c r="MB57" s="15">
        <v>0.102775911025641</v>
      </c>
      <c r="MC57" s="15">
        <v>57.409487179487201</v>
      </c>
      <c r="MD57" s="15">
        <v>54.3387179487179</v>
      </c>
      <c r="ME57" s="15">
        <v>60.3</v>
      </c>
      <c r="MF57" s="15">
        <f t="shared" si="86"/>
        <v>2.8905128205127966</v>
      </c>
      <c r="MG57" s="15">
        <f t="shared" si="87"/>
        <v>5.9612820512820974</v>
      </c>
      <c r="MH57" s="15">
        <v>1848.5013589743601</v>
      </c>
      <c r="MI57" s="15">
        <v>1778.8021025641001</v>
      </c>
      <c r="MJ57" s="15">
        <v>0.21850045879487201</v>
      </c>
      <c r="MK57" s="15">
        <v>0.20727094878205099</v>
      </c>
      <c r="ML57" s="15">
        <v>0.16469994617948699</v>
      </c>
      <c r="MM57" s="15">
        <v>0.18236455375641</v>
      </c>
      <c r="MN57" s="15">
        <v>0.12548733745384599</v>
      </c>
      <c r="MO57" s="15">
        <v>0.11485394163846201</v>
      </c>
      <c r="MP57" s="15">
        <v>7.0188537687179503E-2</v>
      </c>
      <c r="MQ57" s="15">
        <v>8.9116969623076997E-2</v>
      </c>
      <c r="MR57" s="15">
        <v>5.5824824074359E-2</v>
      </c>
      <c r="MS57" s="15">
        <v>2.6121383628205101E-2</v>
      </c>
      <c r="MT57" s="15">
        <v>0.31161100278974402</v>
      </c>
      <c r="MU57" s="15">
        <v>0.36695989784871802</v>
      </c>
      <c r="MV57" s="15">
        <v>0.32603169726666698</v>
      </c>
      <c r="MW57" s="15">
        <v>0.30287018311025599</v>
      </c>
      <c r="MX57" s="15">
        <v>0.100097647953846</v>
      </c>
      <c r="MY57" s="15">
        <v>0.17321093986153799</v>
      </c>
      <c r="MZ57" s="15">
        <v>0.55972823932820504</v>
      </c>
      <c r="NA57" s="15">
        <v>0.52892731377179503</v>
      </c>
      <c r="NB57" s="15">
        <v>0.466363120464103</v>
      </c>
      <c r="NC57" s="15">
        <v>-3.11226894564103E-2</v>
      </c>
      <c r="ND57" s="15">
        <v>0.493727455423077</v>
      </c>
      <c r="NE57" s="15">
        <v>-3.3579492887179499E-2</v>
      </c>
      <c r="NF57" s="15">
        <v>0.29260308177948702</v>
      </c>
      <c r="NG57" s="15">
        <v>0.106898958274359</v>
      </c>
      <c r="NH57" s="15">
        <v>0.25371913547179498</v>
      </c>
      <c r="NI57" s="15">
        <v>9.34369107E-2</v>
      </c>
      <c r="NJ57" s="15">
        <v>-0.12978982030769201</v>
      </c>
      <c r="NK57" s="15">
        <v>-0.16272559071794901</v>
      </c>
      <c r="NL57" s="15">
        <v>1.1641597128769201</v>
      </c>
      <c r="NM57" s="15">
        <v>0.42355959185897402</v>
      </c>
      <c r="NN57" s="15">
        <v>0.28424119370879097</v>
      </c>
      <c r="NO57" s="15">
        <v>0.42980180685714298</v>
      </c>
      <c r="NP57" s="15">
        <v>0.258133979692308</v>
      </c>
      <c r="NQ57" s="15">
        <v>0.34971079049450499</v>
      </c>
      <c r="NR57" s="15">
        <v>0.54747840023626304</v>
      </c>
      <c r="NS57" s="15">
        <v>0.49638145459890098</v>
      </c>
      <c r="NT57" s="15">
        <v>0.367832267769231</v>
      </c>
      <c r="NU57" s="15">
        <v>0.57990971234066002</v>
      </c>
      <c r="NV57" s="15">
        <v>0.51167177731318603</v>
      </c>
      <c r="NW57" s="15">
        <v>0.308338164802198</v>
      </c>
      <c r="NX57" s="15">
        <v>0.45793884183516498</v>
      </c>
      <c r="NY57" s="15">
        <v>0.30404023836263699</v>
      </c>
      <c r="NZ57" s="15">
        <v>32.369999999999898</v>
      </c>
      <c r="OA57" s="15">
        <v>29.945384615384601</v>
      </c>
      <c r="OB57" s="15">
        <v>11.893681318681301</v>
      </c>
      <c r="OC57" s="15">
        <v>49.114505494505501</v>
      </c>
      <c r="OD57" s="15">
        <v>49.355329670329702</v>
      </c>
      <c r="OE57" s="15">
        <v>33.855824175824203</v>
      </c>
      <c r="OF57" s="15">
        <v>33.681098901098899</v>
      </c>
      <c r="OG57" s="15">
        <v>0.43387985604395701</v>
      </c>
      <c r="OH57" s="15">
        <v>0.407236759340659</v>
      </c>
      <c r="OI57" s="15">
        <v>58.064890109890101</v>
      </c>
      <c r="OJ57" s="15">
        <v>54.2052197802197</v>
      </c>
      <c r="OK57" s="15">
        <v>60</v>
      </c>
      <c r="OL57" s="15">
        <f t="shared" si="88"/>
        <v>1.9351098901098993</v>
      </c>
      <c r="OM57" s="15">
        <f t="shared" si="89"/>
        <v>5.7947802197803</v>
      </c>
      <c r="ON57" s="15">
        <v>1863.3238351648399</v>
      </c>
      <c r="OO57" s="15">
        <v>1775.7949395604401</v>
      </c>
      <c r="OP57" s="15">
        <v>0.223681204607692</v>
      </c>
      <c r="OQ57" s="15">
        <v>0.218608056316484</v>
      </c>
      <c r="OR57" s="15">
        <v>0.163521546255495</v>
      </c>
      <c r="OS57" s="15">
        <v>0.173024910907143</v>
      </c>
      <c r="OT57" s="15">
        <v>0.11749936228626399</v>
      </c>
      <c r="OU57" s="15">
        <v>0.118667369084066</v>
      </c>
      <c r="OV57" s="15">
        <v>5.5464030734615401E-2</v>
      </c>
      <c r="OW57" s="15">
        <v>7.1582411373076901E-2</v>
      </c>
      <c r="OX57" s="15">
        <v>6.2460288245604401E-2</v>
      </c>
      <c r="OY57" s="15">
        <v>4.7571069271428602E-2</v>
      </c>
      <c r="OZ57" s="15">
        <v>0.31208857379340699</v>
      </c>
      <c r="PA57" s="15">
        <v>0.35732925891373601</v>
      </c>
      <c r="PB57" s="15">
        <v>0.30570585865109901</v>
      </c>
      <c r="PC57" s="15">
        <v>0.31462159588571398</v>
      </c>
      <c r="PD57" s="15">
        <v>9.5102341220329595E-2</v>
      </c>
      <c r="PE57" s="15">
        <v>0.15068867408296699</v>
      </c>
      <c r="PF57" s="15">
        <v>0.57688701583021995</v>
      </c>
      <c r="PG57" s="15">
        <v>0.56562583641043995</v>
      </c>
      <c r="PH57" s="15">
        <v>0.54261110295109904</v>
      </c>
      <c r="PI57" s="15">
        <v>0.200914186758791</v>
      </c>
      <c r="PJ57" s="15">
        <v>0.56888748914175802</v>
      </c>
      <c r="PK57" s="15">
        <v>0.21065889536153801</v>
      </c>
      <c r="PL57" s="15">
        <v>0.320082518151099</v>
      </c>
      <c r="PM57" s="15">
        <v>0.215438240036813</v>
      </c>
      <c r="PN57" s="15">
        <v>0.27807221158131901</v>
      </c>
      <c r="PO57" s="15">
        <v>0.187746964022527</v>
      </c>
      <c r="PP57" s="15">
        <v>-0.104459627540659</v>
      </c>
      <c r="PQ57" s="15">
        <v>-0.13295380558791201</v>
      </c>
      <c r="PR57" s="15">
        <v>0.79973830996703299</v>
      </c>
      <c r="PS57" s="15">
        <v>0.96515919134835104</v>
      </c>
      <c r="PT57" s="15">
        <v>0.280494927906977</v>
      </c>
      <c r="PU57" s="15">
        <v>0.41590245334883702</v>
      </c>
      <c r="PV57" s="15">
        <v>0.25172688967441897</v>
      </c>
      <c r="PW57" s="15">
        <v>0.34657873434883701</v>
      </c>
      <c r="PX57" s="15">
        <v>0.54219737072092999</v>
      </c>
      <c r="PY57" s="15">
        <v>0.47608978109302302</v>
      </c>
      <c r="PZ57" s="15">
        <v>0.36594297318604602</v>
      </c>
      <c r="QA57" s="15">
        <v>0.58679948753488398</v>
      </c>
      <c r="QB57" s="15">
        <v>0.52243221458139599</v>
      </c>
      <c r="QC57" s="15">
        <v>0.29901329527907</v>
      </c>
      <c r="QD57" s="15">
        <v>0.44325043046511597</v>
      </c>
      <c r="QE57" s="15">
        <v>0.28839794788372097</v>
      </c>
      <c r="QF57" s="15">
        <v>27.69</v>
      </c>
      <c r="QG57" s="15">
        <v>24.841627906976701</v>
      </c>
      <c r="QH57" s="15">
        <v>20.199069767441799</v>
      </c>
      <c r="QI57" s="15">
        <v>39.440232558139499</v>
      </c>
      <c r="QJ57" s="15">
        <v>39.583720930232602</v>
      </c>
      <c r="QK57" s="15">
        <v>27.887441860465099</v>
      </c>
      <c r="QL57" s="15">
        <v>27.51</v>
      </c>
      <c r="QM57" s="15">
        <v>0.320351446511628</v>
      </c>
      <c r="QN57" s="15">
        <v>0.30566111860465101</v>
      </c>
      <c r="QO57" s="15">
        <v>56.182093023255803</v>
      </c>
      <c r="QP57" s="15">
        <v>50.0832558139535</v>
      </c>
      <c r="QQ57" s="15">
        <v>60.1</v>
      </c>
      <c r="QR57" s="15">
        <f t="shared" si="90"/>
        <v>3.9179069767441987</v>
      </c>
      <c r="QS57" s="15">
        <f t="shared" si="91"/>
        <v>10.016744186046502</v>
      </c>
      <c r="QT57" s="15">
        <v>1820.635</v>
      </c>
      <c r="QU57" s="15">
        <v>1682.1817441860501</v>
      </c>
      <c r="QV57" s="15">
        <v>0.23142245249999999</v>
      </c>
      <c r="QW57" s="15">
        <v>0.217857265718605</v>
      </c>
      <c r="QX57" s="15">
        <v>0.17608300947906999</v>
      </c>
      <c r="QY57" s="15">
        <v>0.157124176681395</v>
      </c>
      <c r="QZ57" s="15">
        <v>0.139290958260465</v>
      </c>
      <c r="RA57" s="15">
        <v>0.129686486637209</v>
      </c>
      <c r="RB57" s="15">
        <v>8.2240752097674397E-2</v>
      </c>
      <c r="RC57" s="15">
        <v>6.7202750641860501E-2</v>
      </c>
      <c r="RD57" s="15">
        <v>5.7794722711627902E-2</v>
      </c>
      <c r="RE57" s="15">
        <v>6.3156711218604694E-2</v>
      </c>
      <c r="RF57" s="15">
        <v>0.34065391562790698</v>
      </c>
      <c r="RG57" s="15">
        <v>0.36354808387907001</v>
      </c>
      <c r="RH57" s="15">
        <v>0.32451955337441901</v>
      </c>
      <c r="RI57" s="15">
        <v>0.31577049783488398</v>
      </c>
      <c r="RJ57" s="15">
        <v>0.1187715748</v>
      </c>
      <c r="RK57" s="15">
        <v>0.158541852048837</v>
      </c>
      <c r="RL57" s="15">
        <v>0.604909212927907</v>
      </c>
      <c r="RM57" s="15">
        <v>0.56530610807674397</v>
      </c>
      <c r="RN57" s="15">
        <v>0.43447340363023301</v>
      </c>
      <c r="RO57" s="15">
        <v>0.49209309690930197</v>
      </c>
      <c r="RP57" s="15">
        <v>0.464412080058139</v>
      </c>
      <c r="RQ57" s="15">
        <v>0.518144322944186</v>
      </c>
      <c r="RR57" s="15">
        <v>0.28689318413488402</v>
      </c>
      <c r="RS57" s="15">
        <v>0.28156746969302299</v>
      </c>
      <c r="RT57" s="15">
        <v>0.24643349716744201</v>
      </c>
      <c r="RU57" s="15">
        <v>0.24858899989534899</v>
      </c>
      <c r="RV57" s="15">
        <v>-0.15021920823255799</v>
      </c>
      <c r="RW57" s="15">
        <v>-0.12495602086046501</v>
      </c>
      <c r="RX57" s="15">
        <v>1.02757880660698</v>
      </c>
      <c r="RY57" s="15">
        <v>1.41104873872791</v>
      </c>
      <c r="RZ57" s="15">
        <v>0.26581433935714299</v>
      </c>
      <c r="SA57" s="15">
        <v>0.374357081309524</v>
      </c>
      <c r="SB57" s="15">
        <v>0.24020042345238099</v>
      </c>
      <c r="SC57" s="15">
        <v>0.31758703688095202</v>
      </c>
      <c r="SD57" s="15">
        <v>0.54475425866666705</v>
      </c>
      <c r="SE57" s="15">
        <v>0.44430113916666703</v>
      </c>
      <c r="SF57" s="15">
        <v>0.326865678952381</v>
      </c>
      <c r="SG57" s="15">
        <v>0.57285413416666697</v>
      </c>
      <c r="SH57" s="15">
        <v>0.48007026583333301</v>
      </c>
      <c r="SI57" s="15">
        <v>0.26783995364285701</v>
      </c>
      <c r="SJ57" s="15">
        <v>0.386905983380952</v>
      </c>
      <c r="SK57" s="15">
        <v>0.26322183276190497</v>
      </c>
      <c r="SL57" s="15">
        <v>35.68</v>
      </c>
      <c r="SM57" s="15">
        <v>33.973333333333301</v>
      </c>
      <c r="SN57" s="15">
        <v>12.874285714285699</v>
      </c>
      <c r="SO57" s="15">
        <v>44.360714285714302</v>
      </c>
      <c r="SP57" s="15">
        <v>42.569285714285698</v>
      </c>
      <c r="SQ57" s="15">
        <v>37.487142857142899</v>
      </c>
      <c r="SR57" s="15">
        <v>37.070476190476199</v>
      </c>
      <c r="SS57" s="15">
        <v>0.19150851571428601</v>
      </c>
      <c r="ST57" s="15">
        <v>0.13873724380952401</v>
      </c>
      <c r="SU57" s="15">
        <v>50.185000000000002</v>
      </c>
      <c r="SV57" s="15">
        <v>51.370476190476197</v>
      </c>
      <c r="SW57" s="15">
        <v>63.6</v>
      </c>
      <c r="SX57" s="15">
        <f t="shared" si="92"/>
        <v>13.414999999999999</v>
      </c>
      <c r="SY57" s="15">
        <f t="shared" si="93"/>
        <v>12.229523809523805</v>
      </c>
      <c r="SZ57" s="15">
        <v>1684.4927380952399</v>
      </c>
      <c r="TA57" s="15">
        <v>1711.4115714285699</v>
      </c>
      <c r="TB57" s="15">
        <v>0.27227605594999998</v>
      </c>
      <c r="TC57" s="15">
        <v>0.26077974848809499</v>
      </c>
      <c r="TD57" s="15">
        <v>0.189764977683333</v>
      </c>
      <c r="TE57" s="15">
        <v>0.16581031164285701</v>
      </c>
      <c r="TF57" s="15">
        <v>0.193419486278571</v>
      </c>
      <c r="TG57" s="15">
        <v>0.183030608309524</v>
      </c>
      <c r="TH57" s="15">
        <v>0.108030396107143</v>
      </c>
      <c r="TI57" s="15">
        <v>8.51222850261905E-2</v>
      </c>
      <c r="TJ57" s="15">
        <v>8.7427271592857098E-2</v>
      </c>
      <c r="TK57" s="15">
        <v>9.9604876711904794E-2</v>
      </c>
      <c r="TL57" s="15">
        <v>0.36924951664285699</v>
      </c>
      <c r="TM57" s="15">
        <v>0.38547109799761903</v>
      </c>
      <c r="TN57" s="15">
        <v>0.36171049137857098</v>
      </c>
      <c r="TO57" s="15">
        <v>0.34159242880476198</v>
      </c>
      <c r="TP57" s="15">
        <v>0.107738208133333</v>
      </c>
      <c r="TQ57" s="15">
        <v>0.138754738471429</v>
      </c>
      <c r="TR57" s="15">
        <v>0.75953162215000003</v>
      </c>
      <c r="TS57" s="15">
        <v>0.71740730031428601</v>
      </c>
      <c r="TT57" s="15">
        <v>0.47442375879523802</v>
      </c>
      <c r="TU57" s="15">
        <v>0.51248793626904798</v>
      </c>
      <c r="TV57" s="15">
        <v>0.51535333259285698</v>
      </c>
      <c r="TW57" s="15">
        <v>0.54721051329047599</v>
      </c>
      <c r="TX57" s="15">
        <v>0.37340542558571399</v>
      </c>
      <c r="TY57" s="15">
        <v>0.40792078042857099</v>
      </c>
      <c r="TZ57" s="15">
        <v>0.31934501739999999</v>
      </c>
      <c r="UA57" s="15">
        <v>0.357724576669048</v>
      </c>
      <c r="UB57" s="15">
        <v>-0.191892240952381</v>
      </c>
      <c r="UC57" s="15">
        <v>-0.155372121404762</v>
      </c>
      <c r="UD57" s="15">
        <v>1.3670416108738099</v>
      </c>
      <c r="UE57" s="15">
        <v>1.73698494420952</v>
      </c>
      <c r="UF57" s="15">
        <v>0.24440119908333299</v>
      </c>
      <c r="UG57" s="15">
        <v>0.29688234297916699</v>
      </c>
      <c r="UH57" s="15">
        <v>0.21555280531250001</v>
      </c>
      <c r="UI57" s="15">
        <v>0.26911608810416698</v>
      </c>
      <c r="UJ57" s="15">
        <v>0.60606462927083404</v>
      </c>
      <c r="UK57" s="15">
        <v>0.486142928333333</v>
      </c>
      <c r="UL57" s="15">
        <v>0.27542706306249998</v>
      </c>
      <c r="UM57" s="15">
        <v>0.57985027316666704</v>
      </c>
      <c r="UN57" s="15">
        <v>0.46996059712499999</v>
      </c>
      <c r="UO57" s="15">
        <v>0.23820377916666699</v>
      </c>
      <c r="UP57" s="15">
        <v>0.30956574237500001</v>
      </c>
      <c r="UQ57" s="15">
        <v>0.230303269979167</v>
      </c>
      <c r="UR57" s="15">
        <v>32.619999999999997</v>
      </c>
      <c r="US57" s="15">
        <v>28.289583333333301</v>
      </c>
      <c r="UT57" s="15">
        <v>13.236458333333299</v>
      </c>
      <c r="UU57" s="15">
        <v>37.702083333333299</v>
      </c>
      <c r="UV57" s="15">
        <v>34.720208333333296</v>
      </c>
      <c r="UW57" s="15">
        <v>33.548958333333303</v>
      </c>
      <c r="UX57" s="15">
        <v>33.389583333333398</v>
      </c>
      <c r="UY57" s="15">
        <v>0.11889426943750001</v>
      </c>
      <c r="UZ57" s="15">
        <v>3.5161040125000001E-2</v>
      </c>
      <c r="VA57" s="15">
        <v>50.566041666666699</v>
      </c>
      <c r="VB57" s="15">
        <v>50.923541666666701</v>
      </c>
      <c r="VC57" s="15">
        <v>73.099999999999994</v>
      </c>
      <c r="VD57" s="15">
        <f t="shared" si="94"/>
        <v>22.533958333333295</v>
      </c>
      <c r="VE57" s="15">
        <f t="shared" si="95"/>
        <v>22.176458333333294</v>
      </c>
      <c r="VF57" s="15">
        <f t="shared" si="96"/>
        <v>22.355208333333294</v>
      </c>
      <c r="VG57" s="15">
        <v>1693.1342916666699</v>
      </c>
      <c r="VH57" s="15">
        <v>1701.25395833333</v>
      </c>
      <c r="VI57" s="15">
        <v>0.35168408355000003</v>
      </c>
      <c r="VJ57" s="15">
        <v>0.38107804757916702</v>
      </c>
      <c r="VK57" s="15">
        <v>0.26021959201875</v>
      </c>
      <c r="VL57" s="15">
        <v>0.28668313292291697</v>
      </c>
      <c r="VM57" s="15">
        <v>0.30228329642916701</v>
      </c>
      <c r="VN57" s="15">
        <v>0.3387942484875</v>
      </c>
      <c r="VO57" s="15">
        <f t="shared" si="97"/>
        <v>0.32053877245833351</v>
      </c>
      <c r="VP57" s="15">
        <v>0.20769527245</v>
      </c>
      <c r="VQ57" s="15">
        <v>0.24137143945</v>
      </c>
      <c r="VR57" s="15">
        <v>0.10233947974375</v>
      </c>
      <c r="VS57" s="15">
        <v>0.106986216014583</v>
      </c>
      <c r="VT57" s="15">
        <v>0.427651482983333</v>
      </c>
      <c r="VU57" s="15">
        <v>0.47175237005208298</v>
      </c>
      <c r="VV57" s="15">
        <v>0.41364390739166701</v>
      </c>
      <c r="VW57" s="15">
        <v>0.421655949333333</v>
      </c>
      <c r="VX57" s="15">
        <v>8.8457497933333407E-2</v>
      </c>
      <c r="VY57" s="15">
        <v>0.110350869595833</v>
      </c>
      <c r="VZ57" s="15">
        <v>1.1305537682395801</v>
      </c>
      <c r="WA57" s="15">
        <v>1.2581794316499999</v>
      </c>
      <c r="WB57" s="15">
        <v>0.352071423729167</v>
      </c>
      <c r="WC57" s="15">
        <v>0.30528411160208302</v>
      </c>
      <c r="WD57" s="15">
        <v>0.41155468936875</v>
      </c>
      <c r="WE57" s="15">
        <v>0.3673232850625</v>
      </c>
      <c r="WF57" s="15">
        <v>0.35392112988958302</v>
      </c>
      <c r="WG57" s="15">
        <v>0.33595166985833302</v>
      </c>
      <c r="WH57" s="15">
        <v>0.28872799309791702</v>
      </c>
      <c r="WI57" s="15">
        <v>0.270399866102083</v>
      </c>
      <c r="WJ57" s="15">
        <v>-0.337591957020833</v>
      </c>
      <c r="WK57" s="15">
        <v>-0.38725386520833299</v>
      </c>
      <c r="WL57" s="15">
        <v>0.74112094392083405</v>
      </c>
      <c r="WM57" s="15">
        <v>0.64065091353125003</v>
      </c>
      <c r="WN57" s="15">
        <v>0.19158099775609799</v>
      </c>
      <c r="WO57" s="15">
        <v>0.222037615390244</v>
      </c>
      <c r="WP57" s="15">
        <v>0.16279874368292699</v>
      </c>
      <c r="WQ57" s="15">
        <v>0.20217281095122</v>
      </c>
      <c r="WR57" s="15">
        <v>0.54989709258536601</v>
      </c>
      <c r="WS57" s="15">
        <v>0.40978992870731701</v>
      </c>
      <c r="WT57" s="15">
        <v>0.21050340636585399</v>
      </c>
      <c r="WU57" s="15">
        <v>0.53914261858536605</v>
      </c>
      <c r="WV57" s="15">
        <v>0.41129500573170702</v>
      </c>
      <c r="WW57" s="15">
        <v>0.19994590870731699</v>
      </c>
      <c r="WX57" s="15">
        <v>0.24148296595121899</v>
      </c>
      <c r="WY57" s="15">
        <v>0.184063745</v>
      </c>
      <c r="WZ57" s="15">
        <v>32.549999999999997</v>
      </c>
      <c r="XA57" s="15">
        <v>31.327073170731701</v>
      </c>
      <c r="XB57" s="15">
        <v>9.3402439024390294</v>
      </c>
      <c r="XC57" s="15">
        <v>36.970487804878097</v>
      </c>
      <c r="XD57" s="15">
        <v>38.133902439024403</v>
      </c>
      <c r="XE57" s="15">
        <v>33.119024390243901</v>
      </c>
      <c r="XF57" s="15">
        <v>33.039024390243902</v>
      </c>
      <c r="XG57" s="15">
        <v>0.10747883753658501</v>
      </c>
      <c r="XH57" s="15">
        <v>0.12864915441463401</v>
      </c>
      <c r="XI57" s="15">
        <v>61.1024390243902</v>
      </c>
      <c r="XJ57" s="15">
        <v>56.671707317073199</v>
      </c>
      <c r="XK57" s="15">
        <v>84.6</v>
      </c>
      <c r="XL57" s="15">
        <f t="shared" si="98"/>
        <v>23.497560975609794</v>
      </c>
      <c r="XM57" s="15">
        <f t="shared" si="99"/>
        <v>27.928292682926795</v>
      </c>
      <c r="XN57" s="15">
        <v>1932.3085609756099</v>
      </c>
      <c r="XO57" s="15">
        <v>1831.7456341463401</v>
      </c>
      <c r="XP57" s="15">
        <v>0.430517901714634</v>
      </c>
      <c r="XQ57" s="15">
        <v>0.46031557745609702</v>
      </c>
      <c r="XR57" s="15">
        <v>0.32225822796341502</v>
      </c>
      <c r="XS57" s="15">
        <v>0.33878967604878102</v>
      </c>
      <c r="XT57" s="15">
        <v>0.37690410009512199</v>
      </c>
      <c r="XU57" s="15">
        <v>0.42289865109024399</v>
      </c>
      <c r="XV57" s="15">
        <v>0.26290011340487801</v>
      </c>
      <c r="XW57" s="15">
        <v>0.29720934867073201</v>
      </c>
      <c r="XX57" s="15">
        <v>0.129858575556098</v>
      </c>
      <c r="XY57" s="15">
        <v>0.14455692129268299</v>
      </c>
      <c r="XZ57" s="15">
        <v>0.48381798367073198</v>
      </c>
      <c r="YA57" s="15">
        <v>0.54127821139999999</v>
      </c>
      <c r="YB57" s="15">
        <v>0.45161954635365897</v>
      </c>
      <c r="YC57" s="15">
        <v>0.481289367236585</v>
      </c>
      <c r="YD57" s="15">
        <v>6.4692944373170705E-2</v>
      </c>
      <c r="YE57" s="15">
        <v>0.107821806682927</v>
      </c>
      <c r="YF57" s="15">
        <v>1.6241989426121901</v>
      </c>
      <c r="YG57" s="15">
        <v>1.7266684563024399</v>
      </c>
      <c r="YH57" s="15">
        <v>0.35598713264146298</v>
      </c>
      <c r="YI57" s="15">
        <v>0.33890470426585401</v>
      </c>
      <c r="YJ57" s="15">
        <v>0.42698265652438999</v>
      </c>
      <c r="YK57" s="15">
        <v>0.419873017953658</v>
      </c>
      <c r="YL57" s="15">
        <v>0.36919048044878</v>
      </c>
      <c r="YM57" s="15">
        <v>0.395506832648781</v>
      </c>
      <c r="YN57" s="15">
        <v>0.29075695846341498</v>
      </c>
      <c r="YO57" s="15">
        <v>0.31107536636585398</v>
      </c>
      <c r="YP57" s="15">
        <v>-0.40676673719512202</v>
      </c>
      <c r="YQ57" s="15">
        <v>-0.45674338485365901</v>
      </c>
      <c r="YR57" s="15">
        <v>0.86899195756829295</v>
      </c>
      <c r="YS57" s="15">
        <v>0.75467632792926798</v>
      </c>
      <c r="YT57" s="15">
        <v>0.152691242553192</v>
      </c>
      <c r="YU57" s="15">
        <v>0.14793950687234</v>
      </c>
      <c r="YV57" s="15">
        <v>0.125960028425532</v>
      </c>
      <c r="YW57" s="15">
        <v>0.14898360004255301</v>
      </c>
      <c r="YX57" s="15">
        <v>0.52906531178723404</v>
      </c>
      <c r="YY57" s="15">
        <v>0.35531016193616999</v>
      </c>
      <c r="YZ57" s="15">
        <v>0.15126589574468099</v>
      </c>
      <c r="ZA57" s="15">
        <v>0.52802726710638304</v>
      </c>
      <c r="ZB57" s="15">
        <v>0.369810914595744</v>
      </c>
      <c r="ZC57" s="15">
        <v>0.154131668</v>
      </c>
      <c r="ZD57" s="15">
        <v>0.16086854551063801</v>
      </c>
      <c r="ZE57" s="15">
        <v>0.13621027772340399</v>
      </c>
      <c r="ZF57" s="15">
        <v>36.729999999999997</v>
      </c>
      <c r="ZG57" s="15">
        <v>32.788085106383001</v>
      </c>
      <c r="ZH57" s="15">
        <v>15.610638297872301</v>
      </c>
      <c r="ZI57" s="15">
        <v>36.771276595744702</v>
      </c>
      <c r="ZJ57" s="15">
        <v>35.4917021276596</v>
      </c>
      <c r="ZK57" s="15">
        <v>37.61</v>
      </c>
      <c r="ZL57" s="15">
        <v>37.57</v>
      </c>
      <c r="ZM57" s="15">
        <v>-1.3680833404255299E-2</v>
      </c>
      <c r="ZN57" s="15">
        <v>-4.7101256872340402E-2</v>
      </c>
      <c r="ZO57" s="15">
        <v>55.881914893617001</v>
      </c>
      <c r="ZP57" s="15">
        <v>53.441489361702097</v>
      </c>
      <c r="ZQ57" s="15">
        <v>103.6</v>
      </c>
      <c r="ZR57" s="15">
        <f t="shared" si="100"/>
        <v>47.718085106382993</v>
      </c>
      <c r="ZS57" s="15">
        <f t="shared" si="101"/>
        <v>50.158510638297898</v>
      </c>
      <c r="ZT57" s="15">
        <v>1813.8193829787199</v>
      </c>
      <c r="ZU57" s="15">
        <v>1758.46812765957</v>
      </c>
      <c r="ZV57" s="15">
        <v>0.54050821635957402</v>
      </c>
      <c r="ZW57" s="15">
        <v>0.55724216546808503</v>
      </c>
      <c r="ZX57" s="15">
        <v>0.415144897908511</v>
      </c>
      <c r="ZY57" s="15">
        <v>0.40745236489148901</v>
      </c>
      <c r="ZZ57" s="15">
        <v>0.52503768793617001</v>
      </c>
      <c r="AAA57" s="15">
        <v>0.559703618114894</v>
      </c>
      <c r="AAB57" s="15">
        <v>0.39511922023829799</v>
      </c>
      <c r="AAC57" s="15">
        <v>0.41054825399574502</v>
      </c>
      <c r="AAD57" s="15">
        <v>0.16935730211063801</v>
      </c>
      <c r="AAE57" s="15">
        <v>0.19445645853191501</v>
      </c>
      <c r="AAF57" s="15">
        <v>0.57868181387659601</v>
      </c>
      <c r="AAG57" s="15">
        <v>0.61265430503617002</v>
      </c>
      <c r="AAH57" s="15">
        <v>0.53613935262978696</v>
      </c>
      <c r="AAI57" s="15">
        <v>0.54891472499574501</v>
      </c>
      <c r="AAJ57" s="15">
        <v>4.9530398057446801E-2</v>
      </c>
      <c r="AAK57" s="15">
        <v>8.3864220502127704E-2</v>
      </c>
      <c r="AAL57" s="15">
        <v>2.5981476795829801</v>
      </c>
      <c r="AAM57" s="15">
        <v>2.5583769334042499</v>
      </c>
      <c r="AAN57" s="15">
        <v>0.32211229040638301</v>
      </c>
      <c r="AAO57" s="15">
        <v>0.34368900597659602</v>
      </c>
      <c r="AAP57" s="15">
        <v>0.417123481021277</v>
      </c>
      <c r="AAQ57" s="15">
        <v>0.44616684389361699</v>
      </c>
      <c r="AAR57" s="15">
        <v>0.40526298186382997</v>
      </c>
      <c r="AAS57" s="15">
        <v>0.44758308940851099</v>
      </c>
      <c r="AAT57" s="15">
        <v>0.30727029865106398</v>
      </c>
      <c r="AAU57" s="15">
        <v>0.34539019255744702</v>
      </c>
      <c r="AAV57" s="15">
        <v>-0.55882125370212798</v>
      </c>
      <c r="AAW57" s="15">
        <v>-0.58093321674468101</v>
      </c>
      <c r="AAX57" s="15">
        <v>0.75469263777872297</v>
      </c>
      <c r="AAY57" s="15">
        <v>0.85924435252127696</v>
      </c>
      <c r="AAZ57" s="15">
        <v>0.122501407488372</v>
      </c>
      <c r="ABA57" s="15">
        <v>0.10115907572093</v>
      </c>
      <c r="ABB57" s="15">
        <v>0.100910670906977</v>
      </c>
      <c r="ABC57" s="15">
        <v>0.10885617602325599</v>
      </c>
      <c r="ABD57" s="15">
        <v>0.47978154902325598</v>
      </c>
      <c r="ABE57" s="15">
        <v>0.30146329506976699</v>
      </c>
      <c r="ABF57" s="15">
        <v>0.124353648930233</v>
      </c>
      <c r="ABG57" s="15">
        <v>0.49270860641860498</v>
      </c>
      <c r="ABH57" s="15">
        <v>0.31485227534883697</v>
      </c>
      <c r="ABI57" s="15">
        <v>0.121432545139535</v>
      </c>
      <c r="ABJ57" s="15">
        <v>0.111767558325581</v>
      </c>
      <c r="ABK57" s="15">
        <v>0.104328326069767</v>
      </c>
      <c r="ABL57" s="15">
        <v>36.039069767441802</v>
      </c>
      <c r="ABM57" s="15">
        <v>33.969767441860498</v>
      </c>
      <c r="ABN57" s="15">
        <v>20.121162790697699</v>
      </c>
      <c r="ABO57" s="15">
        <v>30.9025581395349</v>
      </c>
      <c r="ABP57" s="15">
        <v>30.1806976744186</v>
      </c>
      <c r="ABQ57" s="15">
        <v>36.53</v>
      </c>
      <c r="ABR57" s="15">
        <v>36.525813953488402</v>
      </c>
      <c r="ABS57" s="15">
        <v>-0.14227658627907</v>
      </c>
      <c r="ABT57" s="15">
        <v>-0.146001655813953</v>
      </c>
      <c r="ABU57" s="15">
        <v>57.603953488372099</v>
      </c>
      <c r="ABV57" s="15">
        <v>56.033255813953502</v>
      </c>
      <c r="ABW57" s="15">
        <v>122.5</v>
      </c>
      <c r="ABX57" s="15">
        <f t="shared" si="102"/>
        <v>64.896046511627901</v>
      </c>
      <c r="ABY57" s="15">
        <f t="shared" si="103"/>
        <v>66.466744186046498</v>
      </c>
      <c r="ABZ57" s="15">
        <f t="shared" si="104"/>
        <v>65.681395348837199</v>
      </c>
      <c r="ACA57" s="15">
        <v>1852.9152325581399</v>
      </c>
      <c r="ACB57" s="15">
        <v>1817.27613953488</v>
      </c>
      <c r="ACC57" s="15">
        <v>0.58530463207209305</v>
      </c>
      <c r="ACD57" s="15">
        <v>0.62799316642325598</v>
      </c>
      <c r="ACE57" s="15">
        <v>0.42896491935348802</v>
      </c>
      <c r="ACF57" s="15">
        <v>0.46783407006511601</v>
      </c>
      <c r="ACG57" s="15">
        <v>0.62569978007209304</v>
      </c>
      <c r="ACH57" s="15">
        <v>0.649675429246512</v>
      </c>
      <c r="ACI57" s="15">
        <f t="shared" si="105"/>
        <v>0.63768760465930252</v>
      </c>
      <c r="ACJ57" s="15">
        <v>0.477775294174419</v>
      </c>
      <c r="ACK57" s="15">
        <v>0.49557668046279102</v>
      </c>
      <c r="ACL57" s="15">
        <v>0.215405068839535</v>
      </c>
      <c r="ACM57" s="15">
        <v>0.22692293056976801</v>
      </c>
      <c r="ACN57" s="15">
        <v>0.64205931073023204</v>
      </c>
      <c r="ACO57" s="15">
        <v>0.65016633524418599</v>
      </c>
      <c r="ACP57" s="15">
        <v>0.594908139834884</v>
      </c>
      <c r="ACQ57" s="15">
        <v>0.59078052179767404</v>
      </c>
      <c r="ACR57" s="15">
        <v>8.5537661281395394E-2</v>
      </c>
      <c r="ACS57" s="15">
        <v>3.78246777860465E-2</v>
      </c>
      <c r="ACT57" s="15">
        <v>3.0606593984744199</v>
      </c>
      <c r="ACU57" s="15">
        <v>3.4113967857534901</v>
      </c>
      <c r="ACV57" s="15">
        <v>0.34718018414651203</v>
      </c>
      <c r="ACW57" s="15">
        <v>0.34847416379534901</v>
      </c>
      <c r="ACX57" s="15">
        <v>0.46111032985581402</v>
      </c>
      <c r="ACY57" s="15">
        <v>0.46558581276511601</v>
      </c>
      <c r="ACZ57" s="15">
        <v>0.48041062509999999</v>
      </c>
      <c r="ADA57" s="15">
        <v>0.47456848598604701</v>
      </c>
      <c r="ADB57" s="15">
        <v>0.369252090827907</v>
      </c>
      <c r="ADC57" s="15">
        <v>0.35941946058372098</v>
      </c>
      <c r="ADD57" s="15">
        <v>-0.64040592072093006</v>
      </c>
      <c r="ADE57" s="15">
        <v>-0.66161518960465104</v>
      </c>
      <c r="ADF57" s="15">
        <v>0.88580889559069798</v>
      </c>
      <c r="ADG57" s="15">
        <v>0.91494390116744195</v>
      </c>
      <c r="ADH57" s="15">
        <v>9.0377485716666595E-2</v>
      </c>
      <c r="ADI57" s="15">
        <v>6.2346179866666698E-2</v>
      </c>
      <c r="ADJ57" s="15">
        <v>7.0482500850000004E-2</v>
      </c>
      <c r="ADK57" s="15">
        <v>8.584E-2</v>
      </c>
      <c r="ADL57" s="15">
        <v>0.40741025643333301</v>
      </c>
      <c r="ADM57" s="15">
        <v>0.242954928433333</v>
      </c>
      <c r="ADN57" s="15">
        <v>9.8329027616666703E-2</v>
      </c>
      <c r="ADO57" s="15">
        <v>0.42197628706666701</v>
      </c>
      <c r="ADP57" s="15">
        <v>0.27504286698333302</v>
      </c>
      <c r="ADQ57" s="15">
        <v>9.5344478199999999E-2</v>
      </c>
      <c r="ADR57" s="15">
        <v>8.7114337533333294E-2</v>
      </c>
      <c r="ADS57" s="15">
        <v>8.3382056433333407E-2</v>
      </c>
      <c r="ADT57" s="15">
        <v>37.520000000000003</v>
      </c>
      <c r="ADU57" s="15">
        <v>33.728999999999999</v>
      </c>
      <c r="ADV57" s="15">
        <v>13.507</v>
      </c>
      <c r="ADW57" s="15">
        <v>30.389666666666699</v>
      </c>
      <c r="ADX57" s="15">
        <v>29.586666666666702</v>
      </c>
      <c r="ADY57" s="15">
        <v>37.779000000000003</v>
      </c>
      <c r="ADZ57" s="15">
        <v>37.659500000000001</v>
      </c>
      <c r="AEA57" s="15">
        <v>-0.18604473666666699</v>
      </c>
      <c r="AEB57" s="15">
        <v>-0.185000741666667</v>
      </c>
      <c r="AEC57" s="15">
        <v>65.154333333333298</v>
      </c>
      <c r="AED57" s="15">
        <v>59.517666666666599</v>
      </c>
      <c r="AEE57" s="15">
        <v>140.80000000000001</v>
      </c>
      <c r="AEF57" s="15">
        <f t="shared" si="247"/>
        <v>75.645666666666713</v>
      </c>
      <c r="AEG57" s="15">
        <f t="shared" si="248"/>
        <v>81.282333333333412</v>
      </c>
      <c r="AEH57" s="15">
        <v>2024.3131166666701</v>
      </c>
      <c r="AEI57" s="15">
        <v>1896.3426833333299</v>
      </c>
      <c r="AEJ57" s="15">
        <v>0.61045653381666698</v>
      </c>
      <c r="AEK57" s="15">
        <v>0.64803291569999999</v>
      </c>
      <c r="AEL57" s="15">
        <v>0.46906692561666702</v>
      </c>
      <c r="AEM57" s="15">
        <v>0.47595396748333302</v>
      </c>
      <c r="AEN57" s="15">
        <v>0.65196536375000003</v>
      </c>
      <c r="AEO57" s="15">
        <v>0.73127929116666701</v>
      </c>
      <c r="AEP57" s="15">
        <v>0.51962862939999999</v>
      </c>
      <c r="AEQ57" s="15">
        <v>0.58939342660000005</v>
      </c>
      <c r="AER57" s="15">
        <v>0.20505064284999999</v>
      </c>
      <c r="AES57" s="15">
        <v>0.249877510766667</v>
      </c>
      <c r="AET57" s="15">
        <v>0.66134423684999999</v>
      </c>
      <c r="AEU57" s="15">
        <v>0.70156002640000004</v>
      </c>
      <c r="AEV57" s="15">
        <v>0.62185380098333298</v>
      </c>
      <c r="AEW57" s="15">
        <v>0.63303301871666695</v>
      </c>
      <c r="AEX57" s="15">
        <v>8.0907597716666696E-2</v>
      </c>
      <c r="AEY57" s="15">
        <v>9.8529684816666602E-2</v>
      </c>
      <c r="AEZ57" s="15">
        <v>3.3877425269833301</v>
      </c>
      <c r="AFA57" s="15">
        <v>3.7723566602833301</v>
      </c>
      <c r="AFB57" s="15">
        <v>0.3146197973</v>
      </c>
      <c r="AFC57" s="15">
        <v>0.34030166991666699</v>
      </c>
      <c r="AFD57" s="15">
        <v>0.42882790881666699</v>
      </c>
      <c r="AFE57" s="15">
        <v>0.46724545513333299</v>
      </c>
      <c r="AFF57" s="15">
        <v>0.44440076903333298</v>
      </c>
      <c r="AFG57" s="15">
        <v>0.50071583386666696</v>
      </c>
      <c r="AFH57" s="15">
        <v>0.33250660139999999</v>
      </c>
      <c r="AFI57" s="15">
        <v>0.38219852456666698</v>
      </c>
      <c r="AFJ57" s="15">
        <v>-0.67912486665000005</v>
      </c>
      <c r="AFK57" s="15">
        <v>-0.740214340383333</v>
      </c>
      <c r="AFL57" s="15">
        <v>0.77722802744999997</v>
      </c>
      <c r="AFM57" s="15">
        <v>0.93589046268333398</v>
      </c>
      <c r="AFN57" s="15">
        <v>0.10504978527980501</v>
      </c>
      <c r="AFO57" s="15">
        <v>7.0479206518248197E-2</v>
      </c>
      <c r="AFP57" s="15">
        <v>8.3810604698296903E-2</v>
      </c>
      <c r="AFQ57" s="15">
        <v>8.3710712554744604E-2</v>
      </c>
      <c r="AFR57" s="15">
        <v>0.42134660118978101</v>
      </c>
      <c r="AFS57" s="15">
        <v>0.25992253600243298</v>
      </c>
      <c r="AFT57" s="15">
        <v>9.9286846262773704E-2</v>
      </c>
      <c r="AFU57" s="15">
        <v>0.63808915684184897</v>
      </c>
      <c r="AFV57" s="15">
        <v>0.38460677214355199</v>
      </c>
      <c r="AFW57" s="15">
        <v>9.4815245537712894E-2</v>
      </c>
      <c r="AFX57" s="15">
        <v>7.72288929902675E-2</v>
      </c>
      <c r="AFY57" s="15">
        <v>8.7473821751824707E-2</v>
      </c>
      <c r="AFZ57" s="25">
        <v>-9999</v>
      </c>
      <c r="AGA57" s="25">
        <v>-9999</v>
      </c>
      <c r="AGB57" s="25">
        <v>-9999</v>
      </c>
      <c r="AGC57" s="25">
        <v>-9999</v>
      </c>
      <c r="AGD57" s="25">
        <v>-9999</v>
      </c>
      <c r="AGE57" s="25">
        <v>-9999</v>
      </c>
      <c r="AGF57" s="25">
        <v>-9999</v>
      </c>
      <c r="AGG57" s="25">
        <v>-9999</v>
      </c>
      <c r="AGH57" s="25">
        <v>-9999</v>
      </c>
      <c r="AGI57" s="25">
        <v>-9999</v>
      </c>
      <c r="AGJ57" s="25">
        <v>-9999</v>
      </c>
      <c r="AGK57" s="25">
        <v>-9999</v>
      </c>
      <c r="AGL57" s="25">
        <v>-9999</v>
      </c>
      <c r="AGM57" s="25">
        <v>-9999</v>
      </c>
      <c r="AGN57" s="25">
        <v>-9999</v>
      </c>
      <c r="AGO57" s="25">
        <v>-9999</v>
      </c>
      <c r="AGP57" s="25">
        <v>-9999</v>
      </c>
      <c r="AGQ57" s="15">
        <v>0.72709046312019399</v>
      </c>
      <c r="AGR57" s="15">
        <v>0.66586237433746998</v>
      </c>
      <c r="AGS57" s="15">
        <v>0.58627230353381998</v>
      </c>
      <c r="AGT57" s="15">
        <v>0.51129679730462296</v>
      </c>
      <c r="AGU57" s="15">
        <v>0.79551033595498699</v>
      </c>
      <c r="AGV57" s="15">
        <v>0.72624720078540095</v>
      </c>
      <c r="AGW57" s="15">
        <f t="shared" si="109"/>
        <v>0.76087876837019397</v>
      </c>
      <c r="AGX57" s="15">
        <v>0.68871244449416202</v>
      </c>
      <c r="AGY57" s="15">
        <v>0.59561304274939197</v>
      </c>
      <c r="AGZ57" s="15">
        <v>0.24679413238734799</v>
      </c>
      <c r="AHA57" s="15">
        <v>0.23474686994136201</v>
      </c>
      <c r="AHB57" s="15">
        <v>0.76550929796253098</v>
      </c>
      <c r="AHC57" s="15">
        <v>0.67190339984768899</v>
      </c>
      <c r="AHD57" s="15">
        <v>0.74156327415888101</v>
      </c>
      <c r="AHE57" s="15">
        <v>0.60084321833357701</v>
      </c>
      <c r="AHF57" s="15">
        <v>0.110953864393431</v>
      </c>
      <c r="AHG57" s="15">
        <v>1.7563432844525498E-2</v>
      </c>
      <c r="AHH57" s="15">
        <v>5.4142570130700802</v>
      </c>
      <c r="AHI57" s="15">
        <v>4.0408674837581504</v>
      </c>
      <c r="AHJ57" s="15">
        <v>0.17826783044355199</v>
      </c>
      <c r="AHK57" s="15">
        <v>0.312252919315815</v>
      </c>
      <c r="AHL57" s="15">
        <v>0.34078663240438001</v>
      </c>
      <c r="AHM57" s="15">
        <v>0.43877313949610702</v>
      </c>
      <c r="AHN57" s="15">
        <v>0.47016970525985402</v>
      </c>
      <c r="AHO57" s="15">
        <v>0.46928158310997597</v>
      </c>
      <c r="AHP57" s="15">
        <v>0.33961349841630201</v>
      </c>
      <c r="AHQ57" s="15">
        <v>0.34997323506301697</v>
      </c>
      <c r="AHR57" s="15">
        <v>-0.79666833772238399</v>
      </c>
      <c r="AHS57" s="15">
        <v>-0.72683738802724995</v>
      </c>
      <c r="AHT57" s="15">
        <v>0.98099873532725101</v>
      </c>
      <c r="AHU57" s="15">
        <v>0.85828441224501195</v>
      </c>
      <c r="AHV57" s="15">
        <v>8.8090686576923094E-2</v>
      </c>
      <c r="AHW57" s="15">
        <v>6.5243015673076901E-2</v>
      </c>
      <c r="AHX57" s="15">
        <v>7.5674325749999993E-2</v>
      </c>
      <c r="AHY57" s="15">
        <v>8.0878416961538399E-2</v>
      </c>
      <c r="AHZ57" s="15">
        <v>0.414922749980769</v>
      </c>
      <c r="AIA57" s="15">
        <v>0.23631585515384601</v>
      </c>
      <c r="AIB57" s="15">
        <v>8.2222761000000005E-2</v>
      </c>
      <c r="AIC57" s="15">
        <v>0.39241723825000002</v>
      </c>
      <c r="AID57" s="15">
        <v>0.24074059815384599</v>
      </c>
      <c r="AIE57" s="15">
        <v>8.1836538461538502E-2</v>
      </c>
      <c r="AIF57" s="15">
        <v>6.8078918346153899E-2</v>
      </c>
      <c r="AIG57" s="15">
        <v>7.1447649596153795E-2</v>
      </c>
      <c r="AIH57" s="15">
        <v>37.57</v>
      </c>
      <c r="AII57" s="15">
        <v>34.747884615384599</v>
      </c>
      <c r="AIJ57" s="15">
        <v>22.216153846153901</v>
      </c>
      <c r="AIK57" s="15">
        <v>30.732115384615401</v>
      </c>
      <c r="AIL57" s="15">
        <v>29.4494230769231</v>
      </c>
      <c r="AIM57" s="15">
        <v>37.818076923076902</v>
      </c>
      <c r="AIN57" s="15">
        <v>37.7296153846154</v>
      </c>
      <c r="AIO57" s="15">
        <v>-0.178703806923077</v>
      </c>
      <c r="AIP57" s="15">
        <v>-0.189805640384615</v>
      </c>
      <c r="AIQ57" s="15">
        <v>66.240576923076901</v>
      </c>
      <c r="AIR57" s="15">
        <v>63.842307692307699</v>
      </c>
      <c r="AIS57" s="15">
        <v>157</v>
      </c>
      <c r="AIT57" s="15">
        <f t="shared" si="110"/>
        <v>90.759423076923099</v>
      </c>
      <c r="AIU57" s="15">
        <f t="shared" si="111"/>
        <v>93.157692307692301</v>
      </c>
      <c r="AIV57" s="15">
        <v>2048.9731153846201</v>
      </c>
      <c r="AIW57" s="15">
        <v>1994.4855961538501</v>
      </c>
      <c r="AIX57" s="15">
        <v>0.64617617691153895</v>
      </c>
      <c r="AIY57" s="15">
        <v>0.67139375040961502</v>
      </c>
      <c r="AIZ57" s="15">
        <v>0.48711832983076903</v>
      </c>
      <c r="AJA57" s="15">
        <v>0.48806848328269198</v>
      </c>
      <c r="AJB57" s="15">
        <v>0.70016505546153895</v>
      </c>
      <c r="AJC57" s="15">
        <v>0.72593543610384603</v>
      </c>
      <c r="AJD57" s="15">
        <v>0.55828290503269196</v>
      </c>
      <c r="AJE57" s="15">
        <v>0.56485684108461498</v>
      </c>
      <c r="AJF57" s="15">
        <v>0.23606698230000001</v>
      </c>
      <c r="AJG57" s="15">
        <v>0.27251510935192302</v>
      </c>
      <c r="AJH57" s="15">
        <v>0.68574872608076898</v>
      </c>
      <c r="AJI57" s="15">
        <v>0.689490446423077</v>
      </c>
      <c r="AJJ57" s="15">
        <v>0.64852234856346203</v>
      </c>
      <c r="AJK57" s="15">
        <v>0.64717909233461501</v>
      </c>
      <c r="AJL57" s="15">
        <v>7.0338157032692306E-2</v>
      </c>
      <c r="AJM57" s="15">
        <v>3.3637698061538497E-2</v>
      </c>
      <c r="AJN57" s="15">
        <v>3.81773456756539</v>
      </c>
      <c r="AJO57" s="15">
        <v>4.1563356094115402</v>
      </c>
      <c r="AJP57" s="15">
        <v>0.33747914494230802</v>
      </c>
      <c r="AJQ57" s="15">
        <v>0.374186150136539</v>
      </c>
      <c r="AJR57" s="15">
        <v>0.462896363782692</v>
      </c>
      <c r="AJS57" s="15">
        <v>0.50320052224038503</v>
      </c>
      <c r="AJT57" s="15">
        <v>0.48519225629423102</v>
      </c>
      <c r="AJU57" s="15">
        <v>0.525968292153846</v>
      </c>
      <c r="AJV57" s="15">
        <v>0.36462281499807703</v>
      </c>
      <c r="AJW57" s="15">
        <v>0.403182577063462</v>
      </c>
      <c r="AJX57" s="15">
        <v>-0.71385691109615301</v>
      </c>
      <c r="AJY57" s="15">
        <v>-0.72045988103846104</v>
      </c>
      <c r="AJZ57" s="15">
        <v>0.87542041278461502</v>
      </c>
      <c r="AKA57" s="15">
        <v>1.089971829</v>
      </c>
      <c r="AZI57" s="6"/>
      <c r="AZJ57" s="7"/>
      <c r="AZK57" s="6"/>
      <c r="AZL57" s="6"/>
      <c r="AZM57" s="6"/>
      <c r="AZN57" s="6"/>
    </row>
    <row r="58" spans="1:963 1361:1366" x14ac:dyDescent="0.25">
      <c r="A58" s="15">
        <v>57</v>
      </c>
      <c r="B58" s="15">
        <v>15</v>
      </c>
      <c r="C58" s="15" t="s">
        <v>11</v>
      </c>
      <c r="D58" s="15">
        <v>100</v>
      </c>
      <c r="E58" s="15">
        <v>2</v>
      </c>
      <c r="F58" s="15">
        <v>3</v>
      </c>
      <c r="G58" s="15" t="s">
        <v>14</v>
      </c>
      <c r="H58" s="15" t="s">
        <v>561</v>
      </c>
      <c r="I58" s="25">
        <v>-9999</v>
      </c>
      <c r="J58" s="25">
        <v>-9999</v>
      </c>
      <c r="K58" s="25">
        <v>-9999</v>
      </c>
      <c r="L58" s="25">
        <v>-9999</v>
      </c>
      <c r="M58" s="15">
        <v>125.44000000000001</v>
      </c>
      <c r="N58" s="15">
        <v>112</v>
      </c>
      <c r="O58" s="15">
        <f t="shared" si="34"/>
        <v>112.00000000000001</v>
      </c>
      <c r="P58" s="15">
        <v>100</v>
      </c>
      <c r="Q58" s="15">
        <v>54.400000000000006</v>
      </c>
      <c r="R58" s="15">
        <v>18.72</v>
      </c>
      <c r="S58" s="15">
        <v>26.880000000000003</v>
      </c>
      <c r="T58" s="15">
        <v>56.399999999999991</v>
      </c>
      <c r="U58" s="15">
        <v>16.72</v>
      </c>
      <c r="V58" s="15">
        <v>26.880000000000003</v>
      </c>
      <c r="W58" s="15">
        <v>56.399999999999991</v>
      </c>
      <c r="X58" s="15">
        <v>18.72</v>
      </c>
      <c r="Y58" s="15">
        <v>24.880000000000003</v>
      </c>
      <c r="Z58" s="15">
        <v>56.399999999999991</v>
      </c>
      <c r="AA58" s="15">
        <v>18.72</v>
      </c>
      <c r="AB58" s="15">
        <v>24.880000000000003</v>
      </c>
      <c r="AC58" s="15" t="s">
        <v>97</v>
      </c>
      <c r="AD58" s="15">
        <v>8.6999999999999993</v>
      </c>
      <c r="AE58" s="15">
        <v>7.2</v>
      </c>
      <c r="AF58" s="15">
        <v>1.05</v>
      </c>
      <c r="AG58" s="15" t="s">
        <v>41</v>
      </c>
      <c r="AH58" s="15">
        <v>2</v>
      </c>
      <c r="AI58" s="15">
        <v>1.1000000000000001</v>
      </c>
      <c r="AJ58" s="15">
        <v>2.9</v>
      </c>
      <c r="AK58" s="15">
        <v>5</v>
      </c>
      <c r="AL58" s="15">
        <v>461</v>
      </c>
      <c r="AM58" s="15">
        <v>71</v>
      </c>
      <c r="AN58" s="15">
        <v>0.55000000000000004</v>
      </c>
      <c r="AO58" s="15">
        <v>7.7</v>
      </c>
      <c r="AP58" s="15">
        <v>5.5</v>
      </c>
      <c r="AQ58" s="15">
        <v>1.3</v>
      </c>
      <c r="AR58" s="15">
        <v>4244</v>
      </c>
      <c r="AS58" s="15">
        <v>200</v>
      </c>
      <c r="AT58" s="15">
        <v>293</v>
      </c>
      <c r="AU58" s="25">
        <v>-9999</v>
      </c>
      <c r="AV58" s="15">
        <v>25.3</v>
      </c>
      <c r="AW58" s="15">
        <v>0</v>
      </c>
      <c r="AX58" s="15">
        <v>5</v>
      </c>
      <c r="AY58" s="15">
        <v>83</v>
      </c>
      <c r="AZ58" s="15">
        <v>7</v>
      </c>
      <c r="BA58" s="15">
        <v>5</v>
      </c>
      <c r="BB58" s="15">
        <v>69</v>
      </c>
      <c r="BC58" s="20">
        <v>0.98820207724110121</v>
      </c>
      <c r="BD58" s="20">
        <v>0</v>
      </c>
      <c r="BE58" s="20">
        <v>0</v>
      </c>
      <c r="BF58" s="20">
        <v>0</v>
      </c>
      <c r="BG58" s="20">
        <v>0.80451728962622437</v>
      </c>
      <c r="BH58" s="20">
        <v>0.52749440159243588</v>
      </c>
      <c r="BI58" s="25">
        <v>-9999</v>
      </c>
      <c r="BJ58" s="25">
        <v>-9999</v>
      </c>
      <c r="BK58" s="25">
        <v>-9999</v>
      </c>
      <c r="BL58" s="25">
        <v>-9999</v>
      </c>
      <c r="BM58" s="25">
        <v>-9999</v>
      </c>
      <c r="BN58" s="20">
        <f t="shared" si="197"/>
        <v>3.9528083089644048</v>
      </c>
      <c r="BO58" s="20">
        <f t="shared" si="198"/>
        <v>3.9528083089644048</v>
      </c>
      <c r="BP58" s="20">
        <f t="shared" si="199"/>
        <v>3.9528083089644048</v>
      </c>
      <c r="BQ58" s="20">
        <f t="shared" si="200"/>
        <v>7.1708774674693023</v>
      </c>
      <c r="BR58" s="20">
        <f t="shared" si="201"/>
        <v>9.2808550738390458</v>
      </c>
      <c r="BS58" s="20">
        <f t="shared" si="202"/>
        <v>0</v>
      </c>
      <c r="BT58" s="20">
        <f t="shared" si="203"/>
        <v>3.2180691585048975</v>
      </c>
      <c r="BU58" s="20">
        <f t="shared" si="204"/>
        <v>2.1099776063697435</v>
      </c>
      <c r="BV58" s="20">
        <f t="shared" si="35"/>
        <v>5.3280467648746406</v>
      </c>
      <c r="BW58" s="25">
        <v>-9999</v>
      </c>
      <c r="BX58" s="25">
        <v>-9999</v>
      </c>
      <c r="BY58" s="25">
        <v>-9999</v>
      </c>
      <c r="BZ58" s="25">
        <v>-9999</v>
      </c>
      <c r="CA58" s="25">
        <v>-9999</v>
      </c>
      <c r="CB58" s="25">
        <v>-9999</v>
      </c>
      <c r="CC58" s="25">
        <v>-9999</v>
      </c>
      <c r="CD58" s="20">
        <f t="shared" si="205"/>
        <v>20.434225741662306</v>
      </c>
      <c r="CE58" s="20">
        <f t="shared" si="206"/>
        <v>29.669027637014661</v>
      </c>
      <c r="CF58" s="20">
        <f t="shared" si="207"/>
        <v>36.811525499295229</v>
      </c>
      <c r="CG58" s="20">
        <f t="shared" si="36"/>
        <v>63.977042355510875</v>
      </c>
      <c r="CH58" s="15">
        <f t="shared" si="208"/>
        <v>7.1424978622805684</v>
      </c>
      <c r="CI58" s="15">
        <f t="shared" si="209"/>
        <v>16.994318467494594</v>
      </c>
      <c r="CJ58" s="15">
        <f t="shared" si="210"/>
        <v>10.171198388721047</v>
      </c>
      <c r="CK58" s="15">
        <f t="shared" ref="CK58:CL58" si="281">SUM(CH58:CJ58)</f>
        <v>34.30801471849621</v>
      </c>
      <c r="CL58" s="15">
        <f t="shared" si="281"/>
        <v>61.473531574711849</v>
      </c>
      <c r="CM58" s="15">
        <v>0.74</v>
      </c>
      <c r="CN58" s="15">
        <v>0.33500000000000002</v>
      </c>
      <c r="CO58" s="15">
        <v>0</v>
      </c>
      <c r="CP58" s="15">
        <v>0.59</v>
      </c>
      <c r="CQ58" s="15">
        <v>0.27</v>
      </c>
      <c r="CR58" s="15">
        <v>0.52500000000000002</v>
      </c>
      <c r="CS58" s="25">
        <v>-9999</v>
      </c>
      <c r="CT58" s="25">
        <v>-9999</v>
      </c>
      <c r="CU58" s="25">
        <v>-9999</v>
      </c>
      <c r="CV58" s="25">
        <v>-9999</v>
      </c>
      <c r="CW58" s="25">
        <v>-9999</v>
      </c>
      <c r="CX58" s="20">
        <f t="shared" si="141"/>
        <v>4.3</v>
      </c>
      <c r="CY58" s="20">
        <f t="shared" si="142"/>
        <v>4.3</v>
      </c>
      <c r="CZ58" s="20">
        <f t="shared" si="143"/>
        <v>6.66</v>
      </c>
      <c r="DA58" s="20">
        <f t="shared" si="144"/>
        <v>7.74</v>
      </c>
      <c r="DB58" s="20">
        <f t="shared" si="145"/>
        <v>9.84</v>
      </c>
      <c r="DC58" s="15">
        <f t="shared" si="146"/>
        <v>2.36</v>
      </c>
      <c r="DD58" s="15">
        <f t="shared" si="147"/>
        <v>1.08</v>
      </c>
      <c r="DE58" s="15">
        <f t="shared" si="148"/>
        <v>2.1</v>
      </c>
      <c r="DF58" s="15">
        <f t="shared" si="149"/>
        <v>5.54</v>
      </c>
      <c r="DG58" s="16">
        <v>2.8413376917274324</v>
      </c>
      <c r="DH58" s="16">
        <v>2.2672187436881441</v>
      </c>
      <c r="DI58" s="16">
        <v>2.3087004738380887</v>
      </c>
      <c r="DJ58" s="16">
        <v>1.7856244655701421</v>
      </c>
      <c r="DK58" s="16">
        <v>4.2485796168736485</v>
      </c>
      <c r="DL58" s="16">
        <v>2.5427995971802617</v>
      </c>
      <c r="DM58" s="25">
        <v>-9999</v>
      </c>
      <c r="DN58" s="20">
        <f t="shared" si="41"/>
        <v>20.434225741662306</v>
      </c>
      <c r="DO58" s="20">
        <f t="shared" si="42"/>
        <v>29.669027637014661</v>
      </c>
      <c r="DP58" s="20">
        <f t="shared" ref="DP58:DR58" si="282">(DO58+(DJ58*4))</f>
        <v>36.811525499295229</v>
      </c>
      <c r="DQ58" s="20">
        <f t="shared" si="282"/>
        <v>53.805843966789823</v>
      </c>
      <c r="DR58" s="20">
        <f t="shared" si="282"/>
        <v>63.977042355510868</v>
      </c>
      <c r="DS58" s="15">
        <f t="shared" si="44"/>
        <v>7.1424978622805684</v>
      </c>
      <c r="DT58" s="15">
        <f t="shared" si="45"/>
        <v>16.994318467494594</v>
      </c>
      <c r="DU58" s="15">
        <f t="shared" si="46"/>
        <v>10.171198388721047</v>
      </c>
      <c r="DV58" s="15">
        <f t="shared" si="47"/>
        <v>34.30801471849621</v>
      </c>
      <c r="DW58" s="25">
        <v>-9999</v>
      </c>
      <c r="DX58" s="25">
        <v>-9999</v>
      </c>
      <c r="DY58" s="25">
        <v>-9999</v>
      </c>
      <c r="DZ58" s="25">
        <v>-9999</v>
      </c>
      <c r="EA58" s="25">
        <v>-9999</v>
      </c>
      <c r="EB58" s="25">
        <v>-9999</v>
      </c>
      <c r="EC58" s="25">
        <v>-9999</v>
      </c>
      <c r="ED58" s="25">
        <v>-9999</v>
      </c>
      <c r="EE58" s="25">
        <v>-9999</v>
      </c>
      <c r="EF58" s="25">
        <v>-9999</v>
      </c>
      <c r="EG58" s="25">
        <v>-9999</v>
      </c>
      <c r="EH58" s="25">
        <v>-9999</v>
      </c>
      <c r="EI58" s="25">
        <v>-9999</v>
      </c>
      <c r="EJ58" s="25">
        <v>-9999</v>
      </c>
      <c r="EK58" s="25">
        <v>-9999</v>
      </c>
      <c r="EL58" s="25">
        <v>-9999</v>
      </c>
      <c r="EM58" s="25">
        <v>-9999</v>
      </c>
      <c r="EN58" s="25">
        <v>-9999</v>
      </c>
      <c r="EO58" s="25">
        <v>-9999</v>
      </c>
      <c r="EP58" s="25">
        <v>-9999</v>
      </c>
      <c r="EQ58" s="15">
        <v>2.5</v>
      </c>
      <c r="ER58" s="18">
        <v>1.4</v>
      </c>
      <c r="ES58" s="17">
        <v>4.9000000000000004</v>
      </c>
      <c r="ET58" s="18">
        <v>13.3</v>
      </c>
      <c r="EU58" s="29">
        <v>6.2</v>
      </c>
      <c r="EV58" s="22">
        <v>4.4000000000000004</v>
      </c>
      <c r="EW58" s="22">
        <v>12.9</v>
      </c>
      <c r="EX58" s="18">
        <v>2.1</v>
      </c>
      <c r="EY58" s="18">
        <v>15</v>
      </c>
      <c r="EZ58" s="23">
        <v>1.8</v>
      </c>
      <c r="FA58" s="18">
        <v>4.2</v>
      </c>
      <c r="FB58" s="22">
        <v>15.8</v>
      </c>
      <c r="FC58" s="21">
        <v>-9999</v>
      </c>
      <c r="FD58" s="18">
        <v>7.6</v>
      </c>
      <c r="FE58" s="21">
        <v>-9999</v>
      </c>
      <c r="FF58" s="18">
        <v>21.2</v>
      </c>
      <c r="FG58" s="18">
        <v>14.6</v>
      </c>
      <c r="FH58" s="18">
        <v>23.7</v>
      </c>
      <c r="FI58" s="18">
        <v>21.7</v>
      </c>
      <c r="FJ58" s="18">
        <v>12</v>
      </c>
      <c r="FK58" s="18">
        <v>25.1</v>
      </c>
      <c r="FL58" s="17">
        <v>30.2</v>
      </c>
      <c r="FM58" s="17">
        <v>37.1</v>
      </c>
      <c r="FN58" s="17">
        <v>29.9</v>
      </c>
      <c r="FO58" s="17">
        <v>29.5</v>
      </c>
      <c r="FP58" s="17">
        <v>27</v>
      </c>
      <c r="FQ58" s="17">
        <v>26.1</v>
      </c>
      <c r="FR58" s="17">
        <v>27.5</v>
      </c>
      <c r="FS58" s="17">
        <v>24.6</v>
      </c>
      <c r="FT58" s="17">
        <v>21.4</v>
      </c>
      <c r="FU58" s="17">
        <v>22.1</v>
      </c>
      <c r="FV58" s="17">
        <v>22.5</v>
      </c>
      <c r="FW58" s="17">
        <v>25</v>
      </c>
      <c r="FX58" s="22">
        <v>36.5</v>
      </c>
      <c r="FY58" s="22">
        <v>35.5</v>
      </c>
      <c r="FZ58" s="22">
        <v>51.5</v>
      </c>
      <c r="GA58" s="22">
        <v>50</v>
      </c>
      <c r="GB58" s="22">
        <v>79.5</v>
      </c>
      <c r="GC58" s="22">
        <v>49</v>
      </c>
      <c r="GD58" s="22">
        <v>94</v>
      </c>
      <c r="GE58" s="22">
        <v>77</v>
      </c>
      <c r="GF58" s="22">
        <v>100.5</v>
      </c>
      <c r="GG58" s="22">
        <v>92.5</v>
      </c>
      <c r="GH58" s="22">
        <v>106</v>
      </c>
      <c r="GI58" s="22">
        <v>93.5</v>
      </c>
      <c r="GJ58" s="22">
        <v>116.5</v>
      </c>
      <c r="GK58" s="22">
        <v>97.5</v>
      </c>
      <c r="GL58" s="22">
        <v>121</v>
      </c>
      <c r="GM58" s="22">
        <v>87.5</v>
      </c>
      <c r="GN58" s="16">
        <v>3.3613445378151257</v>
      </c>
      <c r="GO58" s="16">
        <v>3091.7999999999997</v>
      </c>
      <c r="GP58" s="16">
        <v>11353.920515574651</v>
      </c>
      <c r="GQ58" s="16">
        <v>9717.8853754940719</v>
      </c>
      <c r="GR58" s="16">
        <v>7701.8943170488528</v>
      </c>
      <c r="GS58" s="16">
        <v>5579.8617966436323</v>
      </c>
      <c r="GT58" s="16">
        <v>1445.5555555555557</v>
      </c>
      <c r="GU58" s="16">
        <v>261.00691016781838</v>
      </c>
      <c r="GV58" s="16">
        <v>44.211576846307388</v>
      </c>
      <c r="GW58" s="16">
        <v>0.80080080080080074</v>
      </c>
      <c r="GX58" s="18">
        <v>3.3073000000000001</v>
      </c>
      <c r="GY58" s="18">
        <v>5.4512999999999998</v>
      </c>
      <c r="GZ58" s="18">
        <v>5.2018000000000004</v>
      </c>
      <c r="HA58" s="18">
        <v>4.9798</v>
      </c>
      <c r="HB58" s="18">
        <v>4.5460000000000003</v>
      </c>
      <c r="HC58" s="18">
        <v>3.7932999999999999</v>
      </c>
      <c r="HD58" s="18">
        <v>2.6202999999999999</v>
      </c>
      <c r="HE58" s="18">
        <v>2.3279999999999998</v>
      </c>
      <c r="HF58" s="18">
        <v>2.5528</v>
      </c>
      <c r="HG58" s="15">
        <v>48.8</v>
      </c>
      <c r="HH58" s="15">
        <f t="shared" si="48"/>
        <v>444.99999999999994</v>
      </c>
      <c r="HI58" s="15">
        <v>1.6030132842644078</v>
      </c>
      <c r="HJ58" s="24">
        <f t="shared" si="49"/>
        <v>1.7590413132025069</v>
      </c>
      <c r="HK58" s="15">
        <f t="shared" si="50"/>
        <v>7.8277338437511554</v>
      </c>
      <c r="HL58" s="27">
        <v>0.35278547285200346</v>
      </c>
      <c r="HM58" s="17">
        <v>314.8</v>
      </c>
      <c r="HN58" s="17">
        <v>70.069999999999993</v>
      </c>
      <c r="HO58" s="16">
        <f t="shared" si="51"/>
        <v>244.73000000000002</v>
      </c>
      <c r="HP58" s="18">
        <v>10</v>
      </c>
      <c r="HQ58" s="18">
        <v>450.8</v>
      </c>
      <c r="HR58" s="18">
        <v>31.63</v>
      </c>
      <c r="HS58" s="22">
        <f t="shared" si="52"/>
        <v>419.17</v>
      </c>
      <c r="HT58" s="21">
        <v>132</v>
      </c>
      <c r="HU58" s="18">
        <v>366.8</v>
      </c>
      <c r="HV58" s="18">
        <v>31</v>
      </c>
      <c r="HW58" s="18">
        <f t="shared" si="53"/>
        <v>335.8</v>
      </c>
      <c r="HX58" s="18">
        <v>206.9</v>
      </c>
      <c r="HY58" s="18">
        <v>31</v>
      </c>
      <c r="HZ58" s="18">
        <f t="shared" si="54"/>
        <v>175.9</v>
      </c>
      <c r="IA58" s="18">
        <v>200.4</v>
      </c>
      <c r="IB58" s="18">
        <v>31.5</v>
      </c>
      <c r="IC58" s="18">
        <f t="shared" si="55"/>
        <v>168.9</v>
      </c>
      <c r="ID58" s="18">
        <v>120.1</v>
      </c>
      <c r="IE58" s="22">
        <v>6.65</v>
      </c>
      <c r="IF58" s="28">
        <v>126.1</v>
      </c>
      <c r="IG58" s="22">
        <v>70.069999999999993</v>
      </c>
      <c r="IH58" s="22">
        <f t="shared" si="263"/>
        <v>113.44999999999999</v>
      </c>
      <c r="II58" s="22">
        <f t="shared" si="264"/>
        <v>56.03</v>
      </c>
      <c r="IJ58" s="16">
        <f t="shared" si="58"/>
        <v>549.31372549019613</v>
      </c>
      <c r="IK58" s="16">
        <f t="shared" si="59"/>
        <v>490.45868347338939</v>
      </c>
      <c r="IL58" s="25">
        <f t="shared" si="213"/>
        <v>2399.3137254901962</v>
      </c>
      <c r="IM58" s="16">
        <f t="shared" si="214"/>
        <v>4109.5098039215691</v>
      </c>
      <c r="IN58" s="16">
        <f t="shared" si="215"/>
        <v>1724.5098039215686</v>
      </c>
      <c r="IO58" s="16">
        <f t="shared" si="60"/>
        <v>1655.8823529411766</v>
      </c>
      <c r="IP58" s="25">
        <f t="shared" si="216"/>
        <v>3292.1568627450979</v>
      </c>
      <c r="IQ58" s="16">
        <f t="shared" si="61"/>
        <v>9889.2156862745105</v>
      </c>
      <c r="IR58" s="16">
        <f t="shared" si="62"/>
        <v>1112.2549019607843</v>
      </c>
      <c r="IS58" s="27">
        <v>0.35578758238015978</v>
      </c>
      <c r="IT58" s="24">
        <v>2.0919961425837599</v>
      </c>
      <c r="IU58" s="24">
        <v>2.0919961425837599</v>
      </c>
      <c r="IV58" s="15">
        <v>2.25</v>
      </c>
      <c r="IW58" s="24">
        <f t="shared" si="63"/>
        <v>2.2785367018809866</v>
      </c>
      <c r="IX58" s="15">
        <f t="shared" si="217"/>
        <v>53.984558823529412</v>
      </c>
      <c r="IY58" s="27">
        <v>0.36263327480669383</v>
      </c>
      <c r="IZ58" s="26">
        <v>0.68718267856691839</v>
      </c>
      <c r="JA58" s="15">
        <v>0.71</v>
      </c>
      <c r="JB58" s="24">
        <f t="shared" si="64"/>
        <v>0.78606287770949412</v>
      </c>
      <c r="JC58" s="15">
        <f t="shared" si="218"/>
        <v>29.177519607843138</v>
      </c>
      <c r="JD58" s="27">
        <v>0.36250353043458022</v>
      </c>
      <c r="JE58" s="24">
        <v>0.92513706526092188</v>
      </c>
      <c r="JF58" s="15">
        <v>1.01</v>
      </c>
      <c r="JG58" s="24">
        <f t="shared" si="65"/>
        <v>1.0388656181332034</v>
      </c>
      <c r="JH58" s="15">
        <f t="shared" si="219"/>
        <v>17.417549019607844</v>
      </c>
      <c r="JI58" s="27">
        <v>0.36195919164107576</v>
      </c>
      <c r="JJ58" s="24">
        <v>1.8095630824879421</v>
      </c>
      <c r="JK58" s="15">
        <v>2.29</v>
      </c>
      <c r="JL58" s="24">
        <f t="shared" si="66"/>
        <v>1.9784798188351898</v>
      </c>
      <c r="JM58" s="15">
        <f t="shared" si="220"/>
        <v>25.470637254901963</v>
      </c>
      <c r="JN58" s="27">
        <v>0.36245711139927628</v>
      </c>
      <c r="JO58" s="16">
        <f t="shared" si="67"/>
        <v>126.05026470588236</v>
      </c>
      <c r="JP58" s="16">
        <f t="shared" si="68"/>
        <v>112.54487920168066</v>
      </c>
      <c r="JQ58" s="22">
        <v>6.5</v>
      </c>
      <c r="JR58" s="22">
        <f t="shared" si="69"/>
        <v>21.645</v>
      </c>
      <c r="JS58" s="22">
        <v>971.8</v>
      </c>
      <c r="JT58" s="26">
        <f t="shared" si="70"/>
        <v>0.9718</v>
      </c>
      <c r="JU58" s="27">
        <v>7.1599999999999997E-2</v>
      </c>
      <c r="JV58" s="26">
        <f t="shared" si="71"/>
        <v>0.9002</v>
      </c>
      <c r="JW58" s="15">
        <f t="shared" si="72"/>
        <v>3990.3724802403221</v>
      </c>
      <c r="JX58" s="25">
        <v>-9999</v>
      </c>
      <c r="JY58" s="25">
        <v>-9999</v>
      </c>
      <c r="JZ58" s="15">
        <f t="shared" si="181"/>
        <v>-9999.0678000000007</v>
      </c>
      <c r="KA58" s="25">
        <v>-9999</v>
      </c>
      <c r="KB58" s="15">
        <f t="shared" si="156"/>
        <v>-11107.606976227506</v>
      </c>
      <c r="KC58" s="15">
        <v>0.503</v>
      </c>
      <c r="KD58" s="25">
        <v>-9999</v>
      </c>
      <c r="KE58" s="15">
        <f t="shared" si="221"/>
        <v>2007.157357560882</v>
      </c>
      <c r="KF58" s="15">
        <f t="shared" si="73"/>
        <v>2248.0162404681882</v>
      </c>
      <c r="KG58" s="28">
        <v>2</v>
      </c>
      <c r="KH58" s="22">
        <f t="shared" si="74"/>
        <v>19</v>
      </c>
      <c r="KI58" s="22">
        <f t="shared" si="75"/>
        <v>126.73</v>
      </c>
      <c r="KJ58" s="20">
        <v>125.056369</v>
      </c>
      <c r="KK58" s="16">
        <v>5.45</v>
      </c>
      <c r="KL58" s="16">
        <f t="shared" si="76"/>
        <v>4.9400000000000004</v>
      </c>
      <c r="KM58" s="15">
        <f t="shared" si="121"/>
        <v>3790.1216740552463</v>
      </c>
      <c r="KN58" s="18">
        <v>2.46</v>
      </c>
      <c r="KO58" s="18">
        <f t="shared" si="77"/>
        <v>2.19</v>
      </c>
      <c r="KP58" s="15">
        <f t="shared" si="78"/>
        <v>0.44331983805668013</v>
      </c>
      <c r="KQ58" s="15">
        <f t="shared" si="79"/>
        <v>1680.2361267572851</v>
      </c>
      <c r="KR58" s="15">
        <f t="shared" si="80"/>
        <v>1881.8644619681595</v>
      </c>
      <c r="KS58" s="20">
        <f t="shared" si="222"/>
        <v>2110.0440570210794</v>
      </c>
      <c r="KT58" s="20">
        <f t="shared" si="81"/>
        <v>2363.2493438636093</v>
      </c>
      <c r="KU58" s="30">
        <v>5.34</v>
      </c>
      <c r="KV58" s="30">
        <v>0.95</v>
      </c>
      <c r="KW58" s="30">
        <v>79.3</v>
      </c>
      <c r="KX58" s="30">
        <v>22.6</v>
      </c>
      <c r="KY58" s="30">
        <v>6.1</v>
      </c>
      <c r="KZ58" s="18">
        <v>2.0989</v>
      </c>
      <c r="LA58" s="18">
        <f t="shared" si="82"/>
        <v>2.0318999999999998</v>
      </c>
      <c r="LB58" s="15">
        <f t="shared" si="223"/>
        <v>0.41131578947368413</v>
      </c>
      <c r="LC58" s="15">
        <f t="shared" si="224"/>
        <v>1558.936888565355</v>
      </c>
      <c r="LD58" s="15">
        <f t="shared" si="83"/>
        <v>1746.0093151931978</v>
      </c>
      <c r="LE58" s="15">
        <f t="shared" si="84"/>
        <v>2129.2796526746315</v>
      </c>
      <c r="LF58" s="15">
        <v>48.8</v>
      </c>
      <c r="LG58" s="15">
        <f t="shared" si="85"/>
        <v>444.99999999999994</v>
      </c>
      <c r="LH58" s="15">
        <v>0.25618853268292702</v>
      </c>
      <c r="LI58" s="15">
        <v>0.38439221085365899</v>
      </c>
      <c r="LJ58" s="15">
        <v>0.22090906865853699</v>
      </c>
      <c r="LK58" s="15">
        <v>0.32129437314634202</v>
      </c>
      <c r="LL58" s="15">
        <v>0.49378452073170698</v>
      </c>
      <c r="LM58" s="15">
        <v>0.46313887663414599</v>
      </c>
      <c r="LN58" s="15">
        <v>0.318962314853658</v>
      </c>
      <c r="LO58" s="15">
        <v>0.50605308739024402</v>
      </c>
      <c r="LP58" s="15">
        <v>0.44607421670731701</v>
      </c>
      <c r="LQ58" s="15">
        <v>0.23963019975609801</v>
      </c>
      <c r="LR58" s="15">
        <v>0.38782723158536597</v>
      </c>
      <c r="LS58" s="15">
        <v>0.25175188802439002</v>
      </c>
      <c r="LT58" s="15">
        <v>33.659999999999997</v>
      </c>
      <c r="LU58" s="15">
        <v>29.881951219512199</v>
      </c>
      <c r="LV58" s="15">
        <v>8.4529512195121992</v>
      </c>
      <c r="LW58" s="15">
        <v>37.859512195121901</v>
      </c>
      <c r="LX58" s="15">
        <v>37.859268292682899</v>
      </c>
      <c r="LY58" s="15">
        <v>33.44</v>
      </c>
      <c r="LZ58" s="15">
        <v>33.406341463414599</v>
      </c>
      <c r="MA58" s="15">
        <v>0.120739150243902</v>
      </c>
      <c r="MB58" s="15">
        <v>0.111274268780488</v>
      </c>
      <c r="MC58" s="15">
        <v>57.508048780487798</v>
      </c>
      <c r="MD58" s="15">
        <v>55.681463414634102</v>
      </c>
      <c r="ME58" s="15">
        <v>60.3</v>
      </c>
      <c r="MF58" s="15">
        <f t="shared" si="86"/>
        <v>2.7919512195121996</v>
      </c>
      <c r="MG58" s="15">
        <f t="shared" si="87"/>
        <v>4.6185365853658951</v>
      </c>
      <c r="MH58" s="15">
        <v>1850.74243902439</v>
      </c>
      <c r="MI58" s="15">
        <v>1809.25553658537</v>
      </c>
      <c r="MJ58" s="15">
        <v>0.22662269062682899</v>
      </c>
      <c r="MK58" s="15">
        <v>0.20962803344390199</v>
      </c>
      <c r="ML58" s="15">
        <v>0.16606618725365899</v>
      </c>
      <c r="MM58" s="15">
        <v>0.180442066621951</v>
      </c>
      <c r="MN58" s="15">
        <v>0.13205810111219499</v>
      </c>
      <c r="MO58" s="15">
        <v>0.12265109082439</v>
      </c>
      <c r="MP58" s="15">
        <v>6.9714780290243902E-2</v>
      </c>
      <c r="MQ58" s="15">
        <v>9.2469278719512202E-2</v>
      </c>
      <c r="MR58" s="15">
        <v>6.29378991E-2</v>
      </c>
      <c r="MS58" s="15">
        <v>3.0642677082926801E-2</v>
      </c>
      <c r="MT58" s="15">
        <v>0.33544765961951201</v>
      </c>
      <c r="MU58" s="15">
        <v>0.37987094260975601</v>
      </c>
      <c r="MV58" s="15">
        <v>0.35710931778536598</v>
      </c>
      <c r="MW58" s="15">
        <v>0.31478768603170698</v>
      </c>
      <c r="MX58" s="15">
        <v>0.117856012419512</v>
      </c>
      <c r="MY58" s="15">
        <v>0.18533362420975599</v>
      </c>
      <c r="MZ58" s="15">
        <v>0.58664206241707295</v>
      </c>
      <c r="NA58" s="15">
        <v>0.53816618053902499</v>
      </c>
      <c r="NB58" s="15">
        <v>0.47754893350731697</v>
      </c>
      <c r="NC58" s="15">
        <v>-0.203564126043903</v>
      </c>
      <c r="ND58" s="15">
        <v>0.50766234545853695</v>
      </c>
      <c r="NE58" s="15">
        <v>-0.240591507726829</v>
      </c>
      <c r="NF58" s="15">
        <v>0.31827705728780498</v>
      </c>
      <c r="NG58" s="15">
        <v>0.108741959704878</v>
      </c>
      <c r="NH58" s="15">
        <v>0.27604896306585402</v>
      </c>
      <c r="NI58" s="15">
        <v>9.6504163375609797E-2</v>
      </c>
      <c r="NJ58" s="15">
        <v>-0.129980672780488</v>
      </c>
      <c r="NK58" s="15">
        <v>-0.16828424490243901</v>
      </c>
      <c r="NL58" s="15">
        <v>1.0925182828512201</v>
      </c>
      <c r="NM58" s="15">
        <v>0.54881082417317095</v>
      </c>
      <c r="NN58" s="15">
        <v>0.25807581499999999</v>
      </c>
      <c r="NO58" s="15">
        <v>0.39937299136585402</v>
      </c>
      <c r="NP58" s="15">
        <v>0.23424593339024399</v>
      </c>
      <c r="NQ58" s="15">
        <v>0.32112282490243899</v>
      </c>
      <c r="NR58" s="15">
        <v>0.48194782114634099</v>
      </c>
      <c r="NS58" s="15">
        <v>0.44940149597561002</v>
      </c>
      <c r="NT58" s="15">
        <v>0.31629717297561</v>
      </c>
      <c r="NU58" s="15">
        <v>0.49289354165853599</v>
      </c>
      <c r="NV58" s="15">
        <v>0.43200808902438997</v>
      </c>
      <c r="NW58" s="15">
        <v>0.24356717787804899</v>
      </c>
      <c r="NX58" s="15">
        <v>0.38572164695122002</v>
      </c>
      <c r="NY58" s="15">
        <v>0.238575415634146</v>
      </c>
      <c r="NZ58" s="15">
        <v>32.438048780487797</v>
      </c>
      <c r="OA58" s="15">
        <v>29.618536585365799</v>
      </c>
      <c r="OB58" s="15">
        <v>13.7807317073171</v>
      </c>
      <c r="OC58" s="15">
        <v>51.1590243902439</v>
      </c>
      <c r="OD58" s="15">
        <v>51.389512195122002</v>
      </c>
      <c r="OE58" s="15">
        <v>33.959512195122002</v>
      </c>
      <c r="OF58" s="15">
        <v>33.814390243902402</v>
      </c>
      <c r="OG58" s="15">
        <v>0.49308506341463398</v>
      </c>
      <c r="OH58" s="15">
        <v>0.46075460487804898</v>
      </c>
      <c r="OI58" s="15">
        <v>57.337317073170702</v>
      </c>
      <c r="OJ58" s="15">
        <v>56.612195121951203</v>
      </c>
      <c r="OK58" s="15">
        <v>60</v>
      </c>
      <c r="OL58" s="15">
        <f t="shared" si="88"/>
        <v>2.662682926829298</v>
      </c>
      <c r="OM58" s="15">
        <f t="shared" si="89"/>
        <v>3.3878048780487973</v>
      </c>
      <c r="ON58" s="15">
        <v>1846.8550487804901</v>
      </c>
      <c r="OO58" s="15">
        <v>1830.4113902439001</v>
      </c>
      <c r="OP58" s="15">
        <v>0.21791164390975601</v>
      </c>
      <c r="OQ58" s="15">
        <v>0.19826989235853701</v>
      </c>
      <c r="OR58" s="15">
        <v>0.15454649409999999</v>
      </c>
      <c r="OS58" s="15">
        <v>0.16573739404878099</v>
      </c>
      <c r="OT58" s="15">
        <v>0.12157009497804901</v>
      </c>
      <c r="OU58" s="15">
        <v>9.1903619060975605E-2</v>
      </c>
      <c r="OV58" s="15">
        <v>5.64533549195122E-2</v>
      </c>
      <c r="OW58" s="15">
        <v>5.82868923951219E-2</v>
      </c>
      <c r="OX58" s="15">
        <v>6.5598654002439E-2</v>
      </c>
      <c r="OY58" s="15">
        <v>3.38690866585366E-2</v>
      </c>
      <c r="OZ58" s="15">
        <v>0.347328074778049</v>
      </c>
      <c r="PA58" s="15">
        <v>0.343960170973171</v>
      </c>
      <c r="PB58" s="15">
        <v>0.33811497943414598</v>
      </c>
      <c r="PC58" s="15">
        <v>0.30064424922195099</v>
      </c>
      <c r="PD58" s="15">
        <v>0.14014177752439</v>
      </c>
      <c r="PE58" s="15">
        <v>0.156566998519512</v>
      </c>
      <c r="PF58" s="15">
        <v>0.55812403002926803</v>
      </c>
      <c r="PG58" s="15">
        <v>0.50127713215121905</v>
      </c>
      <c r="PH58" s="15">
        <v>0.54089172334390201</v>
      </c>
      <c r="PI58" s="15">
        <v>0.23822698842682899</v>
      </c>
      <c r="PJ58" s="15">
        <v>0.56822493674390295</v>
      </c>
      <c r="PK58" s="15">
        <v>0.24422424537804899</v>
      </c>
      <c r="PL58" s="15">
        <v>0.34032154854390201</v>
      </c>
      <c r="PM58" s="15">
        <v>0.16041905600731701</v>
      </c>
      <c r="PN58" s="15">
        <v>0.298019979778049</v>
      </c>
      <c r="PO58" s="15">
        <v>0.14032264888780499</v>
      </c>
      <c r="PP58" s="15">
        <v>-0.106450367121951</v>
      </c>
      <c r="PQ58" s="15">
        <v>-0.108764867031707</v>
      </c>
      <c r="PR58" s="15">
        <v>1.42275506082439</v>
      </c>
      <c r="PS58" s="15">
        <v>0.64601506532195097</v>
      </c>
      <c r="PT58" s="15">
        <v>0.26064010793023301</v>
      </c>
      <c r="PU58" s="15">
        <v>0.394890192232558</v>
      </c>
      <c r="PV58" s="15">
        <v>0.23443862555813999</v>
      </c>
      <c r="PW58" s="15">
        <v>0.32686335767441899</v>
      </c>
      <c r="PX58" s="15">
        <v>0.50541528560465099</v>
      </c>
      <c r="PY58" s="15">
        <v>0.43806515448837202</v>
      </c>
      <c r="PZ58" s="15">
        <v>0.31715995434883698</v>
      </c>
      <c r="QA58" s="15">
        <v>0.50355830065116303</v>
      </c>
      <c r="QB58" s="15">
        <v>0.44528175081395299</v>
      </c>
      <c r="QC58" s="15">
        <v>0.24733706988372101</v>
      </c>
      <c r="QD58" s="15">
        <v>0.38450989223255799</v>
      </c>
      <c r="QE58" s="15">
        <v>0.24019494106976699</v>
      </c>
      <c r="QF58" s="15">
        <v>27.82</v>
      </c>
      <c r="QG58" s="15">
        <v>25.1451162790698</v>
      </c>
      <c r="QH58" s="15">
        <v>19.303023255814001</v>
      </c>
      <c r="QI58" s="15">
        <v>40.7886046511628</v>
      </c>
      <c r="QJ58" s="15">
        <v>40.228604651162797</v>
      </c>
      <c r="QK58" s="15">
        <v>28.155813953488401</v>
      </c>
      <c r="QL58" s="15">
        <v>27.793488372093002</v>
      </c>
      <c r="QM58" s="15">
        <v>0.35177260697674401</v>
      </c>
      <c r="QN58" s="15">
        <v>0.31549180232558099</v>
      </c>
      <c r="QO58" s="15">
        <v>55.697674418604699</v>
      </c>
      <c r="QP58" s="15">
        <v>54.6518604651163</v>
      </c>
      <c r="QQ58" s="15">
        <v>60.1</v>
      </c>
      <c r="QR58" s="15">
        <f t="shared" si="90"/>
        <v>4.4023255813953028</v>
      </c>
      <c r="QS58" s="15">
        <f t="shared" si="91"/>
        <v>5.4481395348837012</v>
      </c>
      <c r="QT58" s="15">
        <v>1809.6274883720901</v>
      </c>
      <c r="QU58" s="15">
        <v>1785.8944186046499</v>
      </c>
      <c r="QV58" s="15">
        <v>0.22685378821395299</v>
      </c>
      <c r="QW58" s="15">
        <v>0.21202086894651201</v>
      </c>
      <c r="QX58" s="15">
        <v>0.167993973251163</v>
      </c>
      <c r="QY58" s="15">
        <v>0.14474428116511601</v>
      </c>
      <c r="QZ58" s="15">
        <v>0.13380033899069799</v>
      </c>
      <c r="RA58" s="15">
        <v>0.120328224937209</v>
      </c>
      <c r="RB58" s="15">
        <v>7.3209313600000006E-2</v>
      </c>
      <c r="RC58" s="15">
        <v>5.1205065165116297E-2</v>
      </c>
      <c r="RD58" s="15">
        <v>6.12220288046511E-2</v>
      </c>
      <c r="RE58" s="15">
        <v>6.9650367916279099E-2</v>
      </c>
      <c r="RF58" s="15">
        <v>0.35382744103255798</v>
      </c>
      <c r="RG58" s="15">
        <v>0.36360039819534901</v>
      </c>
      <c r="RH58" s="15">
        <v>0.34093307160930197</v>
      </c>
      <c r="RI58" s="15">
        <v>0.31684908339302298</v>
      </c>
      <c r="RJ58" s="15">
        <v>0.13816626986046501</v>
      </c>
      <c r="RK58" s="15">
        <v>0.16477784330465101</v>
      </c>
      <c r="RL58" s="15">
        <v>0.58774485248604602</v>
      </c>
      <c r="RM58" s="15">
        <v>0.54638178441162799</v>
      </c>
      <c r="RN58" s="15">
        <v>0.45894474144883701</v>
      </c>
      <c r="RO58" s="15">
        <v>0.50704368960000001</v>
      </c>
      <c r="RP58" s="15">
        <v>0.48961015096511601</v>
      </c>
      <c r="RQ58" s="15">
        <v>0.52533848661162796</v>
      </c>
      <c r="RR58" s="15">
        <v>0.30998823593255798</v>
      </c>
      <c r="RS58" s="15">
        <v>0.31610898022558098</v>
      </c>
      <c r="RT58" s="15">
        <v>0.26827211226046499</v>
      </c>
      <c r="RU58" s="15">
        <v>0.28186862938139501</v>
      </c>
      <c r="RV58" s="15">
        <v>-0.13603530465116301</v>
      </c>
      <c r="RW58" s="15">
        <v>-9.5581135562790701E-2</v>
      </c>
      <c r="RX58" s="15">
        <v>0.99954264080465105</v>
      </c>
      <c r="RY58" s="15">
        <v>-0.42046415766511602</v>
      </c>
      <c r="RZ58" s="15">
        <v>0.25063787808108101</v>
      </c>
      <c r="SA58" s="15">
        <v>0.36814861372973001</v>
      </c>
      <c r="SB58" s="15">
        <v>0.22692640937837799</v>
      </c>
      <c r="SC58" s="15">
        <v>0.30815153608108098</v>
      </c>
      <c r="SD58" s="15">
        <v>0.48242862816216198</v>
      </c>
      <c r="SE58" s="15">
        <v>0.402571974540541</v>
      </c>
      <c r="SF58" s="15">
        <v>0.29245251786486498</v>
      </c>
      <c r="SG58" s="15">
        <v>0.48665725197297299</v>
      </c>
      <c r="SH58" s="15">
        <v>0.41393814197297302</v>
      </c>
      <c r="SI58" s="15">
        <v>0.22715970916216199</v>
      </c>
      <c r="SJ58" s="15">
        <v>0.34687827581081099</v>
      </c>
      <c r="SK58" s="15">
        <v>0.22140883216216201</v>
      </c>
      <c r="SL58" s="15">
        <v>35.840000000000003</v>
      </c>
      <c r="SM58" s="15">
        <v>33.442162162162198</v>
      </c>
      <c r="SN58" s="15">
        <v>11.2459459459459</v>
      </c>
      <c r="SO58" s="15">
        <v>45.161621621621599</v>
      </c>
      <c r="SP58" s="15">
        <v>43.4954054054054</v>
      </c>
      <c r="SQ58" s="15">
        <v>37.666486486486498</v>
      </c>
      <c r="SR58" s="15">
        <v>37.270000000000003</v>
      </c>
      <c r="SS58" s="15">
        <v>0.207418618918919</v>
      </c>
      <c r="ST58" s="15">
        <v>0.15696197486486499</v>
      </c>
      <c r="SU58" s="15">
        <v>52.301621621621599</v>
      </c>
      <c r="SV58" s="15">
        <v>55.131891891891897</v>
      </c>
      <c r="SW58" s="15">
        <v>63.6</v>
      </c>
      <c r="SX58" s="15">
        <f t="shared" si="92"/>
        <v>11.298378378378402</v>
      </c>
      <c r="SY58" s="15">
        <f t="shared" si="93"/>
        <v>8.4681081081081047</v>
      </c>
      <c r="SZ58" s="15">
        <v>1732.5455135135101</v>
      </c>
      <c r="TA58" s="15">
        <v>1796.79875675676</v>
      </c>
      <c r="TB58" s="15">
        <v>0.24844055120810801</v>
      </c>
      <c r="TC58" s="15">
        <v>0.218350188427027</v>
      </c>
      <c r="TD58" s="15">
        <v>0.17185215305405399</v>
      </c>
      <c r="TE58" s="15">
        <v>0.13191551080810801</v>
      </c>
      <c r="TF58" s="15">
        <v>0.16690097591351399</v>
      </c>
      <c r="TG58" s="15">
        <v>0.132337660494595</v>
      </c>
      <c r="TH58" s="15">
        <v>8.8073533759459394E-2</v>
      </c>
      <c r="TI58" s="15">
        <v>4.37260130042973E-2</v>
      </c>
      <c r="TJ58" s="15">
        <v>8.0091418208108098E-2</v>
      </c>
      <c r="TK58" s="15">
        <v>8.9141548010810798E-2</v>
      </c>
      <c r="TL58" s="15">
        <v>0.37388282286756802</v>
      </c>
      <c r="TM58" s="15">
        <v>0.35799307246756801</v>
      </c>
      <c r="TN58" s="15">
        <v>0.362707430416216</v>
      </c>
      <c r="TO58" s="15">
        <v>0.31385766633243201</v>
      </c>
      <c r="TP58" s="15">
        <v>0.13849422727837801</v>
      </c>
      <c r="TQ58" s="15">
        <v>0.15170934865135099</v>
      </c>
      <c r="TR58" s="15">
        <v>0.66346493055135103</v>
      </c>
      <c r="TS58" s="15">
        <v>0.56664844850540497</v>
      </c>
      <c r="TT58" s="15">
        <v>0.47817872642973003</v>
      </c>
      <c r="TU58" s="15">
        <v>0.65397906839189202</v>
      </c>
      <c r="TV58" s="15">
        <v>0.51589394312702697</v>
      </c>
      <c r="TW58" s="15">
        <v>0.67162596037837796</v>
      </c>
      <c r="TX58" s="15">
        <v>0.36838339769459499</v>
      </c>
      <c r="TY58" s="15">
        <v>0.42794297830810801</v>
      </c>
      <c r="TZ58" s="15">
        <v>0.31892321568108101</v>
      </c>
      <c r="UA58" s="15">
        <v>0.38532522769459499</v>
      </c>
      <c r="UB58" s="15">
        <v>-0.161335706432432</v>
      </c>
      <c r="UC58" s="15">
        <v>-8.1362952538162198E-2</v>
      </c>
      <c r="UD58" s="15">
        <v>1.11237204788378</v>
      </c>
      <c r="UE58" s="15">
        <v>-2255.8377648373398</v>
      </c>
      <c r="UF58" s="15">
        <v>0.222873355554217</v>
      </c>
      <c r="UG58" s="15">
        <v>0.29124231063855399</v>
      </c>
      <c r="UH58" s="15">
        <v>0.19750094320481901</v>
      </c>
      <c r="UI58" s="15">
        <v>0.256414167795181</v>
      </c>
      <c r="UJ58" s="15">
        <v>0.521176677951807</v>
      </c>
      <c r="UK58" s="15">
        <v>0.43066769066264998</v>
      </c>
      <c r="UL58" s="15">
        <v>0.246055127144578</v>
      </c>
      <c r="UM58" s="15">
        <v>0.496627164204819</v>
      </c>
      <c r="UN58" s="15">
        <v>0.40943430581927698</v>
      </c>
      <c r="UO58" s="15">
        <v>0.206380090566265</v>
      </c>
      <c r="UP58" s="15">
        <v>0.27777627713253</v>
      </c>
      <c r="UQ58" s="15">
        <v>0.19384055769879499</v>
      </c>
      <c r="UR58" s="15">
        <v>32.761325301204799</v>
      </c>
      <c r="US58" s="15">
        <v>28.490602409638601</v>
      </c>
      <c r="UT58" s="15">
        <v>17.863493975903602</v>
      </c>
      <c r="UU58" s="15">
        <v>40.407228915662699</v>
      </c>
      <c r="UV58" s="15">
        <v>40.738433734939797</v>
      </c>
      <c r="UW58" s="15">
        <v>33.722409638554197</v>
      </c>
      <c r="UX58" s="15">
        <v>33.605421686747</v>
      </c>
      <c r="UY58" s="15">
        <v>0.184815631204819</v>
      </c>
      <c r="UZ58" s="15">
        <v>0.180401273253012</v>
      </c>
      <c r="VA58" s="15">
        <v>56.705783132530101</v>
      </c>
      <c r="VB58" s="15">
        <v>52.983012048192798</v>
      </c>
      <c r="VC58" s="15">
        <v>73.099999999999994</v>
      </c>
      <c r="VD58" s="15">
        <f t="shared" si="94"/>
        <v>16.394216867469893</v>
      </c>
      <c r="VE58" s="15">
        <f t="shared" si="95"/>
        <v>20.116987951807197</v>
      </c>
      <c r="VF58" s="15">
        <f t="shared" si="96"/>
        <v>18.255602409638545</v>
      </c>
      <c r="VG58" s="15">
        <v>1832.5284457831301</v>
      </c>
      <c r="VH58" s="15">
        <v>1748.02218072289</v>
      </c>
      <c r="VI58" s="15">
        <v>0.33615321080481902</v>
      </c>
      <c r="VJ58" s="15">
        <v>0.33755742421566298</v>
      </c>
      <c r="VK58" s="15">
        <v>0.248684765275903</v>
      </c>
      <c r="VL58" s="15">
        <v>0.25312036329277099</v>
      </c>
      <c r="VM58" s="15">
        <v>0.28174913038674698</v>
      </c>
      <c r="VN58" s="15">
        <v>0.28033462325421699</v>
      </c>
      <c r="VO58" s="15">
        <f t="shared" si="97"/>
        <v>0.28104187682048198</v>
      </c>
      <c r="VP58" s="15">
        <v>0.19144440238433699</v>
      </c>
      <c r="VQ58" s="15">
        <v>0.192858896166265</v>
      </c>
      <c r="VR58" s="15">
        <v>9.5703065544578303E-2</v>
      </c>
      <c r="VS58" s="15">
        <v>9.2866664001204802E-2</v>
      </c>
      <c r="VT58" s="15">
        <v>0.43751173430120499</v>
      </c>
      <c r="VU58" s="15">
        <v>0.44767290688433697</v>
      </c>
      <c r="VV58" s="15">
        <v>0.41189561450000001</v>
      </c>
      <c r="VW58" s="15">
        <v>0.39810938374939803</v>
      </c>
      <c r="VX58" s="15">
        <v>0.118793307814458</v>
      </c>
      <c r="VY58" s="15">
        <v>0.12984437063494</v>
      </c>
      <c r="VZ58" s="15">
        <v>1.0200827464289199</v>
      </c>
      <c r="WA58" s="15">
        <v>1.0345001194602399</v>
      </c>
      <c r="WB58" s="15">
        <v>0.34016985939156602</v>
      </c>
      <c r="WC58" s="15">
        <v>0.31322757014457803</v>
      </c>
      <c r="WD58" s="15">
        <v>0.397284776987952</v>
      </c>
      <c r="WE58" s="15">
        <v>0.36451180063614502</v>
      </c>
      <c r="WF58" s="15">
        <v>0.34579248692168701</v>
      </c>
      <c r="WG58" s="15">
        <v>0.31722923845060202</v>
      </c>
      <c r="WH58" s="15">
        <v>0.28376462378674699</v>
      </c>
      <c r="WI58" s="15">
        <v>0.26090839658554199</v>
      </c>
      <c r="WJ58" s="15">
        <v>-0.32031102740963902</v>
      </c>
      <c r="WK58" s="15">
        <v>-0.322484361301205</v>
      </c>
      <c r="WL58" s="15">
        <v>0.66906408456505995</v>
      </c>
      <c r="WM58" s="15">
        <v>0.67359557102409595</v>
      </c>
      <c r="WN58" s="15">
        <v>0.18005819204000001</v>
      </c>
      <c r="WO58" s="15">
        <v>0.21102633966000001</v>
      </c>
      <c r="WP58" s="15">
        <v>0.15719718312</v>
      </c>
      <c r="WQ58" s="15">
        <v>0.1969033036</v>
      </c>
      <c r="WR58" s="15">
        <v>0.48968380214000001</v>
      </c>
      <c r="WS58" s="15">
        <v>0.38644285849999999</v>
      </c>
      <c r="WT58" s="15">
        <v>0.17843192299999999</v>
      </c>
      <c r="WU58" s="15">
        <v>0.47034038814000001</v>
      </c>
      <c r="WV58" s="15">
        <v>0.36322249596</v>
      </c>
      <c r="WW58" s="15">
        <v>0.16867741938</v>
      </c>
      <c r="WX58" s="15">
        <v>0.19888176358000001</v>
      </c>
      <c r="WY58" s="15">
        <v>0.15199999997999999</v>
      </c>
      <c r="WZ58" s="15">
        <v>32.719299999999897</v>
      </c>
      <c r="XA58" s="15">
        <v>29.877500000000101</v>
      </c>
      <c r="XB58" s="15">
        <v>10.9246</v>
      </c>
      <c r="XC58" s="15">
        <v>36.172499999999999</v>
      </c>
      <c r="XD58" s="15">
        <v>37.536200000000001</v>
      </c>
      <c r="XE58" s="15">
        <v>33.485799999999998</v>
      </c>
      <c r="XF58" s="15">
        <v>33.400400000000097</v>
      </c>
      <c r="XG58" s="15">
        <v>7.5417740600000005E-2</v>
      </c>
      <c r="XH58" s="15">
        <v>0.1080737657</v>
      </c>
      <c r="XI58" s="15">
        <v>56.497300000000003</v>
      </c>
      <c r="XJ58" s="15">
        <v>54.423000000000002</v>
      </c>
      <c r="XK58" s="15">
        <v>84.6</v>
      </c>
      <c r="XL58" s="15">
        <f t="shared" si="98"/>
        <v>28.102699999999992</v>
      </c>
      <c r="XM58" s="15">
        <f t="shared" si="99"/>
        <v>30.176999999999992</v>
      </c>
      <c r="XN58" s="15">
        <v>1827.7884799999999</v>
      </c>
      <c r="XO58" s="15">
        <v>1780.7047600000001</v>
      </c>
      <c r="XP58" s="15">
        <v>0.447732564266</v>
      </c>
      <c r="XQ58" s="15">
        <v>0.42393862755400002</v>
      </c>
      <c r="XR58" s="15">
        <v>0.34020076231399998</v>
      </c>
      <c r="XS58" s="15">
        <v>0.32429843892999999</v>
      </c>
      <c r="XT58" s="15">
        <v>0.40355211039799999</v>
      </c>
      <c r="XU58" s="15">
        <v>0.395710304116</v>
      </c>
      <c r="XV58" s="15">
        <v>0.29163910209999999</v>
      </c>
      <c r="XW58" s="15">
        <v>0.29331182921999999</v>
      </c>
      <c r="XX58" s="15">
        <v>0.12744003581400001</v>
      </c>
      <c r="XY58" s="15">
        <v>0.11622508596599999</v>
      </c>
      <c r="XZ58" s="15">
        <v>0.50993731921999996</v>
      </c>
      <c r="YA58" s="15">
        <v>0.51170959504199998</v>
      </c>
      <c r="YB58" s="15">
        <v>0.47032433253200001</v>
      </c>
      <c r="YC58" s="15">
        <v>0.45996028242800002</v>
      </c>
      <c r="YD58" s="15">
        <v>8.0369613056000003E-2</v>
      </c>
      <c r="YE58" s="15">
        <v>0.11223574510999999</v>
      </c>
      <c r="YF58" s="15">
        <v>1.6386349190039999</v>
      </c>
      <c r="YG58" s="15">
        <v>1.49201324891</v>
      </c>
      <c r="YH58" s="15">
        <v>0.31544505171199999</v>
      </c>
      <c r="YI58" s="15">
        <v>0.28741886312199999</v>
      </c>
      <c r="YJ58" s="15">
        <v>0.392277045622</v>
      </c>
      <c r="YK58" s="15">
        <v>0.35732999668400001</v>
      </c>
      <c r="YL58" s="15">
        <v>0.363925805464</v>
      </c>
      <c r="YM58" s="15">
        <v>0.33992878371000002</v>
      </c>
      <c r="YN58" s="15">
        <v>0.28350896754600002</v>
      </c>
      <c r="YO58" s="15">
        <v>0.26769753462000001</v>
      </c>
      <c r="YP58" s="15">
        <v>-0.45035414252</v>
      </c>
      <c r="YQ58" s="15">
        <v>-0.45289084153999998</v>
      </c>
      <c r="YR58" s="15">
        <v>0.65162638219000002</v>
      </c>
      <c r="YS58" s="15">
        <v>0.60059656874199996</v>
      </c>
      <c r="YT58" s="15">
        <v>0.14010090816923099</v>
      </c>
      <c r="YU58" s="15">
        <v>0.139119536353846</v>
      </c>
      <c r="YV58" s="15">
        <v>0.11696663289230801</v>
      </c>
      <c r="YW58" s="15">
        <v>0.139301776307692</v>
      </c>
      <c r="YX58" s="15">
        <v>0.45174282430769203</v>
      </c>
      <c r="YY58" s="15">
        <v>0.319772561153846</v>
      </c>
      <c r="YZ58" s="15">
        <v>0.13070141639999999</v>
      </c>
      <c r="ZA58" s="15">
        <v>0.47694398801538501</v>
      </c>
      <c r="ZB58" s="15">
        <v>0.336869243676923</v>
      </c>
      <c r="ZC58" s="15">
        <v>0.13809457169230799</v>
      </c>
      <c r="ZD58" s="15">
        <v>0.13402034833846199</v>
      </c>
      <c r="ZE58" s="15">
        <v>0.11708774869230799</v>
      </c>
      <c r="ZF58" s="15">
        <v>36.7386153846154</v>
      </c>
      <c r="ZG58" s="15">
        <v>32.802</v>
      </c>
      <c r="ZH58" s="15">
        <v>15.0652307692308</v>
      </c>
      <c r="ZI58" s="15">
        <v>35.456461538461497</v>
      </c>
      <c r="ZJ58" s="15">
        <v>37.114615384615398</v>
      </c>
      <c r="ZK58" s="15">
        <v>37.647076923076902</v>
      </c>
      <c r="ZL58" s="15">
        <v>37.6395384615385</v>
      </c>
      <c r="ZM58" s="15">
        <v>-5.4999760661538499E-2</v>
      </c>
      <c r="ZN58" s="15">
        <v>-1.01529202153846E-2</v>
      </c>
      <c r="ZO58" s="15">
        <v>64.0875384615385</v>
      </c>
      <c r="ZP58" s="15">
        <v>56.737076923076899</v>
      </c>
      <c r="ZQ58" s="15">
        <v>103.6</v>
      </c>
      <c r="ZR58" s="15">
        <f t="shared" si="100"/>
        <v>39.512461538461494</v>
      </c>
      <c r="ZS58" s="15">
        <f t="shared" si="101"/>
        <v>46.862923076923096</v>
      </c>
      <c r="ZT58" s="15">
        <v>2000.0846461538499</v>
      </c>
      <c r="ZU58" s="15">
        <v>1833.21981538462</v>
      </c>
      <c r="ZV58" s="15">
        <v>0.568327648349231</v>
      </c>
      <c r="ZW58" s="15">
        <v>0.52614929027538504</v>
      </c>
      <c r="ZX58" s="15">
        <v>0.44022522824307703</v>
      </c>
      <c r="ZY58" s="15">
        <v>0.3913965163</v>
      </c>
      <c r="ZZ58" s="15">
        <v>0.56009117869846203</v>
      </c>
      <c r="AAA58" s="15">
        <v>0.52656113295538498</v>
      </c>
      <c r="AAB58" s="15">
        <v>0.43035689825384599</v>
      </c>
      <c r="AAC58" s="15">
        <v>0.39208837202000002</v>
      </c>
      <c r="AAD58" s="15">
        <v>0.17137982152923101</v>
      </c>
      <c r="AAE58" s="15">
        <v>0.16967601420461501</v>
      </c>
      <c r="AAF58" s="15">
        <v>0.60460182994923095</v>
      </c>
      <c r="AAG58" s="15">
        <v>0.58622507905999999</v>
      </c>
      <c r="AAH58" s="15">
        <v>0.54958752106307696</v>
      </c>
      <c r="AAI58" s="15">
        <v>0.52386495809076905</v>
      </c>
      <c r="AAJ58" s="15">
        <v>5.5335031046153803E-2</v>
      </c>
      <c r="AAK58" s="15">
        <v>8.7182287366153896E-2</v>
      </c>
      <c r="AAL58" s="15">
        <v>2.65375178604461</v>
      </c>
      <c r="AAM58" s="15">
        <v>2.2472725503061501</v>
      </c>
      <c r="AAN58" s="15">
        <v>0.30597845508153798</v>
      </c>
      <c r="AAO58" s="15">
        <v>0.31833415819538502</v>
      </c>
      <c r="AAP58" s="15">
        <v>0.40715114370307698</v>
      </c>
      <c r="AAQ58" s="15">
        <v>0.41189777858615401</v>
      </c>
      <c r="AAR58" s="15">
        <v>0.403087155949231</v>
      </c>
      <c r="AAS58" s="15">
        <v>0.41216520482461499</v>
      </c>
      <c r="AAT58" s="15">
        <v>0.30118277714307701</v>
      </c>
      <c r="AAU58" s="15">
        <v>0.31872490140923099</v>
      </c>
      <c r="AAV58" s="15">
        <v>-0.60110390270769298</v>
      </c>
      <c r="AAW58" s="15">
        <v>-0.56207832849230799</v>
      </c>
      <c r="AAX58" s="15">
        <v>0.69060468019999999</v>
      </c>
      <c r="AAY58" s="15">
        <v>0.76403190574153801</v>
      </c>
      <c r="AAZ58" s="15">
        <v>0.121021000023256</v>
      </c>
      <c r="ABA58" s="15">
        <v>9.2215246348837196E-2</v>
      </c>
      <c r="ABB58" s="15">
        <v>9.9270073627907005E-2</v>
      </c>
      <c r="ABC58" s="15">
        <v>0.10397870546511601</v>
      </c>
      <c r="ABD58" s="15">
        <v>0.45664089576744199</v>
      </c>
      <c r="ABE58" s="15">
        <v>0.29854188799999998</v>
      </c>
      <c r="ABF58" s="15">
        <v>0.11057645069767399</v>
      </c>
      <c r="ABG58" s="15">
        <v>0.50452140360465103</v>
      </c>
      <c r="ABH58" s="15">
        <v>0.32207168727906998</v>
      </c>
      <c r="ABI58" s="15">
        <v>0.11646528386046499</v>
      </c>
      <c r="ABJ58" s="15">
        <v>8.5729162069767398E-2</v>
      </c>
      <c r="ABK58" s="15">
        <v>9.2291955441860501E-2</v>
      </c>
      <c r="ABL58" s="15">
        <v>36.08</v>
      </c>
      <c r="ABM58" s="15">
        <v>33.880232558139603</v>
      </c>
      <c r="ABN58" s="15">
        <v>15.764418604651199</v>
      </c>
      <c r="ABO58" s="15">
        <v>29.472790697674402</v>
      </c>
      <c r="ABP58" s="15">
        <v>29.2841860465116</v>
      </c>
      <c r="ABQ58" s="15">
        <v>36.626046511627898</v>
      </c>
      <c r="ABR58" s="15">
        <v>36.619999999999997</v>
      </c>
      <c r="ABS58" s="15">
        <v>-0.18013158139534899</v>
      </c>
      <c r="ABT58" s="15">
        <v>-0.16812176511627899</v>
      </c>
      <c r="ABU58" s="15">
        <v>56.850697674418598</v>
      </c>
      <c r="ABV58" s="15">
        <v>54.127441860465098</v>
      </c>
      <c r="ABW58" s="15">
        <v>122.5</v>
      </c>
      <c r="ABX58" s="15">
        <f t="shared" si="102"/>
        <v>65.649302325581402</v>
      </c>
      <c r="ABY58" s="15">
        <f t="shared" si="103"/>
        <v>68.372558139534902</v>
      </c>
      <c r="ABZ58" s="15">
        <f t="shared" si="104"/>
        <v>67.010930232558152</v>
      </c>
      <c r="ACA58" s="15">
        <v>1835.80788372093</v>
      </c>
      <c r="ACB58" s="15">
        <v>1774.0038604651199</v>
      </c>
      <c r="ACC58" s="15">
        <v>0.63949561955581402</v>
      </c>
      <c r="ACD58" s="15">
        <v>0.62614568356279099</v>
      </c>
      <c r="ACE58" s="15">
        <v>0.48810084153255801</v>
      </c>
      <c r="ACF58" s="15">
        <v>0.481087207734884</v>
      </c>
      <c r="ACG58" s="15">
        <v>0.70881372090930195</v>
      </c>
      <c r="ACH58" s="15">
        <v>0.66125509559069795</v>
      </c>
      <c r="ACI58" s="15">
        <f t="shared" si="105"/>
        <v>0.68503440824999995</v>
      </c>
      <c r="ACJ58" s="15">
        <v>0.57909205127441898</v>
      </c>
      <c r="ACK58" s="15">
        <v>0.5258242876</v>
      </c>
      <c r="ACL58" s="15">
        <v>0.220425741974418</v>
      </c>
      <c r="ACM58" s="15">
        <v>0.20769966119534899</v>
      </c>
      <c r="ACN58" s="15">
        <v>0.68987476713255802</v>
      </c>
      <c r="ACO58" s="15">
        <v>0.63993310795581404</v>
      </c>
      <c r="ACP58" s="15">
        <v>0.62419293668837195</v>
      </c>
      <c r="ACQ58" s="15">
        <v>0.57754192469302301</v>
      </c>
      <c r="ACR58" s="15">
        <v>9.0642063165116304E-2</v>
      </c>
      <c r="ACS58" s="15">
        <v>2.3512283858139499E-2</v>
      </c>
      <c r="ACT58" s="15">
        <v>3.5682770129209298</v>
      </c>
      <c r="ACU58" s="15">
        <v>3.3939743450046498</v>
      </c>
      <c r="ACV58" s="15">
        <v>0.31118427020697698</v>
      </c>
      <c r="ACW58" s="15">
        <v>0.31209379727209302</v>
      </c>
      <c r="ACX58" s="15">
        <v>0.43538430704651199</v>
      </c>
      <c r="ACY58" s="15">
        <v>0.42567307551162797</v>
      </c>
      <c r="ACZ58" s="15">
        <v>0.46286557567674402</v>
      </c>
      <c r="ADA58" s="15">
        <v>0.43951538531627898</v>
      </c>
      <c r="ADB58" s="15">
        <v>0.34470260875348802</v>
      </c>
      <c r="ADC58" s="15">
        <v>0.328860768534884</v>
      </c>
      <c r="ADD58" s="15">
        <v>-0.73291771181395304</v>
      </c>
      <c r="ADE58" s="15">
        <v>-0.68819169434883698</v>
      </c>
      <c r="ADF58" s="15">
        <v>0.773609849255814</v>
      </c>
      <c r="ADG58" s="15">
        <v>0.79422379958372102</v>
      </c>
      <c r="ADH58" s="15">
        <v>9.8780430892307702E-2</v>
      </c>
      <c r="ADI58" s="15">
        <v>5.0341707015384603E-2</v>
      </c>
      <c r="ADJ58" s="15">
        <v>7.6444758200000004E-2</v>
      </c>
      <c r="ADK58" s="15">
        <v>8.54553846153846E-2</v>
      </c>
      <c r="ADL58" s="15">
        <v>0.46699013810769202</v>
      </c>
      <c r="ADM58" s="15">
        <v>0.29022584401538498</v>
      </c>
      <c r="ADN58" s="15">
        <v>9.2598141153846097E-2</v>
      </c>
      <c r="ADO58" s="15">
        <v>0.523759461107692</v>
      </c>
      <c r="ADP58" s="15">
        <v>0.33306584364615399</v>
      </c>
      <c r="ADQ58" s="15">
        <v>0.104652794046154</v>
      </c>
      <c r="ADR58" s="15">
        <v>6.3734934169230803E-2</v>
      </c>
      <c r="ADS58" s="15">
        <v>8.3546836215384598E-2</v>
      </c>
      <c r="ADT58" s="15">
        <v>37.61</v>
      </c>
      <c r="ADU58" s="15">
        <v>34.312307692307698</v>
      </c>
      <c r="ADV58" s="15">
        <v>13.9607692307692</v>
      </c>
      <c r="ADW58" s="15">
        <v>28.711538461538499</v>
      </c>
      <c r="ADX58" s="15">
        <v>28.872923076923101</v>
      </c>
      <c r="ADY58" s="15">
        <v>37.85</v>
      </c>
      <c r="ADZ58" s="15">
        <v>37.76</v>
      </c>
      <c r="AEA58" s="15">
        <v>-0.22930711846153801</v>
      </c>
      <c r="AEB58" s="15">
        <v>-0.20334526769230801</v>
      </c>
      <c r="AEC58" s="15">
        <v>55.1341538461539</v>
      </c>
      <c r="AED58" s="15">
        <v>52.682461538461503</v>
      </c>
      <c r="AEE58" s="15">
        <v>140.80000000000001</v>
      </c>
      <c r="AEF58" s="15">
        <f t="shared" si="247"/>
        <v>85.665846153846104</v>
      </c>
      <c r="AEG58" s="15">
        <f t="shared" si="248"/>
        <v>88.117538461538516</v>
      </c>
      <c r="AEH58" s="15">
        <v>1796.8347846153799</v>
      </c>
      <c r="AEI58" s="15">
        <v>1741.2002307692301</v>
      </c>
      <c r="AEJ58" s="15">
        <v>0.69871262381538402</v>
      </c>
      <c r="AEK58" s="15">
        <v>0.68823511907692303</v>
      </c>
      <c r="AEL58" s="15">
        <v>0.56417910523076897</v>
      </c>
      <c r="AEM58" s="15">
        <v>0.54342261990769203</v>
      </c>
      <c r="AEN58" s="15">
        <v>0.78241857960000005</v>
      </c>
      <c r="AEO58" s="15">
        <v>0.80349292998461497</v>
      </c>
      <c r="AEP58" s="15">
        <v>0.67808957976923101</v>
      </c>
      <c r="AEQ58" s="15">
        <v>0.70265258212307702</v>
      </c>
      <c r="AER58" s="15">
        <v>0.22236822323076899</v>
      </c>
      <c r="AES58" s="15">
        <v>0.23153355324615399</v>
      </c>
      <c r="AET58" s="15">
        <v>0.72450624041538403</v>
      </c>
      <c r="AEU58" s="15">
        <v>0.71595426458461497</v>
      </c>
      <c r="AEV58" s="15">
        <v>0.66638772133846202</v>
      </c>
      <c r="AEW58" s="15">
        <v>0.64785649138461499</v>
      </c>
      <c r="AEX58" s="15">
        <v>5.2390595830769202E-2</v>
      </c>
      <c r="AEY58" s="15">
        <v>5.5888573538461501E-2</v>
      </c>
      <c r="AEZ58" s="15">
        <v>4.6621120466769197</v>
      </c>
      <c r="AFA58" s="15">
        <v>4.4782902003076899</v>
      </c>
      <c r="AFB58" s="15">
        <v>0.28428940204615399</v>
      </c>
      <c r="AFC58" s="15">
        <v>0.28728386001538497</v>
      </c>
      <c r="AFD58" s="15">
        <v>0.41412439426153902</v>
      </c>
      <c r="AFE58" s="15">
        <v>0.417291884569231</v>
      </c>
      <c r="AFF58" s="15">
        <v>0.44180928164615402</v>
      </c>
      <c r="AFG58" s="15">
        <v>0.45534784804615402</v>
      </c>
      <c r="AFH58" s="15">
        <v>0.31811295530769201</v>
      </c>
      <c r="AFI58" s="15">
        <v>0.33434154618461498</v>
      </c>
      <c r="AFJ58" s="15">
        <v>-0.80786888529230805</v>
      </c>
      <c r="AFK58" s="15">
        <v>-0.82490092310769203</v>
      </c>
      <c r="AFL58" s="15">
        <v>0.71025788658461497</v>
      </c>
      <c r="AFM58" s="15">
        <v>0.75367005138461496</v>
      </c>
      <c r="AFN58" s="15">
        <v>0.12272453682758599</v>
      </c>
      <c r="AFO58" s="15">
        <v>5.8973731586206897E-2</v>
      </c>
      <c r="AFP58" s="15">
        <v>9.2838869293103393E-2</v>
      </c>
      <c r="AFQ58" s="15">
        <v>9.8232045775862101E-2</v>
      </c>
      <c r="AFR58" s="15">
        <v>0.59802636112068996</v>
      </c>
      <c r="AFS58" s="15">
        <v>0.36619816581034498</v>
      </c>
      <c r="AFT58" s="15">
        <v>9.7025789310344807E-2</v>
      </c>
      <c r="AFU58" s="15">
        <v>0.62124256560344804</v>
      </c>
      <c r="AFV58" s="15">
        <v>0.38550766837931</v>
      </c>
      <c r="AFW58" s="15">
        <v>0.120578105603448</v>
      </c>
      <c r="AFX58" s="15">
        <v>5.6257520982758699E-2</v>
      </c>
      <c r="AFY58" s="15">
        <v>9.5141553344827601E-2</v>
      </c>
      <c r="AFZ58" s="25">
        <v>-9999</v>
      </c>
      <c r="AGA58" s="25">
        <v>-9999</v>
      </c>
      <c r="AGB58" s="25">
        <v>-9999</v>
      </c>
      <c r="AGC58" s="25">
        <v>-9999</v>
      </c>
      <c r="AGD58" s="25">
        <v>-9999</v>
      </c>
      <c r="AGE58" s="25">
        <v>-9999</v>
      </c>
      <c r="AGF58" s="25">
        <v>-9999</v>
      </c>
      <c r="AGG58" s="25">
        <v>-9999</v>
      </c>
      <c r="AGH58" s="25">
        <v>-9999</v>
      </c>
      <c r="AGI58" s="25">
        <v>-9999</v>
      </c>
      <c r="AGJ58" s="25">
        <v>-9999</v>
      </c>
      <c r="AGK58" s="25">
        <v>-9999</v>
      </c>
      <c r="AGL58" s="25">
        <v>-9999</v>
      </c>
      <c r="AGM58" s="25">
        <v>-9999</v>
      </c>
      <c r="AGN58" s="25">
        <v>-9999</v>
      </c>
      <c r="AGO58" s="25">
        <v>-9999</v>
      </c>
      <c r="AGP58" s="25">
        <v>-9999</v>
      </c>
      <c r="AGQ58" s="15">
        <v>0.729386104260345</v>
      </c>
      <c r="AGR58" s="15">
        <v>0.71645004507930998</v>
      </c>
      <c r="AGS58" s="15">
        <v>0.597399852175862</v>
      </c>
      <c r="AGT58" s="15">
        <v>0.576055369889655</v>
      </c>
      <c r="AGU58" s="15">
        <v>0.83336986979827599</v>
      </c>
      <c r="AGV58" s="15">
        <v>0.81896209643793105</v>
      </c>
      <c r="AGW58" s="15">
        <f t="shared" si="109"/>
        <v>0.82616598311810352</v>
      </c>
      <c r="AGX58" s="15">
        <v>0.74467096303275804</v>
      </c>
      <c r="AGY58" s="15">
        <v>0.72104680704137902</v>
      </c>
      <c r="AGZ58" s="15">
        <v>0.23402187242758599</v>
      </c>
      <c r="AHA58" s="15">
        <v>0.23946753015344799</v>
      </c>
      <c r="AHB58" s="15">
        <v>0.73398596075517197</v>
      </c>
      <c r="AHC58" s="15">
        <v>0.72951522205517205</v>
      </c>
      <c r="AHD58" s="15">
        <v>0.67438558523620695</v>
      </c>
      <c r="AHE58" s="15">
        <v>0.65720056088275902</v>
      </c>
      <c r="AHF58" s="15">
        <v>1.06134095775862E-2</v>
      </c>
      <c r="AHG58" s="15">
        <v>2.8346836313793099E-2</v>
      </c>
      <c r="AHH58" s="15">
        <v>5.4025690991465503</v>
      </c>
      <c r="AHI58" s="15">
        <v>5.0991706006362101</v>
      </c>
      <c r="AHJ58" s="15">
        <v>0.28081576520344798</v>
      </c>
      <c r="AHK58" s="15">
        <v>0.29202247194655201</v>
      </c>
      <c r="AHL58" s="15">
        <v>0.41702239690517201</v>
      </c>
      <c r="AHM58" s="15">
        <v>0.42693291258793098</v>
      </c>
      <c r="AHN58" s="15">
        <v>0.44940239674827598</v>
      </c>
      <c r="AHO58" s="15">
        <v>0.460167052656897</v>
      </c>
      <c r="AHP58" s="15">
        <v>0.32077920492586198</v>
      </c>
      <c r="AHQ58" s="15">
        <v>0.33327765227758599</v>
      </c>
      <c r="AHR58" s="15">
        <v>-0.85351623653448305</v>
      </c>
      <c r="AHS58" s="15">
        <v>-0.83760473308620698</v>
      </c>
      <c r="AHT58" s="15">
        <v>0.71693640018103499</v>
      </c>
      <c r="AHU58" s="15">
        <v>0.76216432547413804</v>
      </c>
      <c r="AHV58" s="15">
        <v>0.11413483383928601</v>
      </c>
      <c r="AHW58" s="15">
        <v>5.9859630446428502E-2</v>
      </c>
      <c r="AHX58" s="15">
        <v>9.2937419785714306E-2</v>
      </c>
      <c r="AHY58" s="15">
        <v>9.4948148428571397E-2</v>
      </c>
      <c r="AHZ58" s="15">
        <v>0.54614978535714298</v>
      </c>
      <c r="AIA58" s="15">
        <v>0.33726213430357099</v>
      </c>
      <c r="AIB58" s="15">
        <v>9.2942269017857099E-2</v>
      </c>
      <c r="AIC58" s="15">
        <v>0.54512612028571406</v>
      </c>
      <c r="AID58" s="15">
        <v>0.34540188399999999</v>
      </c>
      <c r="AIE58" s="15">
        <v>0.1076</v>
      </c>
      <c r="AIF58" s="15">
        <v>5.5488256767857097E-2</v>
      </c>
      <c r="AIG58" s="15">
        <v>8.54219813214286E-2</v>
      </c>
      <c r="AIH58" s="15">
        <v>37.61</v>
      </c>
      <c r="AII58" s="15">
        <v>34.493749999999999</v>
      </c>
      <c r="AIJ58" s="15">
        <v>18.8544642857143</v>
      </c>
      <c r="AIK58" s="15">
        <v>27.1541071428571</v>
      </c>
      <c r="AIL58" s="15">
        <v>26.913035714285702</v>
      </c>
      <c r="AIM58" s="15">
        <v>37.878571428571398</v>
      </c>
      <c r="AIN58" s="15">
        <v>37.795000000000002</v>
      </c>
      <c r="AIO58" s="15">
        <v>-0.2674484875</v>
      </c>
      <c r="AIP58" s="15">
        <v>-0.24685459821428599</v>
      </c>
      <c r="AIQ58" s="15">
        <v>53.234642857142902</v>
      </c>
      <c r="AIR58" s="15">
        <v>53.627321428571399</v>
      </c>
      <c r="AIS58" s="15">
        <v>157</v>
      </c>
      <c r="AIT58" s="15">
        <f t="shared" si="110"/>
        <v>103.7653571428571</v>
      </c>
      <c r="AIU58" s="15">
        <f t="shared" si="111"/>
        <v>103.37267857142859</v>
      </c>
      <c r="AIV58" s="15">
        <v>1753.7327678571401</v>
      </c>
      <c r="AIW58" s="15">
        <v>1762.6409821428599</v>
      </c>
      <c r="AIX58" s="15">
        <v>0.70810748887499997</v>
      </c>
      <c r="AIY58" s="15">
        <v>0.70169545744999995</v>
      </c>
      <c r="AIZ58" s="15">
        <v>0.57552769441964302</v>
      </c>
      <c r="AJA58" s="15">
        <v>0.55953883392678605</v>
      </c>
      <c r="AJB58" s="15">
        <v>0.814641238125</v>
      </c>
      <c r="AJC58" s="15">
        <v>0.80101300628571404</v>
      </c>
      <c r="AJD58" s="15">
        <v>0.72263814979464303</v>
      </c>
      <c r="AJE58" s="15">
        <v>0.69736580676428594</v>
      </c>
      <c r="AJF58" s="15">
        <v>0.224009089648214</v>
      </c>
      <c r="AJG58" s="15">
        <v>0.23439438129464299</v>
      </c>
      <c r="AJH58" s="15">
        <v>0.72866525366964296</v>
      </c>
      <c r="AJI58" s="15">
        <v>0.70675501569999999</v>
      </c>
      <c r="AJJ58" s="15">
        <v>0.66973418302499999</v>
      </c>
      <c r="AJK58" s="15">
        <v>0.65181115612678597</v>
      </c>
      <c r="AJL58" s="15">
        <v>4.3488352264285698E-2</v>
      </c>
      <c r="AJM58" s="15">
        <v>1.11863677589286E-2</v>
      </c>
      <c r="AJN58" s="15">
        <v>4.8687147101178603</v>
      </c>
      <c r="AJO58" s="15">
        <v>4.7549062681017897</v>
      </c>
      <c r="AJP58" s="15">
        <v>0.27495408574821401</v>
      </c>
      <c r="AJQ58" s="15">
        <v>0.29198010222321402</v>
      </c>
      <c r="AJR58" s="15">
        <v>0.40732711399821397</v>
      </c>
      <c r="AJS58" s="15">
        <v>0.42341356014285703</v>
      </c>
      <c r="AJT58" s="15">
        <v>0.44099696516785702</v>
      </c>
      <c r="AJU58" s="15">
        <v>0.45616336762499998</v>
      </c>
      <c r="AJV58" s="15">
        <v>0.31616928204821398</v>
      </c>
      <c r="AJW58" s="15">
        <v>0.33248376174285699</v>
      </c>
      <c r="AJX58" s="15">
        <v>-0.83879316467857101</v>
      </c>
      <c r="AJY58" s="15">
        <v>-0.82144163571428597</v>
      </c>
      <c r="AJZ58" s="15">
        <v>0.68998908697321404</v>
      </c>
      <c r="AKA58" s="15">
        <v>0.76261233075892798</v>
      </c>
      <c r="AZI58" s="6"/>
      <c r="AZJ58" s="7"/>
      <c r="AZK58" s="6"/>
      <c r="AZL58" s="6"/>
      <c r="AZM58" s="6"/>
      <c r="AZN58" s="6"/>
    </row>
    <row r="59" spans="1:963 1361:1366" x14ac:dyDescent="0.25">
      <c r="A59" s="15">
        <v>58</v>
      </c>
      <c r="B59" s="15">
        <v>15</v>
      </c>
      <c r="C59" s="15" t="s">
        <v>11</v>
      </c>
      <c r="D59" s="15">
        <v>100</v>
      </c>
      <c r="E59" s="15">
        <v>2</v>
      </c>
      <c r="F59" s="15">
        <v>3</v>
      </c>
      <c r="G59" s="25">
        <v>-9999</v>
      </c>
      <c r="H59" s="25">
        <v>-9999</v>
      </c>
      <c r="I59" s="25">
        <v>-9999</v>
      </c>
      <c r="J59" s="25">
        <v>-9999</v>
      </c>
      <c r="K59" s="25">
        <v>-9999</v>
      </c>
      <c r="L59" s="25">
        <v>-9999</v>
      </c>
      <c r="M59" s="15">
        <v>125.44000000000001</v>
      </c>
      <c r="N59" s="15">
        <v>112</v>
      </c>
      <c r="O59" s="15">
        <f t="shared" si="34"/>
        <v>112.00000000000001</v>
      </c>
      <c r="P59" s="15">
        <v>100</v>
      </c>
      <c r="Q59" s="15">
        <v>55.120000000000005</v>
      </c>
      <c r="R59" s="15">
        <v>20</v>
      </c>
      <c r="S59" s="15">
        <v>24.880000000000003</v>
      </c>
      <c r="T59" s="15">
        <v>58.4</v>
      </c>
      <c r="U59" s="15">
        <v>16.72</v>
      </c>
      <c r="V59" s="15">
        <v>24.880000000000003</v>
      </c>
      <c r="W59" s="15">
        <v>64.400000000000006</v>
      </c>
      <c r="X59" s="15">
        <v>18.72</v>
      </c>
      <c r="Y59" s="15">
        <v>16.880000000000003</v>
      </c>
      <c r="Z59" s="15">
        <v>62.4</v>
      </c>
      <c r="AA59" s="15">
        <v>20.72</v>
      </c>
      <c r="AB59" s="15">
        <v>16.880000000000003</v>
      </c>
      <c r="AC59" s="15" t="s">
        <v>98</v>
      </c>
      <c r="AD59" s="15">
        <v>8.6999999999999993</v>
      </c>
      <c r="AE59" s="15">
        <v>7.2</v>
      </c>
      <c r="AF59" s="15">
        <v>0.95</v>
      </c>
      <c r="AG59" s="15" t="s">
        <v>41</v>
      </c>
      <c r="AH59" s="15">
        <v>2</v>
      </c>
      <c r="AI59" s="15">
        <v>1.1000000000000001</v>
      </c>
      <c r="AJ59" s="15">
        <v>3.5</v>
      </c>
      <c r="AK59" s="15">
        <v>6</v>
      </c>
      <c r="AL59" s="15">
        <v>595</v>
      </c>
      <c r="AM59" s="15">
        <v>59</v>
      </c>
      <c r="AN59" s="15">
        <v>0.85</v>
      </c>
      <c r="AO59" s="15">
        <v>9.4</v>
      </c>
      <c r="AP59" s="15">
        <v>7.3</v>
      </c>
      <c r="AQ59" s="15">
        <v>1.36</v>
      </c>
      <c r="AR59" s="15">
        <v>5230</v>
      </c>
      <c r="AS59" s="15">
        <v>230</v>
      </c>
      <c r="AT59" s="15">
        <v>481</v>
      </c>
      <c r="AU59" s="25">
        <v>-9999</v>
      </c>
      <c r="AV59" s="15">
        <v>31.7</v>
      </c>
      <c r="AW59" s="15">
        <v>0</v>
      </c>
      <c r="AX59" s="15">
        <v>5</v>
      </c>
      <c r="AY59" s="15">
        <v>82</v>
      </c>
      <c r="AZ59" s="15">
        <v>6</v>
      </c>
      <c r="BA59" s="15">
        <v>7</v>
      </c>
      <c r="BB59" s="15">
        <v>78</v>
      </c>
      <c r="BC59" s="20">
        <v>0.25067682743407199</v>
      </c>
      <c r="BD59" s="20">
        <v>0</v>
      </c>
      <c r="BE59" s="20">
        <v>0</v>
      </c>
      <c r="BF59" s="20">
        <v>0</v>
      </c>
      <c r="BG59" s="20">
        <v>0.21206765968189853</v>
      </c>
      <c r="BH59" s="20">
        <v>0.11998200269959504</v>
      </c>
      <c r="BI59" s="25">
        <v>-9999</v>
      </c>
      <c r="BJ59" s="25">
        <v>-9999</v>
      </c>
      <c r="BK59" s="25">
        <v>-9999</v>
      </c>
      <c r="BL59" s="25">
        <v>-9999</v>
      </c>
      <c r="BM59" s="25">
        <v>-9999</v>
      </c>
      <c r="BN59" s="20">
        <f t="shared" si="197"/>
        <v>1.002707309736288</v>
      </c>
      <c r="BO59" s="20">
        <f t="shared" si="198"/>
        <v>1.002707309736288</v>
      </c>
      <c r="BP59" s="20">
        <f t="shared" si="199"/>
        <v>1.002707309736288</v>
      </c>
      <c r="BQ59" s="20">
        <f t="shared" si="200"/>
        <v>1.850977948463882</v>
      </c>
      <c r="BR59" s="20">
        <f t="shared" si="201"/>
        <v>2.3309059592622621</v>
      </c>
      <c r="BS59" s="20">
        <f t="shared" si="202"/>
        <v>0</v>
      </c>
      <c r="BT59" s="20">
        <f t="shared" si="203"/>
        <v>0.84827063872759412</v>
      </c>
      <c r="BU59" s="20">
        <f t="shared" si="204"/>
        <v>0.47992801079838016</v>
      </c>
      <c r="BV59" s="20">
        <f t="shared" si="35"/>
        <v>1.3281986495259743</v>
      </c>
      <c r="BW59" s="25">
        <v>-9999</v>
      </c>
      <c r="BX59" s="25">
        <v>-9999</v>
      </c>
      <c r="BY59" s="25">
        <v>-9999</v>
      </c>
      <c r="BZ59" s="25">
        <v>-9999</v>
      </c>
      <c r="CA59" s="25">
        <v>-9999</v>
      </c>
      <c r="CB59" s="25">
        <v>-9999</v>
      </c>
      <c r="CC59" s="25">
        <v>-9999</v>
      </c>
      <c r="CD59" s="20">
        <f t="shared" si="205"/>
        <v>27.123214428278693</v>
      </c>
      <c r="CE59" s="20">
        <f t="shared" si="206"/>
        <v>35.497648248107581</v>
      </c>
      <c r="CF59" s="20">
        <f t="shared" si="207"/>
        <v>42.987688088745031</v>
      </c>
      <c r="CG59" s="20">
        <f t="shared" si="36"/>
        <v>73.929150163579806</v>
      </c>
      <c r="CH59" s="15">
        <f t="shared" si="208"/>
        <v>7.4900398406374507</v>
      </c>
      <c r="CI59" s="15">
        <f t="shared" si="209"/>
        <v>20.583978038432743</v>
      </c>
      <c r="CJ59" s="15">
        <f t="shared" si="210"/>
        <v>10.357484036402031</v>
      </c>
      <c r="CK59" s="15">
        <f t="shared" ref="CK59:CL59" si="283">SUM(CH59:CJ59)</f>
        <v>38.431501915472225</v>
      </c>
      <c r="CL59" s="15">
        <f t="shared" si="283"/>
        <v>69.372963990306999</v>
      </c>
      <c r="CM59" s="15">
        <v>0.87999999999999989</v>
      </c>
      <c r="CN59" s="15">
        <v>0.155</v>
      </c>
      <c r="CO59" s="15">
        <v>8.5000000000000006E-2</v>
      </c>
      <c r="CP59" s="15">
        <v>0</v>
      </c>
      <c r="CQ59" s="15">
        <v>0.48</v>
      </c>
      <c r="CR59" s="25">
        <v>-9999</v>
      </c>
      <c r="CS59" s="25">
        <v>-9999</v>
      </c>
      <c r="CT59" s="25">
        <v>-9999</v>
      </c>
      <c r="CU59" s="25">
        <v>-9999</v>
      </c>
      <c r="CV59" s="25">
        <v>-9999</v>
      </c>
      <c r="CW59" s="25">
        <v>-9999</v>
      </c>
      <c r="CX59" s="20">
        <f t="shared" si="141"/>
        <v>4.1399999999999997</v>
      </c>
      <c r="CY59" s="20">
        <f t="shared" si="142"/>
        <v>4.4799999999999995</v>
      </c>
      <c r="CZ59" s="20">
        <f t="shared" si="143"/>
        <v>4.4799999999999995</v>
      </c>
      <c r="DA59" s="20">
        <f t="shared" si="144"/>
        <v>6.3999999999999995</v>
      </c>
      <c r="DB59" s="20">
        <f t="shared" si="145"/>
        <v>-39989.599999999999</v>
      </c>
      <c r="DC59" s="15">
        <f t="shared" si="146"/>
        <v>0</v>
      </c>
      <c r="DD59" s="15">
        <f t="shared" si="147"/>
        <v>1.92</v>
      </c>
      <c r="DE59" s="15">
        <f t="shared" si="148"/>
        <v>-39996</v>
      </c>
      <c r="DF59" s="15">
        <f t="shared" si="149"/>
        <v>-39994.080000000002</v>
      </c>
      <c r="DG59" s="16">
        <v>2.9770300221640134</v>
      </c>
      <c r="DH59" s="16">
        <v>3.8037735849056604</v>
      </c>
      <c r="DI59" s="16">
        <v>2.0936084549572214</v>
      </c>
      <c r="DJ59" s="16">
        <v>1.8725099601593627</v>
      </c>
      <c r="DK59" s="16">
        <v>5.1459945096081858</v>
      </c>
      <c r="DL59" s="16">
        <v>2.5893710091005078</v>
      </c>
      <c r="DM59" s="25">
        <v>-9999</v>
      </c>
      <c r="DN59" s="20">
        <f t="shared" si="41"/>
        <v>27.123214428278693</v>
      </c>
      <c r="DO59" s="20">
        <f t="shared" si="42"/>
        <v>35.497648248107581</v>
      </c>
      <c r="DP59" s="20">
        <f t="shared" ref="DP59:DR59" si="284">(DO59+(DJ59*4))</f>
        <v>42.987688088745031</v>
      </c>
      <c r="DQ59" s="20">
        <f t="shared" si="284"/>
        <v>63.571666127177778</v>
      </c>
      <c r="DR59" s="20">
        <f t="shared" si="284"/>
        <v>73.929150163579806</v>
      </c>
      <c r="DS59" s="15">
        <f t="shared" si="44"/>
        <v>7.4900398406374507</v>
      </c>
      <c r="DT59" s="15">
        <f t="shared" si="45"/>
        <v>20.583978038432743</v>
      </c>
      <c r="DU59" s="15">
        <f t="shared" si="46"/>
        <v>10.357484036402031</v>
      </c>
      <c r="DV59" s="15">
        <f t="shared" si="47"/>
        <v>38.431501915472225</v>
      </c>
      <c r="DW59" s="25">
        <v>-9999</v>
      </c>
      <c r="DX59" s="25">
        <v>-9999</v>
      </c>
      <c r="DY59" s="25">
        <v>-9999</v>
      </c>
      <c r="DZ59" s="25">
        <v>-9999</v>
      </c>
      <c r="EA59" s="25">
        <v>-9999</v>
      </c>
      <c r="EB59" s="25">
        <v>-9999</v>
      </c>
      <c r="EC59" s="25">
        <v>-9999</v>
      </c>
      <c r="ED59" s="25">
        <v>-9999</v>
      </c>
      <c r="EE59" s="25">
        <v>-9999</v>
      </c>
      <c r="EF59" s="25">
        <v>-9999</v>
      </c>
      <c r="EG59" s="25">
        <v>-9999</v>
      </c>
      <c r="EH59" s="25">
        <v>-9999</v>
      </c>
      <c r="EI59" s="25">
        <v>-9999</v>
      </c>
      <c r="EJ59" s="25">
        <v>-9999</v>
      </c>
      <c r="EK59" s="25">
        <v>-9999</v>
      </c>
      <c r="EL59" s="25">
        <v>-9999</v>
      </c>
      <c r="EM59" s="25">
        <v>-9999</v>
      </c>
      <c r="EN59" s="25">
        <v>-9999</v>
      </c>
      <c r="EO59" s="25">
        <v>-9999</v>
      </c>
      <c r="EP59" s="25">
        <v>-9999</v>
      </c>
      <c r="EQ59" s="25">
        <v>-9999</v>
      </c>
      <c r="ER59" s="21">
        <v>-9999</v>
      </c>
      <c r="ES59" s="32">
        <v>-9999</v>
      </c>
      <c r="ET59" s="21">
        <v>-9999</v>
      </c>
      <c r="EU59" s="33">
        <v>-9999</v>
      </c>
      <c r="EV59" s="21">
        <v>-9999</v>
      </c>
      <c r="EW59" s="21">
        <v>-9999</v>
      </c>
      <c r="EX59" s="21">
        <v>-9999</v>
      </c>
      <c r="EY59" s="21">
        <v>-9999</v>
      </c>
      <c r="EZ59" s="21">
        <v>-9999</v>
      </c>
      <c r="FA59" s="21">
        <v>-9999</v>
      </c>
      <c r="FB59" s="21">
        <v>-9999</v>
      </c>
      <c r="FC59" s="21">
        <v>-9999</v>
      </c>
      <c r="FD59" s="21">
        <v>-9999</v>
      </c>
      <c r="FE59" s="21">
        <v>-9999</v>
      </c>
      <c r="FF59" s="21">
        <v>-9999</v>
      </c>
      <c r="FG59" s="21">
        <v>-9999</v>
      </c>
      <c r="FH59" s="21">
        <v>-9999</v>
      </c>
      <c r="FI59" s="21">
        <v>-9999</v>
      </c>
      <c r="FJ59" s="21">
        <v>-9999</v>
      </c>
      <c r="FK59" s="21">
        <v>-9999</v>
      </c>
      <c r="FL59" s="32">
        <v>-9999</v>
      </c>
      <c r="FM59" s="32">
        <v>-9999</v>
      </c>
      <c r="FN59" s="32">
        <v>-9999</v>
      </c>
      <c r="FO59" s="32">
        <v>-9999</v>
      </c>
      <c r="FP59" s="32">
        <v>-9999</v>
      </c>
      <c r="FQ59" s="32">
        <v>-9999</v>
      </c>
      <c r="FR59" s="32">
        <v>-9999</v>
      </c>
      <c r="FS59" s="32">
        <v>-9999</v>
      </c>
      <c r="FT59" s="32">
        <v>-9999</v>
      </c>
      <c r="FU59" s="32">
        <v>-9999</v>
      </c>
      <c r="FV59" s="32">
        <v>-9999</v>
      </c>
      <c r="FW59" s="32">
        <v>-9999</v>
      </c>
      <c r="FX59" s="21">
        <v>-9999</v>
      </c>
      <c r="FY59" s="21">
        <v>-9999</v>
      </c>
      <c r="FZ59" s="21">
        <v>-9999</v>
      </c>
      <c r="GA59" s="21">
        <v>-9999</v>
      </c>
      <c r="GB59" s="21">
        <v>-9999</v>
      </c>
      <c r="GC59" s="21">
        <v>-9999</v>
      </c>
      <c r="GD59" s="21">
        <v>-9999</v>
      </c>
      <c r="GE59" s="21">
        <v>-9999</v>
      </c>
      <c r="GF59" s="21">
        <v>-9999</v>
      </c>
      <c r="GG59" s="21">
        <v>-9999</v>
      </c>
      <c r="GH59" s="21">
        <v>-9999</v>
      </c>
      <c r="GI59" s="21">
        <v>-9999</v>
      </c>
      <c r="GJ59" s="21">
        <v>-9999</v>
      </c>
      <c r="GK59" s="21">
        <v>-9999</v>
      </c>
      <c r="GL59" s="21">
        <v>-9999</v>
      </c>
      <c r="GM59" s="21">
        <v>-9999</v>
      </c>
      <c r="GN59" s="25">
        <v>-9999</v>
      </c>
      <c r="GO59" s="25">
        <v>-9999</v>
      </c>
      <c r="GP59" s="25">
        <v>-9999</v>
      </c>
      <c r="GQ59" s="25">
        <v>-9999</v>
      </c>
      <c r="GR59" s="25">
        <v>-9999</v>
      </c>
      <c r="GS59" s="25">
        <v>-9999</v>
      </c>
      <c r="GT59" s="25">
        <v>-9999</v>
      </c>
      <c r="GU59" s="25">
        <v>-9999</v>
      </c>
      <c r="GV59" s="25">
        <v>-9999</v>
      </c>
      <c r="GW59" s="25">
        <v>-9999</v>
      </c>
      <c r="GX59" s="25">
        <v>-9999</v>
      </c>
      <c r="GY59" s="25">
        <v>-9999</v>
      </c>
      <c r="GZ59" s="25">
        <v>-9999</v>
      </c>
      <c r="HA59" s="25">
        <v>-9999</v>
      </c>
      <c r="HB59" s="21">
        <v>-9999</v>
      </c>
      <c r="HC59" s="21">
        <v>-9999</v>
      </c>
      <c r="HD59" s="21">
        <v>-9999</v>
      </c>
      <c r="HE59" s="21">
        <v>-9999</v>
      </c>
      <c r="HF59" s="21">
        <v>-9999</v>
      </c>
      <c r="HG59" s="15">
        <v>60.6</v>
      </c>
      <c r="HH59" s="15">
        <f t="shared" si="48"/>
        <v>740</v>
      </c>
      <c r="HI59" s="15">
        <v>1.525876201844337</v>
      </c>
      <c r="HJ59" s="24">
        <f t="shared" si="49"/>
        <v>1.6770908768394237</v>
      </c>
      <c r="HK59" s="15">
        <f t="shared" si="50"/>
        <v>12.410472488611736</v>
      </c>
      <c r="HL59" s="27">
        <v>0.35348268680889516</v>
      </c>
      <c r="HM59" s="17">
        <v>406.3</v>
      </c>
      <c r="HN59" s="17">
        <v>70.069999999999993</v>
      </c>
      <c r="HO59" s="16">
        <f t="shared" si="51"/>
        <v>336.23</v>
      </c>
      <c r="HP59" s="18">
        <v>11</v>
      </c>
      <c r="HQ59" s="18">
        <v>632.4</v>
      </c>
      <c r="HR59" s="18">
        <v>31.63</v>
      </c>
      <c r="HS59" s="22">
        <f t="shared" si="52"/>
        <v>600.77</v>
      </c>
      <c r="HT59" s="21">
        <v>207</v>
      </c>
      <c r="HU59" s="18">
        <v>436.6</v>
      </c>
      <c r="HV59" s="18">
        <v>31</v>
      </c>
      <c r="HW59" s="18">
        <f t="shared" si="53"/>
        <v>405.6</v>
      </c>
      <c r="HX59" s="18">
        <v>257.60000000000002</v>
      </c>
      <c r="HY59" s="18">
        <v>31</v>
      </c>
      <c r="HZ59" s="18">
        <f t="shared" si="54"/>
        <v>226.60000000000002</v>
      </c>
      <c r="IA59" s="18">
        <v>219.5</v>
      </c>
      <c r="IB59" s="18">
        <v>31.5</v>
      </c>
      <c r="IC59" s="18">
        <f t="shared" si="55"/>
        <v>188</v>
      </c>
      <c r="ID59" s="18">
        <v>136.80000000000001</v>
      </c>
      <c r="IE59" s="22">
        <v>6.65</v>
      </c>
      <c r="IF59" s="28">
        <v>128.69999999999999</v>
      </c>
      <c r="IG59" s="22">
        <v>70.069999999999993</v>
      </c>
      <c r="IH59" s="22">
        <f t="shared" si="263"/>
        <v>130.15</v>
      </c>
      <c r="II59" s="22">
        <f t="shared" si="264"/>
        <v>58.629999999999995</v>
      </c>
      <c r="IJ59" s="16">
        <f t="shared" si="58"/>
        <v>574.8039215686274</v>
      </c>
      <c r="IK59" s="16">
        <f t="shared" si="59"/>
        <v>513.21778711484581</v>
      </c>
      <c r="IL59" s="25">
        <f t="shared" si="213"/>
        <v>3296.372549019608</v>
      </c>
      <c r="IM59" s="16">
        <f t="shared" si="214"/>
        <v>5889.9019607843138</v>
      </c>
      <c r="IN59" s="16">
        <f t="shared" si="215"/>
        <v>2221.5686274509803</v>
      </c>
      <c r="IO59" s="16">
        <f t="shared" si="60"/>
        <v>1843.1372549019609</v>
      </c>
      <c r="IP59" s="25">
        <f t="shared" si="216"/>
        <v>3976.4705882352941</v>
      </c>
      <c r="IQ59" s="16">
        <f t="shared" si="61"/>
        <v>13250.980392156864</v>
      </c>
      <c r="IR59" s="16">
        <f t="shared" si="62"/>
        <v>1275.9803921568628</v>
      </c>
      <c r="IS59" s="27">
        <v>0.35781580019434445</v>
      </c>
      <c r="IT59" s="24">
        <v>2.1016108337960802</v>
      </c>
      <c r="IU59" s="24">
        <v>2.1016108337960802</v>
      </c>
      <c r="IV59" s="15">
        <v>2.27</v>
      </c>
      <c r="IW59" s="24">
        <f t="shared" si="63"/>
        <v>2.2887513498249556</v>
      </c>
      <c r="IX59" s="15">
        <f t="shared" si="217"/>
        <v>74.827656862745101</v>
      </c>
      <c r="IY59" s="27">
        <v>0.36282265155500226</v>
      </c>
      <c r="IZ59" s="26">
        <v>0.40542170935108102</v>
      </c>
      <c r="JA59" s="15">
        <v>0.45</v>
      </c>
      <c r="JB59" s="24">
        <f t="shared" si="64"/>
        <v>0.48672002401458847</v>
      </c>
      <c r="JC59" s="15">
        <f t="shared" si="218"/>
        <v>26.504558823529415</v>
      </c>
      <c r="JD59" s="27">
        <v>0.36228472498740255</v>
      </c>
      <c r="JE59" s="24">
        <v>0.95614904046409743</v>
      </c>
      <c r="JF59" s="15">
        <v>1.07</v>
      </c>
      <c r="JG59" s="24">
        <f t="shared" si="65"/>
        <v>1.0718127405890572</v>
      </c>
      <c r="JH59" s="15">
        <f t="shared" si="219"/>
        <v>23.770784313725493</v>
      </c>
      <c r="JI59" s="27">
        <v>0.36235802884905333</v>
      </c>
      <c r="JJ59" s="24">
        <v>2.2211852295292629</v>
      </c>
      <c r="JK59" s="15">
        <v>2.2599999999999998</v>
      </c>
      <c r="JL59" s="24">
        <f t="shared" si="66"/>
        <v>2.4157871878518891</v>
      </c>
      <c r="JM59" s="15">
        <f t="shared" si="220"/>
        <v>28.837156862745097</v>
      </c>
      <c r="JN59" s="27">
        <v>0.36295571358713091</v>
      </c>
      <c r="JO59" s="16">
        <f t="shared" si="67"/>
        <v>153.94015686274511</v>
      </c>
      <c r="JP59" s="16">
        <f t="shared" si="68"/>
        <v>137.44656862745097</v>
      </c>
      <c r="JQ59" s="22">
        <v>6.5</v>
      </c>
      <c r="JR59" s="22">
        <f t="shared" si="69"/>
        <v>21.645</v>
      </c>
      <c r="JS59" s="22">
        <v>1014.5</v>
      </c>
      <c r="JT59" s="26">
        <f t="shared" si="70"/>
        <v>1.0145</v>
      </c>
      <c r="JU59" s="27">
        <v>7.1599999999999997E-2</v>
      </c>
      <c r="JV59" s="26">
        <f t="shared" si="71"/>
        <v>0.94289999999999996</v>
      </c>
      <c r="JW59" s="15">
        <f t="shared" si="72"/>
        <v>4179.6514237042875</v>
      </c>
      <c r="JX59" s="15">
        <v>0.53949999999999998</v>
      </c>
      <c r="JY59" s="15">
        <v>0.4985</v>
      </c>
      <c r="JZ59" s="15">
        <f t="shared" si="181"/>
        <v>0.47170000000000001</v>
      </c>
      <c r="KA59" s="15">
        <f t="shared" si="120"/>
        <v>0.46679999999999999</v>
      </c>
      <c r="KB59" s="15">
        <f t="shared" si="156"/>
        <v>0.50026513946335771</v>
      </c>
      <c r="KC59" s="15">
        <v>0.503</v>
      </c>
      <c r="KD59" s="15">
        <f>(JZ59)*(43560/(JR59*0.454))</f>
        <v>2090.9339023876469</v>
      </c>
      <c r="KE59" s="15">
        <f t="shared" si="221"/>
        <v>2102.3646661232565</v>
      </c>
      <c r="KF59" s="15">
        <f t="shared" si="73"/>
        <v>2354.6484260580473</v>
      </c>
      <c r="KG59" s="28">
        <v>2</v>
      </c>
      <c r="KH59" s="22">
        <f t="shared" si="74"/>
        <v>19</v>
      </c>
      <c r="KI59" s="22">
        <f t="shared" si="75"/>
        <v>126.73</v>
      </c>
      <c r="KJ59" s="20">
        <v>126.230752</v>
      </c>
      <c r="KK59" s="16">
        <v>5.47</v>
      </c>
      <c r="KL59" s="16">
        <f t="shared" si="76"/>
        <v>4.96</v>
      </c>
      <c r="KM59" s="15">
        <f t="shared" si="121"/>
        <v>3770.0622852728329</v>
      </c>
      <c r="KN59" s="18">
        <v>2.48</v>
      </c>
      <c r="KO59" s="18">
        <f t="shared" si="77"/>
        <v>2.21</v>
      </c>
      <c r="KP59" s="15">
        <f t="shared" si="78"/>
        <v>0.44556451612903225</v>
      </c>
      <c r="KQ59" s="15">
        <f t="shared" si="79"/>
        <v>1679.8059779139032</v>
      </c>
      <c r="KR59" s="15">
        <f t="shared" si="80"/>
        <v>1881.3826952635718</v>
      </c>
      <c r="KS59" s="20">
        <f t="shared" si="222"/>
        <v>2109.5194852608579</v>
      </c>
      <c r="KT59" s="20">
        <f t="shared" si="81"/>
        <v>2362.6618234921611</v>
      </c>
      <c r="KU59" s="30">
        <v>5.17</v>
      </c>
      <c r="KV59" s="30">
        <v>0.98</v>
      </c>
      <c r="KW59" s="30">
        <v>77.2</v>
      </c>
      <c r="KX59" s="30">
        <v>24.6</v>
      </c>
      <c r="KY59" s="30">
        <v>6.1</v>
      </c>
      <c r="KZ59" s="18">
        <v>2.1615000000000002</v>
      </c>
      <c r="LA59" s="18">
        <f t="shared" si="82"/>
        <v>2.0945</v>
      </c>
      <c r="LB59" s="15">
        <f t="shared" si="223"/>
        <v>0.42227822580645163</v>
      </c>
      <c r="LC59" s="15">
        <f t="shared" si="224"/>
        <v>1592.0152130048282</v>
      </c>
      <c r="LD59" s="15">
        <f t="shared" si="83"/>
        <v>1783.0570385654078</v>
      </c>
      <c r="LE59" s="15">
        <f t="shared" si="84"/>
        <v>2174.4598031285464</v>
      </c>
      <c r="LF59" s="15">
        <v>60.6</v>
      </c>
      <c r="LG59" s="15">
        <f t="shared" si="85"/>
        <v>740</v>
      </c>
      <c r="LH59" s="15">
        <v>0.25771673384999999</v>
      </c>
      <c r="LI59" s="15">
        <v>0.39093749997499999</v>
      </c>
      <c r="LJ59" s="15">
        <v>0.21990972917500001</v>
      </c>
      <c r="LK59" s="15">
        <v>0.32397468680000002</v>
      </c>
      <c r="LL59" s="15">
        <v>0.51028912537500004</v>
      </c>
      <c r="LM59" s="15">
        <v>0.46677191265000001</v>
      </c>
      <c r="LN59" s="15">
        <v>0.32898797595000001</v>
      </c>
      <c r="LO59" s="15">
        <v>0.52599568139999997</v>
      </c>
      <c r="LP59" s="15">
        <v>0.46460279199999999</v>
      </c>
      <c r="LQ59" s="15">
        <v>0.24642243129999999</v>
      </c>
      <c r="LR59" s="15">
        <v>0.39630346227500002</v>
      </c>
      <c r="LS59" s="15">
        <v>0.25815736044999998</v>
      </c>
      <c r="LT59" s="15">
        <v>33.659999999999997</v>
      </c>
      <c r="LU59" s="15">
        <v>29.771999999999998</v>
      </c>
      <c r="LV59" s="15">
        <v>6.8348500000000003</v>
      </c>
      <c r="LW59" s="15">
        <v>37.477499999999999</v>
      </c>
      <c r="LX59" s="15">
        <v>37.868000000000002</v>
      </c>
      <c r="LY59" s="15">
        <v>33.400500000000001</v>
      </c>
      <c r="LZ59" s="15">
        <v>33.375500000000002</v>
      </c>
      <c r="MA59" s="15">
        <v>0.1114152565</v>
      </c>
      <c r="MB59" s="15">
        <v>0.11218561774999999</v>
      </c>
      <c r="MC59" s="15">
        <v>57.356749999999998</v>
      </c>
      <c r="MD59" s="15">
        <v>55.0105</v>
      </c>
      <c r="ME59" s="15">
        <v>60.3</v>
      </c>
      <c r="MF59" s="15">
        <f t="shared" si="86"/>
        <v>2.943249999999999</v>
      </c>
      <c r="MG59" s="15">
        <f t="shared" si="87"/>
        <v>5.2894999999999968</v>
      </c>
      <c r="MH59" s="15">
        <v>1847.2998749999999</v>
      </c>
      <c r="MI59" s="15">
        <v>1794.044275</v>
      </c>
      <c r="MJ59" s="15">
        <v>0.23031381033000001</v>
      </c>
      <c r="MK59" s="15">
        <v>0.2216494023325</v>
      </c>
      <c r="ML59" s="15">
        <v>0.17083887909750001</v>
      </c>
      <c r="MM59" s="15">
        <v>0.18028566764750001</v>
      </c>
      <c r="MN59" s="15">
        <v>0.14047422774750001</v>
      </c>
      <c r="MO59" s="15">
        <v>0.1307197919925</v>
      </c>
      <c r="MP59" s="15">
        <v>7.9238281017499995E-2</v>
      </c>
      <c r="MQ59" s="15">
        <v>8.8124899352499994E-2</v>
      </c>
      <c r="MR59" s="15">
        <v>6.1924093702500002E-2</v>
      </c>
      <c r="MS59" s="15">
        <v>4.3230429502500001E-2</v>
      </c>
      <c r="MT59" s="15">
        <v>0.34145914706750002</v>
      </c>
      <c r="MU59" s="15">
        <v>0.39580191471249998</v>
      </c>
      <c r="MV59" s="15">
        <v>0.3618764041625</v>
      </c>
      <c r="MW59" s="15">
        <v>0.32702270849999998</v>
      </c>
      <c r="MX59" s="15">
        <v>0.12066208104999999</v>
      </c>
      <c r="MY59" s="15">
        <v>0.19141858215999999</v>
      </c>
      <c r="MZ59" s="15">
        <v>0.59900482067250005</v>
      </c>
      <c r="NA59" s="15">
        <v>0.57463127529750002</v>
      </c>
      <c r="NB59" s="15">
        <v>0.4417028200625</v>
      </c>
      <c r="NC59" s="15">
        <v>0.21776780370750001</v>
      </c>
      <c r="ND59" s="15">
        <v>0.47337044121749999</v>
      </c>
      <c r="NE59" s="15">
        <v>0.2337733078875</v>
      </c>
      <c r="NF59" s="15">
        <v>0.30950843905999997</v>
      </c>
      <c r="NG59" s="15">
        <v>0.19651476602500001</v>
      </c>
      <c r="NH59" s="15">
        <v>0.267349774235</v>
      </c>
      <c r="NI59" s="15">
        <v>0.170618731765</v>
      </c>
      <c r="NJ59" s="15">
        <v>-0.14650276037500001</v>
      </c>
      <c r="NK59" s="15">
        <v>-0.161299646075</v>
      </c>
      <c r="NL59" s="15">
        <v>0.95526281776499999</v>
      </c>
      <c r="NM59" s="15">
        <v>0.64346734933500005</v>
      </c>
      <c r="NN59" s="15">
        <v>0.257664412785714</v>
      </c>
      <c r="NO59" s="15">
        <v>0.40251231864285703</v>
      </c>
      <c r="NP59" s="15">
        <v>0.23102053071428599</v>
      </c>
      <c r="NQ59" s="15">
        <v>0.32079311623809498</v>
      </c>
      <c r="NR59" s="15">
        <v>0.50156698847619097</v>
      </c>
      <c r="NS59" s="15">
        <v>0.44732487776190499</v>
      </c>
      <c r="NT59" s="15">
        <v>0.32690631023809502</v>
      </c>
      <c r="NU59" s="15">
        <v>0.51124506983333295</v>
      </c>
      <c r="NV59" s="15">
        <v>0.45060475792857202</v>
      </c>
      <c r="NW59" s="15">
        <v>0.25301048242857099</v>
      </c>
      <c r="NX59" s="15">
        <v>0.396941170785714</v>
      </c>
      <c r="NY59" s="15">
        <v>0.248097607261905</v>
      </c>
      <c r="NZ59" s="15">
        <v>32.463809523809502</v>
      </c>
      <c r="OA59" s="15">
        <v>29.708809523809499</v>
      </c>
      <c r="OB59" s="15">
        <v>13.870952380952399</v>
      </c>
      <c r="OC59" s="15">
        <v>50.845952380952397</v>
      </c>
      <c r="OD59" s="15">
        <v>51.571428571428598</v>
      </c>
      <c r="OE59" s="15">
        <v>34.000476190476199</v>
      </c>
      <c r="OF59" s="15">
        <v>33.858095238095203</v>
      </c>
      <c r="OG59" s="15">
        <v>0.48236902380952401</v>
      </c>
      <c r="OH59" s="15">
        <v>0.46454859761904799</v>
      </c>
      <c r="OI59" s="15">
        <v>56.046428571428599</v>
      </c>
      <c r="OJ59" s="15">
        <v>54.601428571428599</v>
      </c>
      <c r="OK59" s="15">
        <v>60</v>
      </c>
      <c r="OL59" s="15">
        <f t="shared" si="88"/>
        <v>3.9535714285714008</v>
      </c>
      <c r="OM59" s="15">
        <f t="shared" si="89"/>
        <v>5.398571428571401</v>
      </c>
      <c r="ON59" s="15">
        <v>1817.5667619047599</v>
      </c>
      <c r="OO59" s="15">
        <v>1784.7463333333301</v>
      </c>
      <c r="OP59" s="15">
        <v>0.21978804119761899</v>
      </c>
      <c r="OQ59" s="15">
        <v>0.217782293745238</v>
      </c>
      <c r="OR59" s="15">
        <v>0.15896924640476201</v>
      </c>
      <c r="OS59" s="15">
        <v>0.164218638645238</v>
      </c>
      <c r="OT59" s="15">
        <v>0.12572037784047599</v>
      </c>
      <c r="OU59" s="15">
        <v>0.107611585019048</v>
      </c>
      <c r="OV59" s="15">
        <v>6.3207675559523793E-2</v>
      </c>
      <c r="OW59" s="15">
        <v>5.2235287347619001E-2</v>
      </c>
      <c r="OX59" s="15">
        <v>6.3031412652381005E-2</v>
      </c>
      <c r="OY59" s="15">
        <v>5.57231269428572E-2</v>
      </c>
      <c r="OZ59" s="15">
        <v>0.34649960255000001</v>
      </c>
      <c r="PA59" s="15">
        <v>0.36716097414523802</v>
      </c>
      <c r="PB59" s="15">
        <v>0.33779747606904797</v>
      </c>
      <c r="PC59" s="15">
        <v>0.31913601184047602</v>
      </c>
      <c r="PD59" s="15">
        <v>0.13724064948095199</v>
      </c>
      <c r="PE59" s="15">
        <v>0.16270291977619</v>
      </c>
      <c r="PF59" s="15">
        <v>0.56387151848571404</v>
      </c>
      <c r="PG59" s="15">
        <v>0.56357153045476205</v>
      </c>
      <c r="PH59" s="15">
        <v>0.50492632581428598</v>
      </c>
      <c r="PI59" s="15">
        <v>0.36686596582857101</v>
      </c>
      <c r="PJ59" s="15">
        <v>0.53381136321904799</v>
      </c>
      <c r="PK59" s="15">
        <v>0.37991389464285702</v>
      </c>
      <c r="PL59" s="15">
        <v>0.32760714640238098</v>
      </c>
      <c r="PM59" s="15">
        <v>0.25728428064523801</v>
      </c>
      <c r="PN59" s="15">
        <v>0.285667500821429</v>
      </c>
      <c r="PO59" s="15">
        <v>0.225900163309524</v>
      </c>
      <c r="PP59" s="15">
        <v>-0.11854602328571399</v>
      </c>
      <c r="PQ59" s="15">
        <v>-9.8134443619047607E-2</v>
      </c>
      <c r="PR59" s="15">
        <v>1.21859028020238</v>
      </c>
      <c r="PS59" s="15">
        <v>2.29953313635</v>
      </c>
      <c r="PT59" s="15">
        <v>0.25891042995348801</v>
      </c>
      <c r="PU59" s="15">
        <v>0.39940835455814</v>
      </c>
      <c r="PV59" s="15">
        <v>0.23314036239534899</v>
      </c>
      <c r="PW59" s="15">
        <v>0.33044776123255798</v>
      </c>
      <c r="PX59" s="15">
        <v>0.50795402069767503</v>
      </c>
      <c r="PY59" s="15">
        <v>0.44598953437209299</v>
      </c>
      <c r="PZ59" s="15">
        <v>0.327606046348837</v>
      </c>
      <c r="QA59" s="15">
        <v>0.53387994948837203</v>
      </c>
      <c r="QB59" s="15">
        <v>0.47042209174418598</v>
      </c>
      <c r="QC59" s="15">
        <v>0.254336758627907</v>
      </c>
      <c r="QD59" s="15">
        <v>0.38997925490697699</v>
      </c>
      <c r="QE59" s="15">
        <v>0.24650850467441901</v>
      </c>
      <c r="QF59" s="15">
        <v>27.849302325581402</v>
      </c>
      <c r="QG59" s="15">
        <v>25.4225581395349</v>
      </c>
      <c r="QH59" s="15">
        <v>19.2916279069767</v>
      </c>
      <c r="QI59" s="15">
        <v>38.842093023255799</v>
      </c>
      <c r="QJ59" s="15">
        <v>39.323255813953502</v>
      </c>
      <c r="QK59" s="15">
        <v>28.189534883720999</v>
      </c>
      <c r="QL59" s="15">
        <v>27.827674418604602</v>
      </c>
      <c r="QM59" s="15">
        <v>0.29421300697674402</v>
      </c>
      <c r="QN59" s="15">
        <v>0.29050315116279102</v>
      </c>
      <c r="QO59" s="15">
        <v>53.53</v>
      </c>
      <c r="QP59" s="15">
        <v>49.867209302325598</v>
      </c>
      <c r="QQ59" s="15">
        <v>60.1</v>
      </c>
      <c r="QR59" s="15">
        <f t="shared" si="90"/>
        <v>6.57</v>
      </c>
      <c r="QS59" s="15">
        <f t="shared" si="91"/>
        <v>10.232790697674403</v>
      </c>
      <c r="QT59" s="15">
        <v>1760.4116744185999</v>
      </c>
      <c r="QU59" s="15">
        <v>1677.2823720930201</v>
      </c>
      <c r="QV59" s="15">
        <v>0.23905002151860499</v>
      </c>
      <c r="QW59" s="15">
        <v>0.20976694676976701</v>
      </c>
      <c r="QX59" s="15">
        <v>0.178856980553488</v>
      </c>
      <c r="QY59" s="15">
        <v>0.148116351676744</v>
      </c>
      <c r="QZ59" s="15">
        <v>0.15546301048604599</v>
      </c>
      <c r="RA59" s="15">
        <v>0.117823359544186</v>
      </c>
      <c r="RB59" s="15">
        <v>9.3468898290697697E-2</v>
      </c>
      <c r="RC59" s="15">
        <v>5.4510020709302297E-2</v>
      </c>
      <c r="RD59" s="15">
        <v>6.29276738906977E-2</v>
      </c>
      <c r="RE59" s="15">
        <v>6.3758636213953501E-2</v>
      </c>
      <c r="RF59" s="15">
        <v>0.36796899485116302</v>
      </c>
      <c r="RG59" s="15">
        <v>0.36883312738604701</v>
      </c>
      <c r="RH59" s="15">
        <v>0.35442858133488397</v>
      </c>
      <c r="RI59" s="15">
        <v>0.32276934749534902</v>
      </c>
      <c r="RJ59" s="15">
        <v>0.141333356325581</v>
      </c>
      <c r="RK59" s="15">
        <v>0.17277194625581399</v>
      </c>
      <c r="RL59" s="15">
        <v>0.62954513066279105</v>
      </c>
      <c r="RM59" s="15">
        <v>0.53715273196279101</v>
      </c>
      <c r="RN59" s="15">
        <v>0.40260956169302298</v>
      </c>
      <c r="RO59" s="15">
        <v>-0.13027032759069801</v>
      </c>
      <c r="RP59" s="15">
        <v>0.43706827333023202</v>
      </c>
      <c r="RQ59" s="15">
        <v>-0.14739799600465101</v>
      </c>
      <c r="RR59" s="15">
        <v>0.303984541695349</v>
      </c>
      <c r="RS59" s="15">
        <v>0.29865110618139501</v>
      </c>
      <c r="RT59" s="15">
        <v>0.26091881739302297</v>
      </c>
      <c r="RU59" s="15">
        <v>0.26530264914651203</v>
      </c>
      <c r="RV59" s="15">
        <v>-0.170713192046512</v>
      </c>
      <c r="RW59" s="15">
        <v>-0.102382166927907</v>
      </c>
      <c r="RX59" s="15">
        <v>0.80944853826976704</v>
      </c>
      <c r="RY59" s="15">
        <v>0.96470045086511602</v>
      </c>
      <c r="RZ59" s="15">
        <v>0.24939716676000001</v>
      </c>
      <c r="SA59" s="15">
        <v>0.37013540051999999</v>
      </c>
      <c r="SB59" s="15">
        <v>0.22451085824</v>
      </c>
      <c r="SC59" s="15">
        <v>0.30916098848000001</v>
      </c>
      <c r="SD59" s="15">
        <v>0.49325200708</v>
      </c>
      <c r="SE59" s="15">
        <v>0.41058656164000001</v>
      </c>
      <c r="SF59" s="15">
        <v>0.29898325846000001</v>
      </c>
      <c r="SG59" s="15">
        <v>0.52419817471999997</v>
      </c>
      <c r="SH59" s="15">
        <v>0.44024416131999999</v>
      </c>
      <c r="SI59" s="15">
        <v>0.23461221114</v>
      </c>
      <c r="SJ59" s="15">
        <v>0.34714344345999998</v>
      </c>
      <c r="SK59" s="15">
        <v>0.22792842531999999</v>
      </c>
      <c r="SL59" s="15">
        <v>35.871000000000002</v>
      </c>
      <c r="SM59" s="15">
        <v>33.6158</v>
      </c>
      <c r="SN59" s="15">
        <v>10.8756</v>
      </c>
      <c r="SO59" s="15">
        <v>44.248399999999997</v>
      </c>
      <c r="SP59" s="15">
        <v>44.151400000000002</v>
      </c>
      <c r="SQ59" s="15">
        <v>37.7012</v>
      </c>
      <c r="SR59" s="15">
        <v>37.309600000000003</v>
      </c>
      <c r="SS59" s="15">
        <v>0.18051286599999999</v>
      </c>
      <c r="ST59" s="15">
        <v>0.17278521399999999</v>
      </c>
      <c r="SU59" s="15">
        <v>52.195</v>
      </c>
      <c r="SV59" s="15">
        <v>54.020200000000003</v>
      </c>
      <c r="SW59" s="15">
        <v>63.6</v>
      </c>
      <c r="SX59" s="15">
        <f t="shared" si="92"/>
        <v>11.405000000000001</v>
      </c>
      <c r="SY59" s="15">
        <f t="shared" si="93"/>
        <v>9.5797999999999988</v>
      </c>
      <c r="SZ59" s="15">
        <v>1730.13346</v>
      </c>
      <c r="TA59" s="15">
        <v>1771.5837200000001</v>
      </c>
      <c r="TB59" s="15">
        <v>0.27332085559399999</v>
      </c>
      <c r="TC59" s="15">
        <v>0.225817112658</v>
      </c>
      <c r="TD59" s="15">
        <v>0.191098956052</v>
      </c>
      <c r="TE59" s="15">
        <v>0.140000849392</v>
      </c>
      <c r="TF59" s="15">
        <v>0.20303967638199999</v>
      </c>
      <c r="TG59" s="15">
        <v>0.13941284859799999</v>
      </c>
      <c r="TH59" s="15">
        <v>0.11832351885</v>
      </c>
      <c r="TI59" s="15">
        <v>5.1157134498000002E-2</v>
      </c>
      <c r="TJ59" s="15">
        <v>8.6846944004000004E-2</v>
      </c>
      <c r="TK59" s="15">
        <v>8.9018008616000094E-2</v>
      </c>
      <c r="TL59" s="15">
        <v>0.39372002203399997</v>
      </c>
      <c r="TM59" s="15">
        <v>0.37101134838599997</v>
      </c>
      <c r="TN59" s="15">
        <v>0.38135302060199999</v>
      </c>
      <c r="TO59" s="15">
        <v>0.324869060268</v>
      </c>
      <c r="TP59" s="15">
        <v>0.13490453762400001</v>
      </c>
      <c r="TQ59" s="15">
        <v>0.158726821908</v>
      </c>
      <c r="TR59" s="15">
        <v>0.75462717667599999</v>
      </c>
      <c r="TS59" s="15">
        <v>0.59687891461999998</v>
      </c>
      <c r="TT59" s="15">
        <v>0.42726144122199999</v>
      </c>
      <c r="TU59" s="15">
        <v>8.778209213936</v>
      </c>
      <c r="TV59" s="15">
        <v>0.47240083574800001</v>
      </c>
      <c r="TW59" s="15">
        <v>9.5241351555599998</v>
      </c>
      <c r="TX59" s="15">
        <v>0.37021627852799999</v>
      </c>
      <c r="TY59" s="15">
        <v>0.372982582472</v>
      </c>
      <c r="TZ59" s="15">
        <v>0.31608895464999998</v>
      </c>
      <c r="UA59" s="15">
        <v>0.33521549286399999</v>
      </c>
      <c r="UB59" s="15">
        <v>-0.21124117989999999</v>
      </c>
      <c r="UC59" s="15">
        <v>-9.5678807739999996E-2</v>
      </c>
      <c r="UD59" s="15">
        <v>0.91672019045200004</v>
      </c>
      <c r="UE59" s="15">
        <v>3.1722691596520001</v>
      </c>
      <c r="UF59" s="15">
        <v>0.226192979768116</v>
      </c>
      <c r="UG59" s="15">
        <v>0.29411678853623202</v>
      </c>
      <c r="UH59" s="15">
        <v>0.20003365660869599</v>
      </c>
      <c r="UI59" s="15">
        <v>0.26022544927536201</v>
      </c>
      <c r="UJ59" s="15">
        <v>0.54287687421739095</v>
      </c>
      <c r="UK59" s="15">
        <v>0.44441798026086998</v>
      </c>
      <c r="UL59" s="15">
        <v>0.25096621646376799</v>
      </c>
      <c r="UM59" s="15">
        <v>0.53834812018840605</v>
      </c>
      <c r="UN59" s="15">
        <v>0.43622418775362298</v>
      </c>
      <c r="UO59" s="15">
        <v>0.21382505039130401</v>
      </c>
      <c r="UP59" s="15">
        <v>0.27605678224637697</v>
      </c>
      <c r="UQ59" s="15">
        <v>0.19989115599999999</v>
      </c>
      <c r="UR59" s="15">
        <v>32.771739130434803</v>
      </c>
      <c r="US59" s="15">
        <v>28.304927536231901</v>
      </c>
      <c r="UT59" s="15">
        <v>12.09</v>
      </c>
      <c r="UU59" s="15">
        <v>36.923913043478301</v>
      </c>
      <c r="UV59" s="15">
        <v>37.8689855072464</v>
      </c>
      <c r="UW59" s="15">
        <v>33.76</v>
      </c>
      <c r="UX59" s="15">
        <v>33.629420289855098</v>
      </c>
      <c r="UY59" s="15">
        <v>8.6843500101449297E-2</v>
      </c>
      <c r="UZ59" s="15">
        <v>0.10753359265217401</v>
      </c>
      <c r="VA59" s="15">
        <v>53.660289855072499</v>
      </c>
      <c r="VB59" s="15">
        <v>49.395072463768102</v>
      </c>
      <c r="VC59" s="15">
        <v>73.099999999999994</v>
      </c>
      <c r="VD59" s="15">
        <f t="shared" si="94"/>
        <v>19.439710144927496</v>
      </c>
      <c r="VE59" s="15">
        <f t="shared" si="95"/>
        <v>23.704927536231892</v>
      </c>
      <c r="VF59" s="15">
        <f t="shared" si="96"/>
        <v>21.572318840579694</v>
      </c>
      <c r="VG59" s="15">
        <v>1763.3893913043501</v>
      </c>
      <c r="VH59" s="15">
        <v>1666.55301449275</v>
      </c>
      <c r="VI59" s="15">
        <v>0.36363123837246403</v>
      </c>
      <c r="VJ59" s="15">
        <v>0.34866932125217398</v>
      </c>
      <c r="VK59" s="15">
        <v>0.26945189535652198</v>
      </c>
      <c r="VL59" s="15">
        <v>0.26045145176086998</v>
      </c>
      <c r="VM59" s="15">
        <v>0.32183371118405801</v>
      </c>
      <c r="VN59" s="15">
        <v>0.29469216498550699</v>
      </c>
      <c r="VO59" s="15">
        <f t="shared" si="97"/>
        <v>0.3082629380847825</v>
      </c>
      <c r="VP59" s="15">
        <v>0.22495154010144899</v>
      </c>
      <c r="VQ59" s="15">
        <v>0.203300290907246</v>
      </c>
      <c r="VR59" s="15">
        <v>0.10454388415652199</v>
      </c>
      <c r="VS59" s="15">
        <v>9.7702567779710203E-2</v>
      </c>
      <c r="VT59" s="15">
        <v>0.458135641330435</v>
      </c>
      <c r="VU59" s="15">
        <v>0.45868488704202898</v>
      </c>
      <c r="VV59" s="15">
        <v>0.43111356210289897</v>
      </c>
      <c r="VW59" s="15">
        <v>0.40880640637536197</v>
      </c>
      <c r="VX59" s="15">
        <v>0.113365860297101</v>
      </c>
      <c r="VY59" s="15">
        <v>0.13074605269710099</v>
      </c>
      <c r="VZ59" s="15">
        <v>1.14683884000725</v>
      </c>
      <c r="WA59" s="15">
        <v>1.0908061366130399</v>
      </c>
      <c r="WB59" s="15">
        <v>0.32498791060434801</v>
      </c>
      <c r="WC59" s="15">
        <v>0.31764638462318801</v>
      </c>
      <c r="WD59" s="15">
        <v>0.38848406314637701</v>
      </c>
      <c r="WE59" s="15">
        <v>0.37178019641159399</v>
      </c>
      <c r="WF59" s="15">
        <v>0.35407623333188398</v>
      </c>
      <c r="WG59" s="15">
        <v>0.32779798472898503</v>
      </c>
      <c r="WH59" s="15">
        <v>0.28693323020869599</v>
      </c>
      <c r="WI59" s="15">
        <v>0.26856743282318801</v>
      </c>
      <c r="WJ59" s="15">
        <v>-0.36676167165217399</v>
      </c>
      <c r="WK59" s="15">
        <v>-0.33603673665217398</v>
      </c>
      <c r="WL59" s="15">
        <v>0.641544794486957</v>
      </c>
      <c r="WM59" s="15">
        <v>0.688474990294203</v>
      </c>
      <c r="WN59" s="15">
        <v>0.180921530877551</v>
      </c>
      <c r="WO59" s="15">
        <v>0.21629275381632701</v>
      </c>
      <c r="WP59" s="15">
        <v>0.15704225351020401</v>
      </c>
      <c r="WQ59" s="15">
        <v>0.20034795730612201</v>
      </c>
      <c r="WR59" s="15">
        <v>0.49946950644898003</v>
      </c>
      <c r="WS59" s="15">
        <v>0.388624843816326</v>
      </c>
      <c r="WT59" s="15">
        <v>0.18540245455102</v>
      </c>
      <c r="WU59" s="15">
        <v>0.500456810061224</v>
      </c>
      <c r="WV59" s="15">
        <v>0.38152416136734701</v>
      </c>
      <c r="WW59" s="15">
        <v>0.17629814018367301</v>
      </c>
      <c r="WX59" s="15">
        <v>0.20171772114285699</v>
      </c>
      <c r="WY59" s="15">
        <v>0.15762460363265299</v>
      </c>
      <c r="WZ59" s="15">
        <v>32.75</v>
      </c>
      <c r="XA59" s="15">
        <v>29.817551020408199</v>
      </c>
      <c r="XB59" s="15">
        <v>10.567551020408199</v>
      </c>
      <c r="XC59" s="15">
        <v>37.807346938775503</v>
      </c>
      <c r="XD59" s="15">
        <v>37.531326530612198</v>
      </c>
      <c r="XE59" s="15">
        <v>33.487653061224499</v>
      </c>
      <c r="XF59" s="15">
        <v>33.409387755102102</v>
      </c>
      <c r="XG59" s="15">
        <v>0.121401240653061</v>
      </c>
      <c r="XH59" s="15">
        <v>0.106485556040816</v>
      </c>
      <c r="XI59" s="15">
        <v>57.049285714285702</v>
      </c>
      <c r="XJ59" s="15">
        <v>54.064591836734699</v>
      </c>
      <c r="XK59" s="15">
        <v>84.6</v>
      </c>
      <c r="XL59" s="15">
        <f t="shared" si="98"/>
        <v>27.550714285714292</v>
      </c>
      <c r="XM59" s="15">
        <f t="shared" si="99"/>
        <v>30.535408163265295</v>
      </c>
      <c r="XN59" s="15">
        <v>1840.33530612245</v>
      </c>
      <c r="XO59" s="15">
        <v>1772.55929591837</v>
      </c>
      <c r="XP59" s="15">
        <v>0.45864623185714298</v>
      </c>
      <c r="XQ59" s="15">
        <v>0.42163672811020397</v>
      </c>
      <c r="XR59" s="15">
        <v>0.34575247708163298</v>
      </c>
      <c r="XS59" s="15">
        <v>0.31808560477346898</v>
      </c>
      <c r="XT59" s="15">
        <v>0.42490188231632597</v>
      </c>
      <c r="XU59" s="15">
        <v>0.39136431640612201</v>
      </c>
      <c r="XV59" s="15">
        <v>0.30821474798979598</v>
      </c>
      <c r="XW59" s="15">
        <v>0.28465100965510198</v>
      </c>
      <c r="XX59" s="15">
        <v>0.13445517843673499</v>
      </c>
      <c r="XY59" s="15">
        <v>0.12140058118979601</v>
      </c>
      <c r="XZ59" s="15">
        <v>0.52041461455510196</v>
      </c>
      <c r="YA59" s="15">
        <v>0.51660150611836697</v>
      </c>
      <c r="YB59" s="15">
        <v>0.478264582646939</v>
      </c>
      <c r="YC59" s="15">
        <v>0.46293209594693902</v>
      </c>
      <c r="YD59" s="15">
        <v>8.1115377520408205E-2</v>
      </c>
      <c r="YE59" s="15">
        <v>0.12084056122857099</v>
      </c>
      <c r="YF59" s="15">
        <v>1.70374460541428</v>
      </c>
      <c r="YG59" s="15">
        <v>1.50618707153061</v>
      </c>
      <c r="YH59" s="15">
        <v>0.31628339292857099</v>
      </c>
      <c r="YI59" s="15">
        <v>0.28735753053673502</v>
      </c>
      <c r="YJ59" s="15">
        <v>0.396799475118367</v>
      </c>
      <c r="YK59" s="15">
        <v>0.355074972561225</v>
      </c>
      <c r="YL59" s="15">
        <v>0.37594306014489798</v>
      </c>
      <c r="YM59" s="15">
        <v>0.32225344493673502</v>
      </c>
      <c r="YN59" s="15">
        <v>0.29255786895101998</v>
      </c>
      <c r="YO59" s="15">
        <v>0.25337058162244902</v>
      </c>
      <c r="YP59" s="15">
        <v>-0.470642245755102</v>
      </c>
      <c r="YQ59" s="15">
        <v>-0.441804373877551</v>
      </c>
      <c r="YR59" s="15">
        <v>0.66447671480408199</v>
      </c>
      <c r="YS59" s="15">
        <v>0.64043395012857196</v>
      </c>
      <c r="YT59" s="15">
        <v>0.14679462102040799</v>
      </c>
      <c r="YU59" s="15">
        <v>0.14005985287755099</v>
      </c>
      <c r="YV59" s="15">
        <v>0.120977693367347</v>
      </c>
      <c r="YW59" s="15">
        <v>0.14395520083673499</v>
      </c>
      <c r="YX59" s="15">
        <v>0.51626967206122498</v>
      </c>
      <c r="YY59" s="15">
        <v>0.34995582183673501</v>
      </c>
      <c r="YZ59" s="15">
        <v>0.133560817612245</v>
      </c>
      <c r="ZA59" s="15">
        <v>0.52022983948979595</v>
      </c>
      <c r="ZB59" s="15">
        <v>0.36348169118367302</v>
      </c>
      <c r="ZC59" s="15">
        <v>0.142580743632653</v>
      </c>
      <c r="ZD59" s="15">
        <v>0.13322767981632699</v>
      </c>
      <c r="ZE59" s="15">
        <v>0.119904532673469</v>
      </c>
      <c r="ZF59" s="15">
        <v>36.770000000000003</v>
      </c>
      <c r="ZG59" s="15">
        <v>33.038571428571402</v>
      </c>
      <c r="ZH59" s="15">
        <v>16.248367346938799</v>
      </c>
      <c r="ZI59" s="15">
        <v>33.201224489795898</v>
      </c>
      <c r="ZJ59" s="15">
        <v>35.109387755101999</v>
      </c>
      <c r="ZK59" s="15">
        <v>37.64</v>
      </c>
      <c r="ZL59" s="15">
        <v>37.6148979591837</v>
      </c>
      <c r="ZM59" s="15">
        <v>-0.112802172244898</v>
      </c>
      <c r="ZN59" s="15">
        <v>-5.6511649591836799E-2</v>
      </c>
      <c r="ZO59" s="15">
        <v>57.658163265306101</v>
      </c>
      <c r="ZP59" s="15">
        <v>53.6971428571429</v>
      </c>
      <c r="ZQ59" s="15">
        <v>103.6</v>
      </c>
      <c r="ZR59" s="15">
        <f t="shared" si="100"/>
        <v>45.941836734693894</v>
      </c>
      <c r="ZS59" s="15">
        <f t="shared" si="101"/>
        <v>49.902857142857094</v>
      </c>
      <c r="ZT59" s="15">
        <v>1854.1442040816301</v>
      </c>
      <c r="ZU59" s="15">
        <v>1764.2254897959201</v>
      </c>
      <c r="ZV59" s="15">
        <v>0.590862271338775</v>
      </c>
      <c r="ZW59" s="15">
        <v>0.55808636811224499</v>
      </c>
      <c r="ZX59" s="15">
        <v>0.46238292356938798</v>
      </c>
      <c r="ZY59" s="15">
        <v>0.41421468804081601</v>
      </c>
      <c r="ZZ59" s="15">
        <v>0.59198641225918402</v>
      </c>
      <c r="AAA59" s="15">
        <v>0.568494011506123</v>
      </c>
      <c r="AAB59" s="15">
        <v>0.46358784591632701</v>
      </c>
      <c r="AAC59" s="15">
        <v>0.426513817659184</v>
      </c>
      <c r="AAD59" s="15">
        <v>0.17705576543061199</v>
      </c>
      <c r="AAE59" s="15">
        <v>0.18883648395102001</v>
      </c>
      <c r="AAF59" s="15">
        <v>0.62508391544898001</v>
      </c>
      <c r="AAG59" s="15">
        <v>0.61549453714285696</v>
      </c>
      <c r="AAH59" s="15">
        <v>0.569336389169388</v>
      </c>
      <c r="AAI59" s="15">
        <v>0.551971860730613</v>
      </c>
      <c r="AAJ59" s="15">
        <v>5.4052184879591798E-2</v>
      </c>
      <c r="AAK59" s="15">
        <v>8.6586455716326505E-2</v>
      </c>
      <c r="AAL59" s="15">
        <v>2.90018481916327</v>
      </c>
      <c r="AAM59" s="15">
        <v>2.6026859832999998</v>
      </c>
      <c r="AAN59" s="15">
        <v>0.29913504675306102</v>
      </c>
      <c r="AAO59" s="15">
        <v>0.33067293449183699</v>
      </c>
      <c r="AAP59" s="15">
        <v>0.40423238199795902</v>
      </c>
      <c r="AAQ59" s="15">
        <v>0.43237298353061199</v>
      </c>
      <c r="AAR59" s="15">
        <v>0.404494440446939</v>
      </c>
      <c r="AAS59" s="15">
        <v>0.436291205181633</v>
      </c>
      <c r="AAT59" s="15">
        <v>0.29938858099591797</v>
      </c>
      <c r="AAU59" s="15">
        <v>0.33497526633673502</v>
      </c>
      <c r="AAV59" s="15">
        <v>-0.63317496793877504</v>
      </c>
      <c r="AAW59" s="15">
        <v>-0.59484533144898</v>
      </c>
      <c r="AAX59" s="15">
        <v>0.68209997089591801</v>
      </c>
      <c r="AAY59" s="15">
        <v>0.82774218467346905</v>
      </c>
      <c r="AAZ59" s="15">
        <v>0.123946376</v>
      </c>
      <c r="ABA59" s="15">
        <v>9.7024006905660404E-2</v>
      </c>
      <c r="ABB59" s="15">
        <v>0.10029824209434</v>
      </c>
      <c r="ABC59" s="15">
        <v>0.105057093433962</v>
      </c>
      <c r="ABD59" s="15">
        <v>0.48942149271698099</v>
      </c>
      <c r="ABE59" s="15">
        <v>0.30960522813207503</v>
      </c>
      <c r="ABF59" s="15">
        <v>0.112701124660377</v>
      </c>
      <c r="ABG59" s="15">
        <v>0.51409048675471702</v>
      </c>
      <c r="ABH59" s="15">
        <v>0.32771217222641502</v>
      </c>
      <c r="ABI59" s="15">
        <v>0.11694109599999999</v>
      </c>
      <c r="ABJ59" s="15">
        <v>8.9500365320754699E-2</v>
      </c>
      <c r="ABK59" s="15">
        <v>9.4850327698113204E-2</v>
      </c>
      <c r="ABL59" s="15">
        <v>36.154716981132097</v>
      </c>
      <c r="ABM59" s="15">
        <v>33.855660377358497</v>
      </c>
      <c r="ABN59" s="15">
        <v>16.366415094339601</v>
      </c>
      <c r="ABO59" s="15">
        <v>28.988113207547201</v>
      </c>
      <c r="ABP59" s="15">
        <v>29.753207547169801</v>
      </c>
      <c r="ABQ59" s="15">
        <v>36.639622641509497</v>
      </c>
      <c r="ABR59" s="15">
        <v>36.620754716981097</v>
      </c>
      <c r="ABS59" s="15">
        <v>-0.192442005660377</v>
      </c>
      <c r="ABT59" s="15">
        <v>-0.157479265283019</v>
      </c>
      <c r="ABU59" s="15">
        <v>58.794150943396197</v>
      </c>
      <c r="ABV59" s="15">
        <v>55.628113207547202</v>
      </c>
      <c r="ABW59" s="15">
        <v>122.5</v>
      </c>
      <c r="ABX59" s="15">
        <f t="shared" si="102"/>
        <v>63.705849056603803</v>
      </c>
      <c r="ABY59" s="15">
        <f t="shared" si="103"/>
        <v>66.871886792452798</v>
      </c>
      <c r="ABZ59" s="15">
        <f t="shared" si="104"/>
        <v>65.288867924528304</v>
      </c>
      <c r="ACA59" s="15">
        <v>1879.91922641509</v>
      </c>
      <c r="ACB59" s="15">
        <v>1808.0580754717</v>
      </c>
      <c r="ACC59" s="15">
        <v>0.64007837892264097</v>
      </c>
      <c r="ACD59" s="15">
        <v>0.64261091808301896</v>
      </c>
      <c r="ACE59" s="15">
        <v>0.48797751582264198</v>
      </c>
      <c r="ACF59" s="15">
        <v>0.49001551382075498</v>
      </c>
      <c r="ACG59" s="15">
        <v>0.703261393815094</v>
      </c>
      <c r="ACH59" s="15">
        <v>0.66584190436037705</v>
      </c>
      <c r="ACI59" s="15">
        <f t="shared" si="105"/>
        <v>0.68455164908773547</v>
      </c>
      <c r="ACJ59" s="15">
        <v>0.57082998221886805</v>
      </c>
      <c r="ACK59" s="15">
        <v>0.519951480964151</v>
      </c>
      <c r="ACL59" s="15">
        <v>0.22130220086981101</v>
      </c>
      <c r="ACM59" s="15">
        <v>0.223395382843396</v>
      </c>
      <c r="ACN59" s="15">
        <v>0.68828093072264196</v>
      </c>
      <c r="ACO59" s="15">
        <v>0.656388714798113</v>
      </c>
      <c r="ACP59" s="15">
        <v>0.62902265481132102</v>
      </c>
      <c r="ACQ59" s="15">
        <v>0.59209416378867896</v>
      </c>
      <c r="ACR59" s="15">
        <v>8.64264383113207E-2</v>
      </c>
      <c r="ACS59" s="15">
        <v>2.3493863030188699E-2</v>
      </c>
      <c r="ACT59" s="15">
        <v>3.5654090150000002</v>
      </c>
      <c r="ACU59" s="15">
        <v>3.6677889874830201</v>
      </c>
      <c r="ACV59" s="15">
        <v>0.31482168794905702</v>
      </c>
      <c r="ACW59" s="15">
        <v>0.33418429023962298</v>
      </c>
      <c r="ACX59" s="15">
        <v>0.43877029272830198</v>
      </c>
      <c r="ACY59" s="15">
        <v>0.45164388614716999</v>
      </c>
      <c r="ACZ59" s="15">
        <v>0.464059106056604</v>
      </c>
      <c r="ADA59" s="15">
        <v>0.46100395356792501</v>
      </c>
      <c r="ADB59" s="15">
        <v>0.34569023682641498</v>
      </c>
      <c r="ADC59" s="15">
        <v>0.34558017015471698</v>
      </c>
      <c r="ADD59" s="15">
        <v>-0.72650388420754697</v>
      </c>
      <c r="ADE59" s="15">
        <v>-0.68269092433962297</v>
      </c>
      <c r="ADF59" s="15">
        <v>0.78426116022075498</v>
      </c>
      <c r="ADG59" s="15">
        <v>0.87372324003773605</v>
      </c>
      <c r="ADH59" s="15">
        <v>0.106172901966667</v>
      </c>
      <c r="ADI59" s="15">
        <v>5.2751859366666702E-2</v>
      </c>
      <c r="ADJ59" s="15">
        <v>8.1075433216666701E-2</v>
      </c>
      <c r="ADK59" s="15">
        <v>9.0576666666666597E-2</v>
      </c>
      <c r="ADL59" s="15">
        <v>0.51072991458333294</v>
      </c>
      <c r="ADM59" s="15">
        <v>0.31542403816666698</v>
      </c>
      <c r="ADN59" s="15">
        <v>9.2233041850000003E-2</v>
      </c>
      <c r="ADO59" s="15">
        <v>0.53768284036666703</v>
      </c>
      <c r="ADP59" s="15">
        <v>0.33422153631666701</v>
      </c>
      <c r="ADQ59" s="15">
        <v>0.10393279295000001</v>
      </c>
      <c r="ADR59" s="15">
        <v>6.258318215E-2</v>
      </c>
      <c r="ADS59" s="15">
        <v>8.2978830633333306E-2</v>
      </c>
      <c r="ADT59" s="15">
        <v>37.649333333333402</v>
      </c>
      <c r="ADU59" s="15">
        <v>34.467166666666699</v>
      </c>
      <c r="ADV59" s="15">
        <v>13.2093333333333</v>
      </c>
      <c r="ADW59" s="15">
        <v>27.771333333333299</v>
      </c>
      <c r="ADX59" s="15">
        <v>27.748833333333302</v>
      </c>
      <c r="ADY59" s="15">
        <v>37.829333333333302</v>
      </c>
      <c r="ADZ59" s="15">
        <v>37.726999999999997</v>
      </c>
      <c r="AEA59" s="15">
        <v>-0.251417575</v>
      </c>
      <c r="AEB59" s="15">
        <v>-0.22724866166666699</v>
      </c>
      <c r="AEC59" s="15">
        <v>53.544499999999999</v>
      </c>
      <c r="AED59" s="15">
        <v>52.523000000000003</v>
      </c>
      <c r="AEE59" s="15">
        <v>140.80000000000001</v>
      </c>
      <c r="AEF59" s="15">
        <f t="shared" si="247"/>
        <v>87.255500000000012</v>
      </c>
      <c r="AEG59" s="15">
        <f t="shared" si="248"/>
        <v>88.277000000000015</v>
      </c>
      <c r="AEH59" s="15">
        <v>1760.7446333333301</v>
      </c>
      <c r="AEI59" s="15">
        <v>1737.5569166666701</v>
      </c>
      <c r="AEJ59" s="15">
        <v>0.706882472183333</v>
      </c>
      <c r="AEK59" s="15">
        <v>0.69632161988333297</v>
      </c>
      <c r="AEL59" s="15">
        <v>0.56722208233333304</v>
      </c>
      <c r="AEM59" s="15">
        <v>0.55187631150000005</v>
      </c>
      <c r="AEN59" s="15">
        <v>0.79118905144999996</v>
      </c>
      <c r="AEO59" s="15">
        <v>0.810987761983333</v>
      </c>
      <c r="AEP59" s="15">
        <v>0.68426853269999999</v>
      </c>
      <c r="AEQ59" s="15">
        <v>0.71218703481666701</v>
      </c>
      <c r="AER59" s="15">
        <v>0.233297686583333</v>
      </c>
      <c r="AES59" s="15">
        <v>0.234945174233333</v>
      </c>
      <c r="AET59" s="15">
        <v>0.73220750585000005</v>
      </c>
      <c r="AEU59" s="15">
        <v>0.72296595503333305</v>
      </c>
      <c r="AEV59" s="15">
        <v>0.67549326615000005</v>
      </c>
      <c r="AEW59" s="15">
        <v>0.65227074861666701</v>
      </c>
      <c r="AEX59" s="15">
        <v>5.32364034E-2</v>
      </c>
      <c r="AEY59" s="15">
        <v>5.56739330833333E-2</v>
      </c>
      <c r="AEZ59" s="15">
        <v>4.8390382063833304</v>
      </c>
      <c r="AFA59" s="15">
        <v>4.6467630066666699</v>
      </c>
      <c r="AFB59" s="15">
        <v>0.29499325538333299</v>
      </c>
      <c r="AFC59" s="15">
        <v>0.28885621065</v>
      </c>
      <c r="AFD59" s="15">
        <v>0.42812849418333299</v>
      </c>
      <c r="AFE59" s="15">
        <v>0.42128605278333298</v>
      </c>
      <c r="AFF59" s="15">
        <v>0.45649852233333299</v>
      </c>
      <c r="AFG59" s="15">
        <v>0.45933090433333301</v>
      </c>
      <c r="AFH59" s="15">
        <v>0.32997082478333301</v>
      </c>
      <c r="AFI59" s="15">
        <v>0.33602110293333298</v>
      </c>
      <c r="AFJ59" s="15">
        <v>-0.81223516936666595</v>
      </c>
      <c r="AFK59" s="15">
        <v>-0.83149466161666696</v>
      </c>
      <c r="AFL59" s="15">
        <v>0.751054834583333</v>
      </c>
      <c r="AFM59" s="15">
        <v>0.75429645555000002</v>
      </c>
      <c r="AFN59" s="15">
        <v>0.12982218958928601</v>
      </c>
      <c r="AFO59" s="15">
        <v>6.2421258410714303E-2</v>
      </c>
      <c r="AFP59" s="15">
        <v>9.7597178500000006E-2</v>
      </c>
      <c r="AFQ59" s="15">
        <v>0.103508759357143</v>
      </c>
      <c r="AFR59" s="15">
        <v>0.64246863423214295</v>
      </c>
      <c r="AFS59" s="15">
        <v>0.38938281024999999</v>
      </c>
      <c r="AFT59" s="15">
        <v>9.6700322142857204E-2</v>
      </c>
      <c r="AFU59" s="15">
        <v>0.62575143896428598</v>
      </c>
      <c r="AFV59" s="15">
        <v>0.38755834312499998</v>
      </c>
      <c r="AFW59" s="15">
        <v>0.11967462883928601</v>
      </c>
      <c r="AFX59" s="15">
        <v>5.6735645535714301E-2</v>
      </c>
      <c r="AFY59" s="15">
        <v>9.5878900357142804E-2</v>
      </c>
      <c r="AFZ59" s="25">
        <v>-9999</v>
      </c>
      <c r="AGA59" s="25">
        <v>-9999</v>
      </c>
      <c r="AGB59" s="25">
        <v>-9999</v>
      </c>
      <c r="AGC59" s="25">
        <v>-9999</v>
      </c>
      <c r="AGD59" s="25">
        <v>-9999</v>
      </c>
      <c r="AGE59" s="25">
        <v>-9999</v>
      </c>
      <c r="AGF59" s="25">
        <v>-9999</v>
      </c>
      <c r="AGG59" s="25">
        <v>-9999</v>
      </c>
      <c r="AGH59" s="25">
        <v>-9999</v>
      </c>
      <c r="AGI59" s="25">
        <v>-9999</v>
      </c>
      <c r="AGJ59" s="25">
        <v>-9999</v>
      </c>
      <c r="AGK59" s="25">
        <v>-9999</v>
      </c>
      <c r="AGL59" s="25">
        <v>-9999</v>
      </c>
      <c r="AGM59" s="25">
        <v>-9999</v>
      </c>
      <c r="AGN59" s="25">
        <v>-9999</v>
      </c>
      <c r="AGO59" s="25">
        <v>-9999</v>
      </c>
      <c r="AGP59" s="25">
        <v>-9999</v>
      </c>
      <c r="AGQ59" s="15">
        <v>0.73215745758928596</v>
      </c>
      <c r="AGR59" s="15">
        <v>0.72130138675714295</v>
      </c>
      <c r="AGS59" s="15">
        <v>0.60056712048571503</v>
      </c>
      <c r="AGT59" s="15">
        <v>0.57930482800178595</v>
      </c>
      <c r="AGU59" s="15">
        <v>0.83342810489821495</v>
      </c>
      <c r="AGV59" s="15">
        <v>0.82164892556428604</v>
      </c>
      <c r="AGW59" s="15">
        <f t="shared" si="109"/>
        <v>0.82753851523125044</v>
      </c>
      <c r="AGX59" s="15">
        <v>0.74416128657142799</v>
      </c>
      <c r="AGY59" s="15">
        <v>0.72231936886607195</v>
      </c>
      <c r="AGZ59" s="15">
        <v>0.23500669345535699</v>
      </c>
      <c r="AHA59" s="15">
        <v>0.24435430834642899</v>
      </c>
      <c r="AHB59" s="15">
        <v>0.73391570944999995</v>
      </c>
      <c r="AHC59" s="15">
        <v>0.73427802728035696</v>
      </c>
      <c r="AHD59" s="15">
        <v>0.67851614409642902</v>
      </c>
      <c r="AHE59" s="15">
        <v>0.66164087162321406</v>
      </c>
      <c r="AHF59" s="15">
        <v>4.4070470571428598E-3</v>
      </c>
      <c r="AHG59" s="15">
        <v>2.9965055014285698E-2</v>
      </c>
      <c r="AHH59" s="15">
        <v>5.4802124388642897</v>
      </c>
      <c r="AHI59" s="15">
        <v>5.21583694704821</v>
      </c>
      <c r="AHJ59" s="15">
        <v>0.28203071969999999</v>
      </c>
      <c r="AHK59" s="15">
        <v>0.29719436181428599</v>
      </c>
      <c r="AHL59" s="15">
        <v>0.41846384563928601</v>
      </c>
      <c r="AHM59" s="15">
        <v>0.433570712442857</v>
      </c>
      <c r="AHN59" s="15">
        <v>0.44994592006071399</v>
      </c>
      <c r="AHO59" s="15">
        <v>0.46623955847321402</v>
      </c>
      <c r="AHP59" s="15">
        <v>0.32089976886785698</v>
      </c>
      <c r="AHQ59" s="15">
        <v>0.337863834207143</v>
      </c>
      <c r="AHR59" s="15">
        <v>-0.85319193473214305</v>
      </c>
      <c r="AHS59" s="15">
        <v>-0.83843370889285695</v>
      </c>
      <c r="AHT59" s="15">
        <v>0.72133968777142898</v>
      </c>
      <c r="AHU59" s="15">
        <v>0.78093750813035701</v>
      </c>
      <c r="AHV59" s="15">
        <v>0.125735968807692</v>
      </c>
      <c r="AHW59" s="15">
        <v>6.2585151153846094E-2</v>
      </c>
      <c r="AHX59" s="15">
        <v>9.8637900596153905E-2</v>
      </c>
      <c r="AHY59" s="15">
        <v>0.10230317580769201</v>
      </c>
      <c r="AHZ59" s="15">
        <v>0.60185935217307696</v>
      </c>
      <c r="AIA59" s="15">
        <v>0.363347796538461</v>
      </c>
      <c r="AIB59" s="15">
        <v>9.5555311384615399E-2</v>
      </c>
      <c r="AIC59" s="15">
        <v>0.56097680336538502</v>
      </c>
      <c r="AID59" s="15">
        <v>0.35739135792307702</v>
      </c>
      <c r="AIE59" s="15">
        <v>0.11296538461538499</v>
      </c>
      <c r="AIF59" s="15">
        <v>5.5545536884615401E-2</v>
      </c>
      <c r="AIG59" s="15">
        <v>8.9480311346153904E-2</v>
      </c>
      <c r="AIH59" s="15">
        <v>37.647692307692303</v>
      </c>
      <c r="AII59" s="15">
        <v>34.274615384615402</v>
      </c>
      <c r="AIJ59" s="15">
        <v>18.604423076923101</v>
      </c>
      <c r="AIK59" s="15">
        <v>27.772500000000001</v>
      </c>
      <c r="AIL59" s="15">
        <v>27.5509615384615</v>
      </c>
      <c r="AIM59" s="15">
        <v>37.8634615384615</v>
      </c>
      <c r="AIN59" s="15">
        <v>37.765000000000001</v>
      </c>
      <c r="AIO59" s="15">
        <v>-0.25227283461538502</v>
      </c>
      <c r="AIP59" s="15">
        <v>-0.232459015384615</v>
      </c>
      <c r="AIQ59" s="15">
        <v>48.4476923076923</v>
      </c>
      <c r="AIR59" s="15">
        <v>49.247884615384599</v>
      </c>
      <c r="AIS59" s="15">
        <v>157</v>
      </c>
      <c r="AIT59" s="15">
        <f t="shared" si="110"/>
        <v>108.55230769230769</v>
      </c>
      <c r="AIU59" s="15">
        <f t="shared" si="111"/>
        <v>107.75211538461539</v>
      </c>
      <c r="AIV59" s="15">
        <v>1645.07886538462</v>
      </c>
      <c r="AIW59" s="15">
        <v>1663.24042307692</v>
      </c>
      <c r="AIX59" s="15">
        <v>0.70882347359999998</v>
      </c>
      <c r="AIY59" s="15">
        <v>0.70819144751346197</v>
      </c>
      <c r="AIZ59" s="15">
        <v>0.57793415239423096</v>
      </c>
      <c r="AJA59" s="15">
        <v>0.55978153684999998</v>
      </c>
      <c r="AJB59" s="15">
        <v>0.81934097985961496</v>
      </c>
      <c r="AJC59" s="15">
        <v>0.81024011007307695</v>
      </c>
      <c r="AJD59" s="15">
        <v>0.73016597674999995</v>
      </c>
      <c r="AJE59" s="15">
        <v>0.70496063011538501</v>
      </c>
      <c r="AJF59" s="15">
        <v>0.22174906040961501</v>
      </c>
      <c r="AJG59" s="15">
        <v>0.24600389515000001</v>
      </c>
      <c r="AJH59" s="15">
        <v>0.72444163397884598</v>
      </c>
      <c r="AJI59" s="15">
        <v>0.716522319536539</v>
      </c>
      <c r="AJJ59" s="15">
        <v>0.66424647168461504</v>
      </c>
      <c r="AJK59" s="15">
        <v>0.65243758386346096</v>
      </c>
      <c r="AJL59" s="15">
        <v>3.3316002213461503E-2</v>
      </c>
      <c r="AJM59" s="15">
        <v>1.8557933880769199E-2</v>
      </c>
      <c r="AJN59" s="15">
        <v>4.8762202058019204</v>
      </c>
      <c r="AJO59" s="15">
        <v>4.89622190824808</v>
      </c>
      <c r="AJP59" s="15">
        <v>0.27085211820961502</v>
      </c>
      <c r="AJQ59" s="15">
        <v>0.30295042965769198</v>
      </c>
      <c r="AJR59" s="15">
        <v>0.40292554456538499</v>
      </c>
      <c r="AJS59" s="15">
        <v>0.43816287702500001</v>
      </c>
      <c r="AJT59" s="15">
        <v>0.43723946905</v>
      </c>
      <c r="AJU59" s="15">
        <v>0.47275530753269202</v>
      </c>
      <c r="AJV59" s="15">
        <v>0.312758992103846</v>
      </c>
      <c r="AJW59" s="15">
        <v>0.346172358351923</v>
      </c>
      <c r="AJX59" s="15">
        <v>-0.84374895811538497</v>
      </c>
      <c r="AJY59" s="15">
        <v>-0.82667840213461596</v>
      </c>
      <c r="AJZ59" s="15">
        <v>0.67741312557692301</v>
      </c>
      <c r="AKA59" s="15">
        <v>0.804238794188462</v>
      </c>
      <c r="AZI59" s="6"/>
      <c r="AZJ59" s="7"/>
      <c r="AZK59" s="6"/>
      <c r="AZL59" s="6"/>
      <c r="AZM59" s="6"/>
      <c r="AZN59" s="6"/>
    </row>
    <row r="60" spans="1:963 1361:1366" x14ac:dyDescent="0.25">
      <c r="A60" s="15">
        <v>59</v>
      </c>
      <c r="B60" s="15">
        <v>15</v>
      </c>
      <c r="C60" s="15" t="s">
        <v>11</v>
      </c>
      <c r="D60" s="15">
        <v>100</v>
      </c>
      <c r="E60" s="15">
        <v>2</v>
      </c>
      <c r="F60" s="15">
        <v>3</v>
      </c>
      <c r="G60" s="15" t="s">
        <v>14</v>
      </c>
      <c r="H60" s="15" t="s">
        <v>560</v>
      </c>
      <c r="I60" s="25">
        <v>-9999</v>
      </c>
      <c r="J60" s="25">
        <v>-9999</v>
      </c>
      <c r="K60" s="25">
        <v>-9999</v>
      </c>
      <c r="L60" s="25">
        <v>-9999</v>
      </c>
      <c r="M60" s="15">
        <v>125.44000000000001</v>
      </c>
      <c r="N60" s="15">
        <v>112</v>
      </c>
      <c r="O60" s="15">
        <f t="shared" si="34"/>
        <v>112.00000000000001</v>
      </c>
      <c r="P60" s="15">
        <v>100</v>
      </c>
      <c r="Q60" s="15">
        <v>51.679999999999993</v>
      </c>
      <c r="R60" s="15">
        <v>20.72</v>
      </c>
      <c r="S60" s="15">
        <v>27.6</v>
      </c>
      <c r="T60" s="15">
        <v>55.679999999999993</v>
      </c>
      <c r="U60" s="15">
        <v>16.72</v>
      </c>
      <c r="V60" s="15">
        <v>27.6</v>
      </c>
      <c r="W60" s="15">
        <v>43.679999999999993</v>
      </c>
      <c r="X60" s="15">
        <v>18.72</v>
      </c>
      <c r="Y60" s="15">
        <v>37.6</v>
      </c>
      <c r="Z60" s="15">
        <v>49.679999999999993</v>
      </c>
      <c r="AA60" s="15">
        <v>18.72</v>
      </c>
      <c r="AB60" s="15">
        <v>31.6</v>
      </c>
      <c r="AC60" s="15" t="s">
        <v>99</v>
      </c>
      <c r="AD60" s="15">
        <v>8.8000000000000007</v>
      </c>
      <c r="AE60" s="15">
        <v>7.2</v>
      </c>
      <c r="AF60" s="15">
        <v>0.8</v>
      </c>
      <c r="AG60" s="15" t="s">
        <v>41</v>
      </c>
      <c r="AH60" s="15">
        <v>2</v>
      </c>
      <c r="AI60" s="15">
        <v>1.1000000000000001</v>
      </c>
      <c r="AJ60" s="15">
        <v>3.9</v>
      </c>
      <c r="AK60" s="15">
        <v>7</v>
      </c>
      <c r="AL60" s="15">
        <v>421</v>
      </c>
      <c r="AM60" s="15">
        <v>41</v>
      </c>
      <c r="AN60" s="15">
        <v>0.63</v>
      </c>
      <c r="AO60" s="15">
        <v>9.1</v>
      </c>
      <c r="AP60" s="15">
        <v>6.8</v>
      </c>
      <c r="AQ60" s="15">
        <v>1.33</v>
      </c>
      <c r="AR60" s="15">
        <v>5271</v>
      </c>
      <c r="AS60" s="15">
        <v>201</v>
      </c>
      <c r="AT60" s="15">
        <v>375</v>
      </c>
      <c r="AU60" s="25">
        <v>-9999</v>
      </c>
      <c r="AV60" s="15">
        <v>30.7</v>
      </c>
      <c r="AW60" s="15">
        <v>0</v>
      </c>
      <c r="AX60" s="15">
        <v>4</v>
      </c>
      <c r="AY60" s="15">
        <v>86</v>
      </c>
      <c r="AZ60" s="15">
        <v>5</v>
      </c>
      <c r="BA60" s="15">
        <v>5</v>
      </c>
      <c r="BB60" s="15">
        <v>69</v>
      </c>
      <c r="BC60" s="20">
        <v>0.16494227020542812</v>
      </c>
      <c r="BD60" s="20">
        <v>0</v>
      </c>
      <c r="BE60" s="20">
        <v>0</v>
      </c>
      <c r="BF60" s="20">
        <v>0</v>
      </c>
      <c r="BG60" s="20">
        <v>0.54468927952463486</v>
      </c>
      <c r="BH60" s="20">
        <v>0.42506375956393461</v>
      </c>
      <c r="BI60" s="25">
        <v>-9999</v>
      </c>
      <c r="BJ60" s="25">
        <v>-9999</v>
      </c>
      <c r="BK60" s="25">
        <v>-9999</v>
      </c>
      <c r="BL60" s="25">
        <v>-9999</v>
      </c>
      <c r="BM60" s="25">
        <v>-9999</v>
      </c>
      <c r="BN60" s="20">
        <f t="shared" si="197"/>
        <v>0.65976908082171248</v>
      </c>
      <c r="BO60" s="20">
        <f t="shared" si="198"/>
        <v>0.65976908082171248</v>
      </c>
      <c r="BP60" s="20">
        <f t="shared" si="199"/>
        <v>0.65976908082171248</v>
      </c>
      <c r="BQ60" s="20">
        <f t="shared" si="200"/>
        <v>2.8385261989202517</v>
      </c>
      <c r="BR60" s="20">
        <f t="shared" si="201"/>
        <v>4.5387812371759901</v>
      </c>
      <c r="BS60" s="20">
        <f t="shared" si="202"/>
        <v>0</v>
      </c>
      <c r="BT60" s="20">
        <f t="shared" si="203"/>
        <v>2.1787571180985394</v>
      </c>
      <c r="BU60" s="20">
        <f t="shared" si="204"/>
        <v>1.7002550382557384</v>
      </c>
      <c r="BV60" s="20">
        <f t="shared" si="35"/>
        <v>3.8790121563542779</v>
      </c>
      <c r="BW60" s="25">
        <v>-9999</v>
      </c>
      <c r="BX60" s="25">
        <v>-9999</v>
      </c>
      <c r="BY60" s="25">
        <v>-9999</v>
      </c>
      <c r="BZ60" s="25">
        <v>-9999</v>
      </c>
      <c r="CA60" s="25">
        <v>-9999</v>
      </c>
      <c r="CB60" s="25">
        <v>-9999</v>
      </c>
      <c r="CC60" s="25">
        <v>-9999</v>
      </c>
      <c r="CD60" s="20">
        <f t="shared" si="205"/>
        <v>31.81811852782139</v>
      </c>
      <c r="CE60" s="20">
        <f t="shared" si="206"/>
        <v>41.766263319645383</v>
      </c>
      <c r="CF60" s="20">
        <f t="shared" si="207"/>
        <v>49.194378335619824</v>
      </c>
      <c r="CG60" s="20">
        <f t="shared" si="36"/>
        <v>74.095380206811868</v>
      </c>
      <c r="CH60" s="15">
        <f t="shared" si="208"/>
        <v>7.4281150159744405</v>
      </c>
      <c r="CI60" s="15">
        <f t="shared" si="209"/>
        <v>14.585012087026589</v>
      </c>
      <c r="CJ60" s="15">
        <f t="shared" si="210"/>
        <v>10.315989784165456</v>
      </c>
      <c r="CK60" s="15">
        <f t="shared" ref="CK60:CL60" si="285">SUM(CH60:CJ60)</f>
        <v>32.329116887166485</v>
      </c>
      <c r="CL60" s="15">
        <f t="shared" si="285"/>
        <v>57.230118758358529</v>
      </c>
      <c r="CM60" s="15">
        <v>0.34500000000000003</v>
      </c>
      <c r="CN60" s="15">
        <v>0</v>
      </c>
      <c r="CO60" s="15">
        <v>6.5000000000000002E-2</v>
      </c>
      <c r="CP60" s="15">
        <v>0.17</v>
      </c>
      <c r="CQ60" s="15">
        <v>0.255</v>
      </c>
      <c r="CR60" s="25">
        <v>-9999</v>
      </c>
      <c r="CS60" s="25">
        <v>-9999</v>
      </c>
      <c r="CT60" s="25">
        <v>-9999</v>
      </c>
      <c r="CU60" s="25">
        <v>-9999</v>
      </c>
      <c r="CV60" s="25">
        <v>-9999</v>
      </c>
      <c r="CW60" s="25">
        <v>-9999</v>
      </c>
      <c r="CX60" s="20">
        <f t="shared" si="141"/>
        <v>1.3800000000000001</v>
      </c>
      <c r="CY60" s="20">
        <f t="shared" si="142"/>
        <v>1.6400000000000001</v>
      </c>
      <c r="CZ60" s="20">
        <f t="shared" si="143"/>
        <v>2.3200000000000003</v>
      </c>
      <c r="DA60" s="20">
        <f t="shared" si="144"/>
        <v>3.3400000000000003</v>
      </c>
      <c r="DB60" s="20">
        <f t="shared" si="145"/>
        <v>-39992.660000000003</v>
      </c>
      <c r="DC60" s="15">
        <f t="shared" si="146"/>
        <v>0.68</v>
      </c>
      <c r="DD60" s="15">
        <f t="shared" si="147"/>
        <v>1.02</v>
      </c>
      <c r="DE60" s="15">
        <f t="shared" si="148"/>
        <v>-39996</v>
      </c>
      <c r="DF60" s="15">
        <f t="shared" si="149"/>
        <v>-39994.300000000003</v>
      </c>
      <c r="DG60" s="16">
        <v>4.2872080864412681</v>
      </c>
      <c r="DH60" s="16">
        <v>3.6673215455140795</v>
      </c>
      <c r="DI60" s="16">
        <v>2.4870361979559985</v>
      </c>
      <c r="DJ60" s="16">
        <v>1.8570287539936101</v>
      </c>
      <c r="DK60" s="16">
        <v>3.6462530217566473</v>
      </c>
      <c r="DL60" s="16">
        <v>2.5789974460413641</v>
      </c>
      <c r="DM60" s="25">
        <v>-9999</v>
      </c>
      <c r="DN60" s="20">
        <f t="shared" si="41"/>
        <v>31.81811852782139</v>
      </c>
      <c r="DO60" s="20">
        <f t="shared" si="42"/>
        <v>41.766263319645383</v>
      </c>
      <c r="DP60" s="20">
        <f t="shared" ref="DP60:DR60" si="286">(DO60+(DJ60*4))</f>
        <v>49.194378335619824</v>
      </c>
      <c r="DQ60" s="20">
        <f t="shared" si="286"/>
        <v>63.779390422646415</v>
      </c>
      <c r="DR60" s="20">
        <f t="shared" si="286"/>
        <v>74.095380206811868</v>
      </c>
      <c r="DS60" s="15">
        <f t="shared" si="44"/>
        <v>7.4281150159744405</v>
      </c>
      <c r="DT60" s="15">
        <f t="shared" si="45"/>
        <v>14.585012087026589</v>
      </c>
      <c r="DU60" s="15">
        <f t="shared" si="46"/>
        <v>10.315989784165456</v>
      </c>
      <c r="DV60" s="15">
        <f t="shared" si="47"/>
        <v>32.329116887166485</v>
      </c>
      <c r="DW60" s="25">
        <v>-9999</v>
      </c>
      <c r="DX60" s="25">
        <v>-9999</v>
      </c>
      <c r="DY60" s="25">
        <v>-9999</v>
      </c>
      <c r="DZ60" s="25">
        <v>-9999</v>
      </c>
      <c r="EA60" s="25">
        <v>-9999</v>
      </c>
      <c r="EB60" s="25">
        <v>-9999</v>
      </c>
      <c r="EC60" s="25">
        <v>-9999</v>
      </c>
      <c r="ED60" s="25">
        <v>-9999</v>
      </c>
      <c r="EE60" s="25">
        <v>-9999</v>
      </c>
      <c r="EF60" s="25">
        <v>-9999</v>
      </c>
      <c r="EG60" s="25">
        <v>-9999</v>
      </c>
      <c r="EH60" s="25">
        <v>-9999</v>
      </c>
      <c r="EI60" s="25">
        <v>-9999</v>
      </c>
      <c r="EJ60" s="25">
        <v>-9999</v>
      </c>
      <c r="EK60" s="25">
        <v>-9999</v>
      </c>
      <c r="EL60" s="25">
        <v>-9999</v>
      </c>
      <c r="EM60" s="25">
        <v>-9999</v>
      </c>
      <c r="EN60" s="25">
        <v>-9999</v>
      </c>
      <c r="EO60" s="25">
        <v>-9999</v>
      </c>
      <c r="EP60" s="25">
        <v>-9999</v>
      </c>
      <c r="EQ60" s="15">
        <v>4.8</v>
      </c>
      <c r="ER60" s="18">
        <v>4.3</v>
      </c>
      <c r="ES60" s="17">
        <v>5.6</v>
      </c>
      <c r="ET60" s="18">
        <v>4.4000000000000004</v>
      </c>
      <c r="EU60" s="29">
        <v>4.2</v>
      </c>
      <c r="EV60" s="22">
        <v>3.9</v>
      </c>
      <c r="EW60" s="22">
        <v>4.5999999999999996</v>
      </c>
      <c r="EX60" s="18">
        <v>5.0999999999999996</v>
      </c>
      <c r="EY60" s="18">
        <v>6.2</v>
      </c>
      <c r="EZ60" s="23">
        <v>5.5</v>
      </c>
      <c r="FA60" s="18">
        <v>7.5</v>
      </c>
      <c r="FB60" s="22">
        <v>8.3000000000000007</v>
      </c>
      <c r="FC60" s="21">
        <v>-9999</v>
      </c>
      <c r="FD60" s="18">
        <v>10.6</v>
      </c>
      <c r="FE60" s="21">
        <v>-9999</v>
      </c>
      <c r="FF60" s="18">
        <v>13.2</v>
      </c>
      <c r="FG60" s="18">
        <v>13.4</v>
      </c>
      <c r="FH60" s="18">
        <v>13.8</v>
      </c>
      <c r="FI60" s="18">
        <v>12.8</v>
      </c>
      <c r="FJ60" s="18">
        <v>12.8</v>
      </c>
      <c r="FK60" s="18">
        <v>12.4</v>
      </c>
      <c r="FL60" s="17">
        <v>31.5</v>
      </c>
      <c r="FM60" s="17">
        <v>36.1</v>
      </c>
      <c r="FN60" s="17">
        <v>29.8</v>
      </c>
      <c r="FO60" s="17">
        <v>28.3</v>
      </c>
      <c r="FP60" s="17">
        <v>27.3</v>
      </c>
      <c r="FQ60" s="17">
        <v>27.2</v>
      </c>
      <c r="FR60" s="17">
        <v>25.8</v>
      </c>
      <c r="FS60" s="17">
        <v>24.9</v>
      </c>
      <c r="FT60" s="17">
        <v>22.4</v>
      </c>
      <c r="FU60" s="17">
        <v>23.1</v>
      </c>
      <c r="FV60" s="17">
        <v>21.5</v>
      </c>
      <c r="FW60" s="17">
        <v>24</v>
      </c>
      <c r="FX60" s="22">
        <v>34</v>
      </c>
      <c r="FY60" s="22">
        <v>29.5</v>
      </c>
      <c r="FZ60" s="22">
        <v>53.5</v>
      </c>
      <c r="GA60" s="22">
        <v>55</v>
      </c>
      <c r="GB60" s="22">
        <v>70.5</v>
      </c>
      <c r="GC60" s="22">
        <v>46</v>
      </c>
      <c r="GD60" s="22">
        <v>91.5</v>
      </c>
      <c r="GE60" s="22">
        <v>85.5</v>
      </c>
      <c r="GF60" s="22">
        <v>92.5</v>
      </c>
      <c r="GG60" s="22">
        <v>86.5</v>
      </c>
      <c r="GH60" s="22">
        <v>111</v>
      </c>
      <c r="GI60" s="22">
        <v>85</v>
      </c>
      <c r="GJ60" s="22">
        <v>117</v>
      </c>
      <c r="GK60" s="22">
        <v>90</v>
      </c>
      <c r="GL60" s="22">
        <v>122.5</v>
      </c>
      <c r="GM60" s="22">
        <v>89</v>
      </c>
      <c r="GN60" s="16">
        <v>2.9702970297029707</v>
      </c>
      <c r="GO60" s="16">
        <v>2234.0594059405939</v>
      </c>
      <c r="GP60" s="16">
        <v>1901.3829787234042</v>
      </c>
      <c r="GQ60" s="16">
        <v>8378.6138613861367</v>
      </c>
      <c r="GR60" s="16">
        <v>9421.3147410358579</v>
      </c>
      <c r="GS60" s="16">
        <v>6576.8844221105519</v>
      </c>
      <c r="GT60" s="16">
        <v>2389.2292490118575</v>
      </c>
      <c r="GU60" s="16">
        <v>87.7</v>
      </c>
      <c r="GV60" s="16">
        <v>8.7475149105367791</v>
      </c>
      <c r="GW60" s="16">
        <v>40.804020100502512</v>
      </c>
      <c r="GX60" s="18">
        <v>3.3083</v>
      </c>
      <c r="GY60" s="18">
        <v>5.4100999999999999</v>
      </c>
      <c r="GZ60" s="18">
        <v>5.3398000000000003</v>
      </c>
      <c r="HA60" s="18">
        <v>5.1398999999999999</v>
      </c>
      <c r="HB60" s="18">
        <v>4.4010999999999996</v>
      </c>
      <c r="HC60" s="18">
        <v>3.9270999999999998</v>
      </c>
      <c r="HD60" s="18">
        <v>2.9075000000000002</v>
      </c>
      <c r="HE60" s="18">
        <v>2.4729999999999999</v>
      </c>
      <c r="HF60" s="18">
        <v>2.4268000000000001</v>
      </c>
      <c r="HG60" s="15">
        <v>45.6</v>
      </c>
      <c r="HH60" s="15">
        <f t="shared" si="48"/>
        <v>365</v>
      </c>
      <c r="HI60" s="15">
        <v>1.6676339033868539</v>
      </c>
      <c r="HJ60" s="24">
        <f t="shared" si="49"/>
        <v>1.8276942589581937</v>
      </c>
      <c r="HK60" s="15">
        <f t="shared" si="50"/>
        <v>6.6710840451974072</v>
      </c>
      <c r="HL60" s="27">
        <v>0.35429648909419537</v>
      </c>
      <c r="HM60" s="17">
        <v>339.1</v>
      </c>
      <c r="HN60" s="17">
        <v>70.069999999999993</v>
      </c>
      <c r="HO60" s="16">
        <f t="shared" si="51"/>
        <v>269.03000000000003</v>
      </c>
      <c r="HP60" s="18">
        <v>13</v>
      </c>
      <c r="HQ60" s="18">
        <v>490.4</v>
      </c>
      <c r="HR60" s="18">
        <v>31.63</v>
      </c>
      <c r="HS60" s="22">
        <f t="shared" si="52"/>
        <v>458.77</v>
      </c>
      <c r="HT60" s="21">
        <v>156</v>
      </c>
      <c r="HU60" s="18">
        <v>380</v>
      </c>
      <c r="HV60" s="18">
        <v>31</v>
      </c>
      <c r="HW60" s="18">
        <f t="shared" si="53"/>
        <v>349</v>
      </c>
      <c r="HX60" s="18">
        <v>210.1</v>
      </c>
      <c r="HY60" s="18">
        <v>31</v>
      </c>
      <c r="HZ60" s="18">
        <f t="shared" si="54"/>
        <v>179.1</v>
      </c>
      <c r="IA60" s="18">
        <v>209.5</v>
      </c>
      <c r="IB60" s="18">
        <v>31.5</v>
      </c>
      <c r="IC60" s="18">
        <f t="shared" si="55"/>
        <v>178</v>
      </c>
      <c r="ID60" s="18">
        <v>115.1</v>
      </c>
      <c r="IE60" s="22">
        <v>6.65</v>
      </c>
      <c r="IF60" s="28">
        <v>141.4</v>
      </c>
      <c r="IG60" s="22">
        <v>70.069999999999993</v>
      </c>
      <c r="IH60" s="22">
        <f t="shared" si="263"/>
        <v>108.44999999999999</v>
      </c>
      <c r="II60" s="22">
        <f t="shared" si="264"/>
        <v>71.330000000000013</v>
      </c>
      <c r="IJ60" s="16">
        <f t="shared" si="58"/>
        <v>699.31372549019625</v>
      </c>
      <c r="IK60" s="16">
        <f t="shared" si="59"/>
        <v>624.38725490196089</v>
      </c>
      <c r="IL60" s="25">
        <f t="shared" si="213"/>
        <v>2637.5490196078435</v>
      </c>
      <c r="IM60" s="16">
        <f t="shared" si="214"/>
        <v>4497.7450980392159</v>
      </c>
      <c r="IN60" s="16">
        <f t="shared" si="215"/>
        <v>1755.8823529411766</v>
      </c>
      <c r="IO60" s="16">
        <f t="shared" si="60"/>
        <v>1745.0980392156862</v>
      </c>
      <c r="IP60" s="25">
        <f t="shared" si="216"/>
        <v>3421.5686274509803</v>
      </c>
      <c r="IQ60" s="16">
        <f t="shared" si="61"/>
        <v>10636.274509803923</v>
      </c>
      <c r="IR60" s="16">
        <f t="shared" si="62"/>
        <v>1063.2352941176471</v>
      </c>
      <c r="IS60" s="27">
        <v>0.35495002728818537</v>
      </c>
      <c r="IT60" s="24">
        <v>1.9836706152572465</v>
      </c>
      <c r="IU60" s="24">
        <v>1.9836706152572465</v>
      </c>
      <c r="IV60" s="15">
        <v>2.1800000000000002</v>
      </c>
      <c r="IW60" s="24">
        <f t="shared" si="63"/>
        <v>2.1634516616492987</v>
      </c>
      <c r="IX60" s="15">
        <f t="shared" si="217"/>
        <v>57.498568627450986</v>
      </c>
      <c r="IY60" s="27">
        <v>0.36273511090154142</v>
      </c>
      <c r="IZ60" s="26">
        <v>0.39862442399670894</v>
      </c>
      <c r="JA60" s="15">
        <v>0.44</v>
      </c>
      <c r="JB60" s="24">
        <f t="shared" si="64"/>
        <v>0.47949858805410356</v>
      </c>
      <c r="JC60" s="15">
        <f t="shared" si="218"/>
        <v>19.79007843137255</v>
      </c>
      <c r="JD60" s="27">
        <v>0.36210077440343691</v>
      </c>
      <c r="JE60" s="24">
        <v>0.93929284736901408</v>
      </c>
      <c r="JF60" s="15">
        <v>1.01</v>
      </c>
      <c r="JG60" s="24">
        <f t="shared" si="65"/>
        <v>1.0539047210448407</v>
      </c>
      <c r="JH60" s="15">
        <f t="shared" si="219"/>
        <v>17.734411764705882</v>
      </c>
      <c r="JI60" s="27">
        <v>0.36223012143950012</v>
      </c>
      <c r="JJ60" s="24">
        <v>2.0006856078455959</v>
      </c>
      <c r="JK60" s="15">
        <v>2.58</v>
      </c>
      <c r="JL60" s="24">
        <f t="shared" si="66"/>
        <v>2.1815283897751612</v>
      </c>
      <c r="JM60" s="15">
        <f t="shared" si="220"/>
        <v>27.431470588235296</v>
      </c>
      <c r="JN60" s="27">
        <v>0.36283561109036472</v>
      </c>
      <c r="JO60" s="16">
        <f t="shared" si="67"/>
        <v>122.45452941176471</v>
      </c>
      <c r="JP60" s="16">
        <f t="shared" si="68"/>
        <v>109.33440126050419</v>
      </c>
      <c r="JQ60" s="22">
        <v>6.5</v>
      </c>
      <c r="JR60" s="22">
        <f t="shared" si="69"/>
        <v>21.645</v>
      </c>
      <c r="JS60" s="22">
        <v>929.2</v>
      </c>
      <c r="JT60" s="26">
        <f t="shared" si="70"/>
        <v>0.92920000000000003</v>
      </c>
      <c r="JU60" s="27">
        <v>7.1599999999999997E-2</v>
      </c>
      <c r="JV60" s="26">
        <f t="shared" si="71"/>
        <v>0.85760000000000003</v>
      </c>
      <c r="JW60" s="15">
        <f t="shared" si="72"/>
        <v>3801.5368129905578</v>
      </c>
      <c r="JX60" s="15">
        <v>0.48899999999999999</v>
      </c>
      <c r="JY60" s="15">
        <v>0.46939999999999998</v>
      </c>
      <c r="JZ60" s="15">
        <f t="shared" si="181"/>
        <v>0.42120000000000002</v>
      </c>
      <c r="KA60" s="15">
        <f t="shared" si="120"/>
        <v>0.43769999999999998</v>
      </c>
      <c r="KB60" s="15">
        <f t="shared" si="156"/>
        <v>0.49113805970149255</v>
      </c>
      <c r="KC60" s="15">
        <v>0.503</v>
      </c>
      <c r="KD60" s="15">
        <f>(JZ60)*(43560/(JR60*0.454))</f>
        <v>1867.0794142159782</v>
      </c>
      <c r="KE60" s="15">
        <f t="shared" si="221"/>
        <v>1912.1730169342507</v>
      </c>
      <c r="KF60" s="15">
        <f t="shared" si="73"/>
        <v>2141.6337789663608</v>
      </c>
      <c r="KG60" s="28">
        <v>2</v>
      </c>
      <c r="KH60" s="22">
        <f t="shared" si="74"/>
        <v>19</v>
      </c>
      <c r="KI60" s="22">
        <f t="shared" si="75"/>
        <v>126.73</v>
      </c>
      <c r="KJ60" s="20">
        <v>124.624146</v>
      </c>
      <c r="KK60" s="16">
        <v>5.18</v>
      </c>
      <c r="KL60" s="16">
        <f t="shared" si="76"/>
        <v>4.67</v>
      </c>
      <c r="KM60" s="15">
        <f t="shared" si="121"/>
        <v>3595.3957730896223</v>
      </c>
      <c r="KN60" s="18">
        <v>2.34</v>
      </c>
      <c r="KO60" s="18">
        <f t="shared" si="77"/>
        <v>2.0699999999999998</v>
      </c>
      <c r="KP60" s="15">
        <f t="shared" si="78"/>
        <v>0.44325481798715199</v>
      </c>
      <c r="KQ60" s="15">
        <f t="shared" si="79"/>
        <v>1593.6764989926162</v>
      </c>
      <c r="KR60" s="15">
        <f t="shared" si="80"/>
        <v>1784.9176788717302</v>
      </c>
      <c r="KS60" s="20">
        <f t="shared" si="222"/>
        <v>2004.4835353568492</v>
      </c>
      <c r="KT60" s="20">
        <f t="shared" si="81"/>
        <v>2245.0215595996715</v>
      </c>
      <c r="KU60" s="30">
        <v>5.3</v>
      </c>
      <c r="KV60" s="30">
        <v>0.96</v>
      </c>
      <c r="KW60" s="30">
        <v>77.599999999999994</v>
      </c>
      <c r="KX60" s="30">
        <v>23.7</v>
      </c>
      <c r="KY60" s="30">
        <v>5.9</v>
      </c>
      <c r="KZ60" s="18">
        <v>2.0937999999999999</v>
      </c>
      <c r="LA60" s="18">
        <f t="shared" si="82"/>
        <v>2.0267999999999997</v>
      </c>
      <c r="LB60" s="15">
        <f t="shared" si="223"/>
        <v>0.43400428265524621</v>
      </c>
      <c r="LC60" s="15">
        <f t="shared" si="224"/>
        <v>1560.417163361466</v>
      </c>
      <c r="LD60" s="15">
        <f t="shared" si="83"/>
        <v>1747.667222964842</v>
      </c>
      <c r="LE60" s="15">
        <f t="shared" si="84"/>
        <v>2131.3014914205392</v>
      </c>
      <c r="LF60" s="15">
        <v>45.6</v>
      </c>
      <c r="LG60" s="15">
        <f t="shared" si="85"/>
        <v>365</v>
      </c>
      <c r="LH60" s="15">
        <v>0.26275330851282103</v>
      </c>
      <c r="LI60" s="15">
        <v>0.39648986761538502</v>
      </c>
      <c r="LJ60" s="15">
        <v>0.22734871274359</v>
      </c>
      <c r="LK60" s="15">
        <v>0.331730260923077</v>
      </c>
      <c r="LL60" s="15">
        <v>0.51121409769230797</v>
      </c>
      <c r="LM60" s="15">
        <v>0.46948838179487201</v>
      </c>
      <c r="LN60" s="15">
        <v>0.32201068802564098</v>
      </c>
      <c r="LO60" s="15">
        <v>0.50375756684615403</v>
      </c>
      <c r="LP60" s="15">
        <v>0.44729001374359001</v>
      </c>
      <c r="LQ60" s="15">
        <v>0.240869533589744</v>
      </c>
      <c r="LR60" s="15">
        <v>0.39084286397435902</v>
      </c>
      <c r="LS60" s="15">
        <v>0.250316282666667</v>
      </c>
      <c r="LT60" s="15">
        <v>33.644615384615399</v>
      </c>
      <c r="LU60" s="15">
        <v>29.542820512820501</v>
      </c>
      <c r="LV60" s="15">
        <v>10.2876923076923</v>
      </c>
      <c r="LW60" s="15">
        <v>36.273333333333298</v>
      </c>
      <c r="LX60" s="15">
        <v>36.493589743589702</v>
      </c>
      <c r="LY60" s="15">
        <v>33.3582051282051</v>
      </c>
      <c r="LZ60" s="15">
        <v>33.326410256410199</v>
      </c>
      <c r="MA60" s="15">
        <v>7.9845438974359001E-2</v>
      </c>
      <c r="MB60" s="15">
        <v>7.9428670256410303E-2</v>
      </c>
      <c r="MC60" s="15">
        <v>58.558461538461501</v>
      </c>
      <c r="MD60" s="15">
        <v>55.587179487179498</v>
      </c>
      <c r="ME60" s="15">
        <v>60.3</v>
      </c>
      <c r="MF60" s="15">
        <f t="shared" si="86"/>
        <v>1.7415384615384966</v>
      </c>
      <c r="MG60" s="15">
        <f t="shared" si="87"/>
        <v>4.7128205128204996</v>
      </c>
      <c r="MH60" s="15">
        <v>1874.5780256410301</v>
      </c>
      <c r="MI60" s="15">
        <v>1807.12543589744</v>
      </c>
      <c r="MJ60" s="15">
        <v>0.220094990338462</v>
      </c>
      <c r="MK60" s="15">
        <v>0.210951526825641</v>
      </c>
      <c r="ML60" s="15">
        <v>0.16284781991282099</v>
      </c>
      <c r="MM60" s="15">
        <v>0.17168832616410301</v>
      </c>
      <c r="MN60" s="15">
        <v>0.12625776365641</v>
      </c>
      <c r="MO60" s="15">
        <v>0.12451299871794901</v>
      </c>
      <c r="MP60" s="15">
        <v>6.7379237787179497E-2</v>
      </c>
      <c r="MQ60" s="15">
        <v>8.4115793612820497E-2</v>
      </c>
      <c r="MR60" s="15">
        <v>5.9386360976923097E-2</v>
      </c>
      <c r="MS60" s="15">
        <v>4.0907519182051301E-2</v>
      </c>
      <c r="MT60" s="15">
        <v>0.33614238264615398</v>
      </c>
      <c r="MU60" s="15">
        <v>0.38244883919230799</v>
      </c>
      <c r="MV60" s="15">
        <v>0.353073188012821</v>
      </c>
      <c r="MW60" s="15">
        <v>0.318932343153846</v>
      </c>
      <c r="MX60" s="15">
        <v>0.12534156022051299</v>
      </c>
      <c r="MY60" s="15">
        <v>0.18683864428718</v>
      </c>
      <c r="MZ60" s="15">
        <v>0.564906649646154</v>
      </c>
      <c r="NA60" s="15">
        <v>0.54047615277435901</v>
      </c>
      <c r="NB60" s="15">
        <v>0.46952832167692299</v>
      </c>
      <c r="NC60" s="15">
        <v>0.22972618880512799</v>
      </c>
      <c r="ND60" s="15">
        <v>0.49854918538974302</v>
      </c>
      <c r="NE60" s="15">
        <v>0.24052504126666699</v>
      </c>
      <c r="NF60" s="15">
        <v>0.30892157449487201</v>
      </c>
      <c r="NG60" s="15">
        <v>0.17974034464871799</v>
      </c>
      <c r="NH60" s="15">
        <v>0.26843323060512803</v>
      </c>
      <c r="NI60" s="15">
        <v>0.15857912536666699</v>
      </c>
      <c r="NJ60" s="15">
        <v>-0.126064385</v>
      </c>
      <c r="NK60" s="15">
        <v>-0.15415672174358999</v>
      </c>
      <c r="NL60" s="15">
        <v>1.03857390315897</v>
      </c>
      <c r="NM60" s="15">
        <v>0.76242179867948701</v>
      </c>
      <c r="NN60" s="15">
        <v>0.26704338594999999</v>
      </c>
      <c r="NO60" s="15">
        <v>0.41517027082500002</v>
      </c>
      <c r="NP60" s="15">
        <v>0.24435048042499999</v>
      </c>
      <c r="NQ60" s="15">
        <v>0.33371332917500002</v>
      </c>
      <c r="NR60" s="15">
        <v>0.50672049370000005</v>
      </c>
      <c r="NS60" s="15">
        <v>0.45813296057500003</v>
      </c>
      <c r="NT60" s="15">
        <v>0.31819909962499998</v>
      </c>
      <c r="NU60" s="15">
        <v>0.48778147642500003</v>
      </c>
      <c r="NV60" s="15">
        <v>0.42934553867500003</v>
      </c>
      <c r="NW60" s="15">
        <v>0.24473165557500001</v>
      </c>
      <c r="NX60" s="15">
        <v>0.38954979877500001</v>
      </c>
      <c r="NY60" s="15">
        <v>0.23996517412500001</v>
      </c>
      <c r="NZ60" s="15">
        <v>32.479999999999997</v>
      </c>
      <c r="OA60" s="15">
        <v>29.732749999999999</v>
      </c>
      <c r="OB60" s="15">
        <v>14.124000000000001</v>
      </c>
      <c r="OC60" s="15">
        <v>49.446249999999999</v>
      </c>
      <c r="OD60" s="15">
        <v>50.247750000000003</v>
      </c>
      <c r="OE60" s="15">
        <v>34.04025</v>
      </c>
      <c r="OF60" s="15">
        <v>33.902500000000003</v>
      </c>
      <c r="OG60" s="15">
        <v>0.43860132750000003</v>
      </c>
      <c r="OH60" s="15">
        <v>0.42629073499999998</v>
      </c>
      <c r="OI60" s="15">
        <v>57.571249999999999</v>
      </c>
      <c r="OJ60" s="15">
        <v>55.434249999999999</v>
      </c>
      <c r="OK60" s="15">
        <v>60</v>
      </c>
      <c r="OL60" s="15">
        <f t="shared" si="88"/>
        <v>2.4287500000000009</v>
      </c>
      <c r="OM60" s="15">
        <f t="shared" si="89"/>
        <v>4.5657500000000013</v>
      </c>
      <c r="ON60" s="15">
        <v>1852.1714999999999</v>
      </c>
      <c r="OO60" s="15">
        <v>1803.6587500000001</v>
      </c>
      <c r="OP60" s="15">
        <v>0.2102778022275</v>
      </c>
      <c r="OQ60" s="15">
        <v>0.20495159365749999</v>
      </c>
      <c r="OR60" s="15">
        <v>0.14867308326000001</v>
      </c>
      <c r="OS60" s="15">
        <v>0.15691359419500001</v>
      </c>
      <c r="OT60" s="15">
        <v>0.11189664000500001</v>
      </c>
      <c r="OU60" s="15">
        <v>9.8472125519999995E-2</v>
      </c>
      <c r="OV60" s="15">
        <v>4.8652261012500003E-2</v>
      </c>
      <c r="OW60" s="15">
        <v>4.898679719E-2</v>
      </c>
      <c r="OX60" s="15">
        <v>6.3609394532500002E-2</v>
      </c>
      <c r="OY60" s="15">
        <v>4.9742179764999998E-2</v>
      </c>
      <c r="OZ60" s="15">
        <v>0.34047031511999998</v>
      </c>
      <c r="PA60" s="15">
        <v>0.34828586500499997</v>
      </c>
      <c r="PB60" s="15">
        <v>0.331689499695</v>
      </c>
      <c r="PC60" s="15">
        <v>0.30874190244499999</v>
      </c>
      <c r="PD60" s="15">
        <v>0.14031516502499999</v>
      </c>
      <c r="PE60" s="15">
        <v>0.15455576267500001</v>
      </c>
      <c r="PF60" s="15">
        <v>0.53321310320250004</v>
      </c>
      <c r="PG60" s="15">
        <v>0.51994308865000005</v>
      </c>
      <c r="PH60" s="15">
        <v>0.57167623786249999</v>
      </c>
      <c r="PI60" s="15">
        <v>0.39615806277499999</v>
      </c>
      <c r="PJ60" s="15">
        <v>0.59655881027750002</v>
      </c>
      <c r="PK60" s="15">
        <v>0.40989693162250002</v>
      </c>
      <c r="PL60" s="15">
        <v>0.341707502705</v>
      </c>
      <c r="PM60" s="15">
        <v>0.24899499462499999</v>
      </c>
      <c r="PN60" s="15">
        <v>0.30052938640249999</v>
      </c>
      <c r="PO60" s="15">
        <v>0.21948401521999999</v>
      </c>
      <c r="PP60" s="15">
        <v>-9.2453961099999996E-2</v>
      </c>
      <c r="PQ60" s="15">
        <v>-9.2637060349999995E-2</v>
      </c>
      <c r="PR60" s="15">
        <v>1.6431453042299999</v>
      </c>
      <c r="PS60" s="15">
        <v>2.0122043215674998</v>
      </c>
      <c r="PT60" s="15">
        <v>0.26663643175000001</v>
      </c>
      <c r="PU60" s="15">
        <v>0.41015025786363601</v>
      </c>
      <c r="PV60" s="15">
        <v>0.24158696974999999</v>
      </c>
      <c r="PW60" s="15">
        <v>0.33939620074999999</v>
      </c>
      <c r="PX60" s="15">
        <v>0.50530888452272704</v>
      </c>
      <c r="PY60" s="15">
        <v>0.44428731186363701</v>
      </c>
      <c r="PZ60" s="15">
        <v>0.32059990086363599</v>
      </c>
      <c r="QA60" s="15">
        <v>0.50774179777272699</v>
      </c>
      <c r="QB60" s="15">
        <v>0.448604719545455</v>
      </c>
      <c r="QC60" s="15">
        <v>0.24602071463636399</v>
      </c>
      <c r="QD60" s="15">
        <v>0.38489187429545502</v>
      </c>
      <c r="QE60" s="15">
        <v>0.23944987413636401</v>
      </c>
      <c r="QF60" s="15">
        <v>27.864999999999998</v>
      </c>
      <c r="QG60" s="15">
        <v>25.425000000000001</v>
      </c>
      <c r="QH60" s="15">
        <v>20.137045454545401</v>
      </c>
      <c r="QI60" s="15">
        <v>38.855454545454499</v>
      </c>
      <c r="QJ60" s="15">
        <v>38.725681818181798</v>
      </c>
      <c r="QK60" s="15">
        <v>28.219090909090902</v>
      </c>
      <c r="QL60" s="15">
        <v>27.8468181818182</v>
      </c>
      <c r="QM60" s="15">
        <v>0.29373057499999999</v>
      </c>
      <c r="QN60" s="15">
        <v>0.27444052499999999</v>
      </c>
      <c r="QO60" s="15">
        <v>54.5638636363636</v>
      </c>
      <c r="QP60" s="15">
        <v>51.798863636363599</v>
      </c>
      <c r="QQ60" s="15">
        <v>60.1</v>
      </c>
      <c r="QR60" s="15">
        <f t="shared" si="90"/>
        <v>5.5361363636364018</v>
      </c>
      <c r="QS60" s="15">
        <f t="shared" si="91"/>
        <v>8.3011363636364024</v>
      </c>
      <c r="QT60" s="15">
        <v>1783.9206363636399</v>
      </c>
      <c r="QU60" s="15">
        <v>1721.1172727272699</v>
      </c>
      <c r="QV60" s="15">
        <v>0.22585682240227301</v>
      </c>
      <c r="QW60" s="15">
        <v>0.19483973625909101</v>
      </c>
      <c r="QX60" s="15">
        <v>0.16645690432045501</v>
      </c>
      <c r="QY60" s="15">
        <v>0.13341608959772699</v>
      </c>
      <c r="QZ60" s="15">
        <v>0.13760970884318199</v>
      </c>
      <c r="RA60" s="15">
        <v>0.102621970813636</v>
      </c>
      <c r="RB60" s="15">
        <v>7.6527218499999994E-2</v>
      </c>
      <c r="RC60" s="15">
        <v>3.9762431584090902E-2</v>
      </c>
      <c r="RD60" s="15">
        <v>6.17484192977273E-2</v>
      </c>
      <c r="RE60" s="15">
        <v>6.3145855288636393E-2</v>
      </c>
      <c r="RF60" s="15">
        <v>0.359045733488636</v>
      </c>
      <c r="RG60" s="15">
        <v>0.35149384707499998</v>
      </c>
      <c r="RH60" s="15">
        <v>0.34715528814318197</v>
      </c>
      <c r="RI60" s="15">
        <v>0.307589049847727</v>
      </c>
      <c r="RJ60" s="15">
        <v>0.14498886453863599</v>
      </c>
      <c r="RK60" s="15">
        <v>0.168386943804545</v>
      </c>
      <c r="RL60" s="15">
        <v>0.58446906572954604</v>
      </c>
      <c r="RM60" s="15">
        <v>0.48860038472727302</v>
      </c>
      <c r="RN60" s="15">
        <v>0.44747400706818202</v>
      </c>
      <c r="RO60" s="15">
        <v>0.59753817655227304</v>
      </c>
      <c r="RP60" s="15">
        <v>0.47886469197954601</v>
      </c>
      <c r="RQ60" s="15">
        <v>0.61247900508181796</v>
      </c>
      <c r="RR60" s="15">
        <v>0.31360467736363601</v>
      </c>
      <c r="RS60" s="15">
        <v>0.34077221595454499</v>
      </c>
      <c r="RT60" s="15">
        <v>0.271830741018182</v>
      </c>
      <c r="RU60" s="15">
        <v>0.30594957271818202</v>
      </c>
      <c r="RV60" s="15">
        <v>-0.14192915640909101</v>
      </c>
      <c r="RW60" s="15">
        <v>-7.5046393175000004E-2</v>
      </c>
      <c r="RX60" s="15">
        <v>0.95576036991818203</v>
      </c>
      <c r="RY60" s="15">
        <v>2.5328184506545499</v>
      </c>
      <c r="RZ60" s="15">
        <v>0.24624521762500001</v>
      </c>
      <c r="SA60" s="15">
        <v>0.36040051668750001</v>
      </c>
      <c r="SB60" s="15">
        <v>0.22307393993749999</v>
      </c>
      <c r="SC60" s="15">
        <v>0.30617563306250001</v>
      </c>
      <c r="SD60" s="15">
        <v>0.465560160625</v>
      </c>
      <c r="SE60" s="15">
        <v>0.39257769756249999</v>
      </c>
      <c r="SF60" s="15">
        <v>0.2977490813125</v>
      </c>
      <c r="SG60" s="15">
        <v>0.49796284218749998</v>
      </c>
      <c r="SH60" s="15">
        <v>0.42367303612500001</v>
      </c>
      <c r="SI60" s="15">
        <v>0.232963335375</v>
      </c>
      <c r="SJ60" s="15">
        <v>0.3481171763125</v>
      </c>
      <c r="SK60" s="15">
        <v>0.22278246425000001</v>
      </c>
      <c r="SL60" s="15">
        <v>35.92</v>
      </c>
      <c r="SM60" s="15">
        <v>33.654375000000002</v>
      </c>
      <c r="SN60" s="15">
        <v>10.8</v>
      </c>
      <c r="SO60" s="15">
        <v>43.755625000000002</v>
      </c>
      <c r="SP60" s="15">
        <v>43.323749999999997</v>
      </c>
      <c r="SQ60" s="15">
        <v>37.74</v>
      </c>
      <c r="SR60" s="15">
        <v>37.36</v>
      </c>
      <c r="SS60" s="15">
        <v>0.16546588125</v>
      </c>
      <c r="ST60" s="15">
        <v>0.15020611875000001</v>
      </c>
      <c r="SU60" s="15">
        <v>51.798749999999998</v>
      </c>
      <c r="SV60" s="15">
        <v>50.188749999999999</v>
      </c>
      <c r="SW60" s="15">
        <v>63.6</v>
      </c>
      <c r="SX60" s="15">
        <f t="shared" si="92"/>
        <v>11.801250000000003</v>
      </c>
      <c r="SY60" s="15">
        <f t="shared" si="93"/>
        <v>13.411250000000003</v>
      </c>
      <c r="SZ60" s="15">
        <v>1721.1564375</v>
      </c>
      <c r="TA60" s="15">
        <v>1684.587125</v>
      </c>
      <c r="TB60" s="15">
        <v>0.25130444736250002</v>
      </c>
      <c r="TC60" s="15">
        <v>0.20430565135000001</v>
      </c>
      <c r="TD60" s="15">
        <v>0.17450501153125</v>
      </c>
      <c r="TE60" s="15">
        <v>0.12329325443125</v>
      </c>
      <c r="TF60" s="15">
        <v>0.17680367256874999</v>
      </c>
      <c r="TG60" s="15">
        <v>0.12520328734375</v>
      </c>
      <c r="TH60" s="15">
        <v>9.7849189406249995E-2</v>
      </c>
      <c r="TI60" s="15">
        <v>4.228534355625E-2</v>
      </c>
      <c r="TJ60" s="15">
        <v>8.0395088231249995E-2</v>
      </c>
      <c r="TK60" s="15">
        <v>8.3354860399999994E-2</v>
      </c>
      <c r="TL60" s="15">
        <v>0.38149690957499999</v>
      </c>
      <c r="TM60" s="15">
        <v>0.34986617715000001</v>
      </c>
      <c r="TN60" s="15">
        <v>0.36217599353750002</v>
      </c>
      <c r="TO60" s="15">
        <v>0.30580106258750001</v>
      </c>
      <c r="TP60" s="15">
        <v>0.14415237612500001</v>
      </c>
      <c r="TQ60" s="15">
        <v>0.15692117329999999</v>
      </c>
      <c r="TR60" s="15">
        <v>0.67414326791875001</v>
      </c>
      <c r="TS60" s="15">
        <v>0.52415410363125003</v>
      </c>
      <c r="TT60" s="15">
        <v>0.45764985669375002</v>
      </c>
      <c r="TU60" s="15">
        <v>0.57917511586250003</v>
      </c>
      <c r="TV60" s="15">
        <v>0.49703057888125002</v>
      </c>
      <c r="TW60" s="15">
        <v>0.59625782971874997</v>
      </c>
      <c r="TX60" s="15">
        <v>0.36867767448125</v>
      </c>
      <c r="TY60" s="15">
        <v>0.40183096146250002</v>
      </c>
      <c r="TZ60" s="15">
        <v>0.31879144190624997</v>
      </c>
      <c r="UA60" s="15">
        <v>0.36430864590000001</v>
      </c>
      <c r="UB60" s="15">
        <v>-0.17746031174999999</v>
      </c>
      <c r="UC60" s="15">
        <v>-8.0203310356250002E-2</v>
      </c>
      <c r="UD60" s="15">
        <v>1.0617479341812499</v>
      </c>
      <c r="UE60" s="15">
        <v>1.66490574933125</v>
      </c>
      <c r="UF60" s="15">
        <v>0.22960499793846201</v>
      </c>
      <c r="UG60" s="15">
        <v>0.31396390112307698</v>
      </c>
      <c r="UH60" s="15">
        <v>0.20693007395384599</v>
      </c>
      <c r="UI60" s="15">
        <v>0.27134966998461502</v>
      </c>
      <c r="UJ60" s="15">
        <v>0.50853681635384596</v>
      </c>
      <c r="UK60" s="15">
        <v>0.434529574015385</v>
      </c>
      <c r="UL60" s="15">
        <v>0.25058437372307701</v>
      </c>
      <c r="UM60" s="15">
        <v>0.49498784476923102</v>
      </c>
      <c r="UN60" s="15">
        <v>0.41035382101538498</v>
      </c>
      <c r="UO60" s="15">
        <v>0.20744250716923099</v>
      </c>
      <c r="UP60" s="15">
        <v>0.28058960644615399</v>
      </c>
      <c r="UQ60" s="15">
        <v>0.19511790738461501</v>
      </c>
      <c r="UR60" s="15">
        <v>32.811384615384597</v>
      </c>
      <c r="US60" s="15">
        <v>28.394153846153898</v>
      </c>
      <c r="UT60" s="15">
        <v>12.093999999999999</v>
      </c>
      <c r="UU60" s="15">
        <v>38.687384615384602</v>
      </c>
      <c r="UV60" s="15">
        <v>41.541538461538501</v>
      </c>
      <c r="UW60" s="15">
        <v>33.799076923076903</v>
      </c>
      <c r="UX60" s="15">
        <v>33.6515384615385</v>
      </c>
      <c r="UY60" s="15">
        <v>0.13497828876923099</v>
      </c>
      <c r="UZ60" s="15">
        <v>0.203254062307692</v>
      </c>
      <c r="VA60" s="15">
        <v>58.323999999999998</v>
      </c>
      <c r="VB60" s="15">
        <v>53.16</v>
      </c>
      <c r="VC60" s="15">
        <v>73.099999999999994</v>
      </c>
      <c r="VD60" s="15">
        <f t="shared" si="94"/>
        <v>14.775999999999996</v>
      </c>
      <c r="VE60" s="15">
        <f t="shared" si="95"/>
        <v>19.939999999999998</v>
      </c>
      <c r="VF60" s="15">
        <f t="shared" si="96"/>
        <v>17.357999999999997</v>
      </c>
      <c r="VG60" s="15">
        <v>1869.2548153846201</v>
      </c>
      <c r="VH60" s="15">
        <v>1752.0266923076899</v>
      </c>
      <c r="VI60" s="15">
        <v>0.32672306589076899</v>
      </c>
      <c r="VJ60" s="15">
        <v>0.30176319907692301</v>
      </c>
      <c r="VK60" s="15">
        <v>0.241523126950769</v>
      </c>
      <c r="VL60" s="15">
        <v>0.230950852778462</v>
      </c>
      <c r="VM60" s="15">
        <v>0.276054518836923</v>
      </c>
      <c r="VN60" s="15">
        <v>0.23574279673846099</v>
      </c>
      <c r="VO60" s="15">
        <f t="shared" si="97"/>
        <v>0.255898657787692</v>
      </c>
      <c r="VP60" s="15">
        <v>0.18821058625230799</v>
      </c>
      <c r="VQ60" s="15">
        <v>0.16238617882307699</v>
      </c>
      <c r="VR60" s="15">
        <v>9.2856902930769203E-2</v>
      </c>
      <c r="VS60" s="15">
        <v>7.6820044563076895E-2</v>
      </c>
      <c r="VT60" s="15">
        <v>0.43354297402307701</v>
      </c>
      <c r="VU60" s="15">
        <v>0.41923148617230799</v>
      </c>
      <c r="VV60" s="15">
        <v>0.408288944535385</v>
      </c>
      <c r="VW60" s="15">
        <v>0.37538826427076899</v>
      </c>
      <c r="VX60" s="15">
        <v>0.12439789604307699</v>
      </c>
      <c r="VY60" s="15">
        <v>0.134214000456923</v>
      </c>
      <c r="VZ60" s="15">
        <v>0.98081455751076996</v>
      </c>
      <c r="WA60" s="15">
        <v>0.88702905773999996</v>
      </c>
      <c r="WB60" s="15">
        <v>0.33705199754307702</v>
      </c>
      <c r="WC60" s="15">
        <v>0.328571253164615</v>
      </c>
      <c r="WD60" s="15">
        <v>0.39262173404</v>
      </c>
      <c r="WE60" s="15">
        <v>0.370969009389231</v>
      </c>
      <c r="WF60" s="15">
        <v>0.34348745677230802</v>
      </c>
      <c r="WG60" s="15">
        <v>0.29310582128923102</v>
      </c>
      <c r="WH60" s="15">
        <v>0.28314664182307703</v>
      </c>
      <c r="WI60" s="15">
        <v>0.244021854783077</v>
      </c>
      <c r="WJ60" s="15">
        <v>-0.31563011263076901</v>
      </c>
      <c r="WK60" s="15">
        <v>-0.27469351229230798</v>
      </c>
      <c r="WL60" s="15">
        <v>0.66297086235384595</v>
      </c>
      <c r="WM60" s="15">
        <v>0.743336505047692</v>
      </c>
      <c r="WN60" s="15">
        <v>0.179444249354167</v>
      </c>
      <c r="WO60" s="15">
        <v>0.21163840954166699</v>
      </c>
      <c r="WP60" s="15">
        <v>0.156761401770833</v>
      </c>
      <c r="WQ60" s="15">
        <v>0.19953266722916699</v>
      </c>
      <c r="WR60" s="15">
        <v>0.47124555435416698</v>
      </c>
      <c r="WS60" s="15">
        <v>0.376880423458333</v>
      </c>
      <c r="WT60" s="15">
        <v>0.18514387402083299</v>
      </c>
      <c r="WU60" s="15">
        <v>0.46146656260416702</v>
      </c>
      <c r="WV60" s="15">
        <v>0.357465705395833</v>
      </c>
      <c r="WW60" s="15">
        <v>0.17087113568750001</v>
      </c>
      <c r="WX60" s="15">
        <v>0.20655060122916699</v>
      </c>
      <c r="WY60" s="15">
        <v>0.154382470125</v>
      </c>
      <c r="WZ60" s="15">
        <v>32.783749999999998</v>
      </c>
      <c r="XA60" s="15">
        <v>29.934687499999999</v>
      </c>
      <c r="XB60" s="15">
        <v>10.491562500000001</v>
      </c>
      <c r="XC60" s="15">
        <v>35.540104166666701</v>
      </c>
      <c r="XD60" s="15">
        <v>35.173124999999999</v>
      </c>
      <c r="XE60" s="15">
        <v>33.504791666666698</v>
      </c>
      <c r="XF60" s="15">
        <v>33.412812500000001</v>
      </c>
      <c r="XG60" s="15">
        <v>5.6595536500000002E-2</v>
      </c>
      <c r="XH60" s="15">
        <v>4.5349808729166698E-2</v>
      </c>
      <c r="XI60" s="15">
        <v>49.392187499999999</v>
      </c>
      <c r="XJ60" s="15">
        <v>50.467708333333299</v>
      </c>
      <c r="XK60" s="15">
        <v>84.6</v>
      </c>
      <c r="XL60" s="15">
        <f t="shared" si="98"/>
        <v>35.207812499999996</v>
      </c>
      <c r="XM60" s="15">
        <f t="shared" si="99"/>
        <v>34.132291666666696</v>
      </c>
      <c r="XN60" s="15">
        <v>1666.4819583333301</v>
      </c>
      <c r="XO60" s="15">
        <v>1690.89794166667</v>
      </c>
      <c r="XP60" s="15">
        <v>0.42623851841041699</v>
      </c>
      <c r="XQ60" s="15">
        <v>0.40058781528749998</v>
      </c>
      <c r="XR60" s="15">
        <v>0.31711337696041703</v>
      </c>
      <c r="XS60" s="15">
        <v>0.306838867525</v>
      </c>
      <c r="XT60" s="15">
        <v>0.38085300194791699</v>
      </c>
      <c r="XU60" s="15">
        <v>0.37588574213749998</v>
      </c>
      <c r="XV60" s="15">
        <v>0.26742394198541702</v>
      </c>
      <c r="XW60" s="15">
        <v>0.280048894083333</v>
      </c>
      <c r="XX60" s="15">
        <v>0.12653574334791701</v>
      </c>
      <c r="XY60" s="15">
        <v>0.108147268935417</v>
      </c>
      <c r="XZ60" s="15">
        <v>0.49771952271666697</v>
      </c>
      <c r="YA60" s="15">
        <v>0.49676012864375002</v>
      </c>
      <c r="YB60" s="15">
        <v>0.45855722586874997</v>
      </c>
      <c r="YC60" s="15">
        <v>0.44437687818749999</v>
      </c>
      <c r="YD60" s="15">
        <v>9.0513164908333305E-2</v>
      </c>
      <c r="YE60" s="15">
        <v>0.1198444638</v>
      </c>
      <c r="YF60" s="15">
        <v>1.49761776592708</v>
      </c>
      <c r="YG60" s="15">
        <v>1.3714427219520799</v>
      </c>
      <c r="YH60" s="15">
        <v>0.33248475233750002</v>
      </c>
      <c r="YI60" s="15">
        <v>0.27394282780416701</v>
      </c>
      <c r="YJ60" s="15">
        <v>0.4069090158625</v>
      </c>
      <c r="YK60" s="15">
        <v>0.33749459516875002</v>
      </c>
      <c r="YL60" s="15">
        <v>0.37522819168333399</v>
      </c>
      <c r="YM60" s="15">
        <v>0.322484275835417</v>
      </c>
      <c r="YN60" s="15">
        <v>0.29671873297500001</v>
      </c>
      <c r="YO60" s="15">
        <v>0.25703672251874998</v>
      </c>
      <c r="YP60" s="15">
        <v>-0.421133461125</v>
      </c>
      <c r="YQ60" s="15">
        <v>-0.43627618704166699</v>
      </c>
      <c r="YR60" s="15">
        <v>0.69458220566249995</v>
      </c>
      <c r="YS60" s="15">
        <v>0.58197639725625006</v>
      </c>
      <c r="YT60" s="15">
        <v>0.14289456165957401</v>
      </c>
      <c r="YU60" s="15">
        <v>0.132549724829787</v>
      </c>
      <c r="YV60" s="15">
        <v>0.118755243808511</v>
      </c>
      <c r="YW60" s="15">
        <v>0.14116845570212799</v>
      </c>
      <c r="YX60" s="15">
        <v>0.47966550221276599</v>
      </c>
      <c r="YY60" s="15">
        <v>0.349536048893617</v>
      </c>
      <c r="YZ60" s="15">
        <v>0.129925355021277</v>
      </c>
      <c r="ZA60" s="15">
        <v>0.46739103487234102</v>
      </c>
      <c r="ZB60" s="15">
        <v>0.33657520361702098</v>
      </c>
      <c r="ZC60" s="15">
        <v>0.13485499487234001</v>
      </c>
      <c r="ZD60" s="15">
        <v>0.127422930957447</v>
      </c>
      <c r="ZE60" s="15">
        <v>0.115136115404255</v>
      </c>
      <c r="ZF60" s="15">
        <v>36.770000000000003</v>
      </c>
      <c r="ZG60" s="15">
        <v>33.131063829787202</v>
      </c>
      <c r="ZH60" s="15">
        <v>14.8946808510638</v>
      </c>
      <c r="ZI60" s="15">
        <v>33.620638297872297</v>
      </c>
      <c r="ZJ60" s="15">
        <v>33.22</v>
      </c>
      <c r="ZK60" s="15">
        <v>37.631063829787202</v>
      </c>
      <c r="ZL60" s="15">
        <v>37.610638297872299</v>
      </c>
      <c r="ZM60" s="15">
        <v>-0.101969030851064</v>
      </c>
      <c r="ZN60" s="15">
        <v>-0.10154397957446799</v>
      </c>
      <c r="ZO60" s="15">
        <v>56.205744680851097</v>
      </c>
      <c r="ZP60" s="15">
        <v>57.408085106382998</v>
      </c>
      <c r="ZQ60" s="15">
        <v>103.6</v>
      </c>
      <c r="ZR60" s="15">
        <f t="shared" si="100"/>
        <v>47.394255319148897</v>
      </c>
      <c r="ZS60" s="15">
        <f t="shared" si="101"/>
        <v>46.191914893616996</v>
      </c>
      <c r="ZT60" s="15">
        <v>1821.17819148936</v>
      </c>
      <c r="ZU60" s="15">
        <v>1848.4610851063801</v>
      </c>
      <c r="ZV60" s="15">
        <v>0.56215643816595795</v>
      </c>
      <c r="ZW60" s="15">
        <v>0.53797117531489402</v>
      </c>
      <c r="ZX60" s="15">
        <v>0.44201540052127702</v>
      </c>
      <c r="ZY60" s="15">
        <v>0.42238777479148898</v>
      </c>
      <c r="ZZ60" s="15">
        <v>0.56893197004468099</v>
      </c>
      <c r="AAA60" s="15">
        <v>0.56002551022340397</v>
      </c>
      <c r="AAB60" s="15">
        <v>0.44986203393191498</v>
      </c>
      <c r="AAC60" s="15">
        <v>0.44778114654468099</v>
      </c>
      <c r="AAD60" s="15">
        <v>0.161332594753192</v>
      </c>
      <c r="AAE60" s="15">
        <v>0.152251163848936</v>
      </c>
      <c r="AAF60" s="15">
        <v>0.60238454158510601</v>
      </c>
      <c r="AAG60" s="15">
        <v>0.59713569404893596</v>
      </c>
      <c r="AAH60" s="15">
        <v>0.54971818525744698</v>
      </c>
      <c r="AAI60" s="15">
        <v>0.53431962794893595</v>
      </c>
      <c r="AAJ60" s="15">
        <v>5.9990142821276599E-2</v>
      </c>
      <c r="AAK60" s="15">
        <v>8.6384123761702097E-2</v>
      </c>
      <c r="AAL60" s="15">
        <v>2.6191700719914901</v>
      </c>
      <c r="AAM60" s="15">
        <v>2.4117175742702099</v>
      </c>
      <c r="AAN60" s="15">
        <v>0.282590981219149</v>
      </c>
      <c r="AAO60" s="15">
        <v>0.26151295205531899</v>
      </c>
      <c r="AAP60" s="15">
        <v>0.38158825687446801</v>
      </c>
      <c r="AAQ60" s="15">
        <v>0.35078233786170199</v>
      </c>
      <c r="AAR60" s="15">
        <v>0.38467047839148899</v>
      </c>
      <c r="AAS60" s="15">
        <v>0.356163759895745</v>
      </c>
      <c r="AAT60" s="15">
        <v>0.28609373539787197</v>
      </c>
      <c r="AAU60" s="15">
        <v>0.26821229570425498</v>
      </c>
      <c r="AAV60" s="15">
        <v>-0.61947779702127703</v>
      </c>
      <c r="AAW60" s="15">
        <v>-0.61688585453191502</v>
      </c>
      <c r="AAX60" s="15">
        <v>0.62209056708936195</v>
      </c>
      <c r="AAY60" s="15">
        <v>0.60593464968085098</v>
      </c>
      <c r="AAZ60" s="15">
        <v>0.122512039076923</v>
      </c>
      <c r="ABA60" s="15">
        <v>8.6868702423076899E-2</v>
      </c>
      <c r="ABB60" s="15">
        <v>9.8518371673076893E-2</v>
      </c>
      <c r="ABC60" s="15">
        <v>0.102108433730769</v>
      </c>
      <c r="ABD60" s="15">
        <v>0.47968874767307701</v>
      </c>
      <c r="ABE60" s="15">
        <v>0.31317651549999997</v>
      </c>
      <c r="ABF60" s="15">
        <v>0.109239642923077</v>
      </c>
      <c r="ABG60" s="15">
        <v>0.49200154184615402</v>
      </c>
      <c r="ABH60" s="15">
        <v>0.31951685073076902</v>
      </c>
      <c r="ABI60" s="15">
        <v>0.114139263807692</v>
      </c>
      <c r="ABJ60" s="15">
        <v>8.3044182865384605E-2</v>
      </c>
      <c r="ABK60" s="15">
        <v>9.1637514692307701E-2</v>
      </c>
      <c r="ABL60" s="15">
        <v>36.175384615384601</v>
      </c>
      <c r="ABM60" s="15">
        <v>33.7446153846154</v>
      </c>
      <c r="ABN60" s="15">
        <v>19.574999999999999</v>
      </c>
      <c r="ABO60" s="15">
        <v>29.6094230769231</v>
      </c>
      <c r="ABP60" s="15">
        <v>29.1303846153846</v>
      </c>
      <c r="ABQ60" s="15">
        <v>36.639230769230799</v>
      </c>
      <c r="ABR60" s="15">
        <v>36.619999999999898</v>
      </c>
      <c r="ABS60" s="15">
        <v>-0.17717222692307699</v>
      </c>
      <c r="ABT60" s="15">
        <v>-0.171610780769231</v>
      </c>
      <c r="ABU60" s="15">
        <v>56.178076923076901</v>
      </c>
      <c r="ABV60" s="15">
        <v>55.857884615384599</v>
      </c>
      <c r="ABW60" s="15">
        <v>122.5</v>
      </c>
      <c r="ABX60" s="15">
        <f t="shared" si="102"/>
        <v>66.321923076923099</v>
      </c>
      <c r="ABY60" s="15">
        <f t="shared" si="103"/>
        <v>66.642115384615408</v>
      </c>
      <c r="ABZ60" s="15">
        <f t="shared" si="104"/>
        <v>66.482019230769254</v>
      </c>
      <c r="ACA60" s="15">
        <v>1820.53428846154</v>
      </c>
      <c r="ACB60" s="15">
        <v>1813.27836538462</v>
      </c>
      <c r="ACC60" s="15">
        <v>0.63492014197692304</v>
      </c>
      <c r="ACD60" s="15">
        <v>0.64580337009423106</v>
      </c>
      <c r="ACE60" s="15">
        <v>0.48971246859615403</v>
      </c>
      <c r="ACF60" s="15">
        <v>0.50680613105384598</v>
      </c>
      <c r="ACG60" s="15">
        <v>0.709295508486538</v>
      </c>
      <c r="ACH60" s="15">
        <v>0.69019335243269198</v>
      </c>
      <c r="ACI60" s="15">
        <f t="shared" si="105"/>
        <v>0.69974443045961499</v>
      </c>
      <c r="ACJ60" s="15">
        <v>0.58647586431923104</v>
      </c>
      <c r="ACK60" s="15">
        <v>0.56425683422499995</v>
      </c>
      <c r="ACL60" s="15">
        <v>0.21159551287884601</v>
      </c>
      <c r="ACM60" s="15">
        <v>0.20743122357692301</v>
      </c>
      <c r="ACN60" s="15">
        <v>0.68427264264230803</v>
      </c>
      <c r="ACO60" s="15">
        <v>0.65619776351923098</v>
      </c>
      <c r="ACP60" s="15">
        <v>0.62162507588461602</v>
      </c>
      <c r="ACQ60" s="15">
        <v>0.58993170678076901</v>
      </c>
      <c r="ACR60" s="15">
        <v>8.7475895798076894E-2</v>
      </c>
      <c r="ACS60" s="15">
        <v>1.8162086140384601E-2</v>
      </c>
      <c r="ACT60" s="15">
        <v>3.5147484801346098</v>
      </c>
      <c r="ACU60" s="15">
        <v>3.7025946633211499</v>
      </c>
      <c r="ACV60" s="15">
        <v>0.29812328674615401</v>
      </c>
      <c r="ACW60" s="15">
        <v>0.29836196392884601</v>
      </c>
      <c r="ACX60" s="15">
        <v>0.42029877664230803</v>
      </c>
      <c r="ACY60" s="15">
        <v>0.41520325378846101</v>
      </c>
      <c r="ACZ60" s="15">
        <v>0.44897562768461502</v>
      </c>
      <c r="ADA60" s="15">
        <v>0.431900598034615</v>
      </c>
      <c r="ADB60" s="15">
        <v>0.332854583113462</v>
      </c>
      <c r="ADC60" s="15">
        <v>0.31864306963846201</v>
      </c>
      <c r="ADD60" s="15">
        <v>-0.73861011755769201</v>
      </c>
      <c r="ADE60" s="15">
        <v>-0.72092087538461502</v>
      </c>
      <c r="ADF60" s="15">
        <v>0.72856408615000001</v>
      </c>
      <c r="ADG60" s="15">
        <v>0.74460857312884599</v>
      </c>
      <c r="ADH60" s="15">
        <v>0.103683574847222</v>
      </c>
      <c r="ADI60" s="15">
        <v>4.6998253291666701E-2</v>
      </c>
      <c r="ADJ60" s="15">
        <v>7.71590780277778E-2</v>
      </c>
      <c r="ADK60" s="15">
        <v>8.7894444444444497E-2</v>
      </c>
      <c r="ADL60" s="15">
        <v>0.50468803415277796</v>
      </c>
      <c r="ADM60" s="15">
        <v>0.31489574551388899</v>
      </c>
      <c r="ADN60" s="15">
        <v>8.9768536888888903E-2</v>
      </c>
      <c r="ADO60" s="15">
        <v>0.51822094418055498</v>
      </c>
      <c r="ADP60" s="15">
        <v>0.32759630768055598</v>
      </c>
      <c r="ADQ60" s="15">
        <v>0.101540864611111</v>
      </c>
      <c r="ADR60" s="15">
        <v>5.9930317541666701E-2</v>
      </c>
      <c r="ADS60" s="15">
        <v>8.1313004027777802E-2</v>
      </c>
      <c r="ADT60" s="15">
        <v>37.69</v>
      </c>
      <c r="ADU60" s="15">
        <v>34.819722222222197</v>
      </c>
      <c r="ADV60" s="15">
        <v>11.2473611111111</v>
      </c>
      <c r="ADW60" s="15">
        <v>27.4748611111111</v>
      </c>
      <c r="ADX60" s="15">
        <v>27.799305555555598</v>
      </c>
      <c r="ADY60" s="15">
        <v>37.744444444444397</v>
      </c>
      <c r="ADZ60" s="15">
        <v>37.679166666666603</v>
      </c>
      <c r="AEA60" s="15">
        <v>-0.25648432361111101</v>
      </c>
      <c r="AEB60" s="15">
        <v>-0.225001016666667</v>
      </c>
      <c r="AEC60" s="15">
        <v>54.320833333333297</v>
      </c>
      <c r="AED60" s="15">
        <v>53.799305555555499</v>
      </c>
      <c r="AEE60" s="15">
        <v>140.80000000000001</v>
      </c>
      <c r="AEF60" s="15">
        <f t="shared" si="247"/>
        <v>86.479166666666714</v>
      </c>
      <c r="AEG60" s="15">
        <f t="shared" si="248"/>
        <v>87.00069444444452</v>
      </c>
      <c r="AEH60" s="15">
        <v>1778.37306944444</v>
      </c>
      <c r="AEI60" s="15">
        <v>1766.54772222222</v>
      </c>
      <c r="AEJ60" s="15">
        <v>0.70349488337499999</v>
      </c>
      <c r="AEK60" s="15">
        <v>0.70067905466666702</v>
      </c>
      <c r="AEL60" s="15">
        <v>0.56874101616666695</v>
      </c>
      <c r="AEM60" s="15">
        <v>0.56174601122222201</v>
      </c>
      <c r="AEN60" s="15">
        <v>0.79123457201388903</v>
      </c>
      <c r="AEO60" s="15">
        <v>0.82733081894444405</v>
      </c>
      <c r="AEP60" s="15">
        <v>0.68920375105555598</v>
      </c>
      <c r="AEQ60" s="15">
        <v>0.73832470865277799</v>
      </c>
      <c r="AER60" s="15">
        <v>0.22496749456944401</v>
      </c>
      <c r="AES60" s="15">
        <v>0.22947085491666699</v>
      </c>
      <c r="AET60" s="15">
        <v>0.72737565927777803</v>
      </c>
      <c r="AEU60" s="15">
        <v>0.73209369143055603</v>
      </c>
      <c r="AEV60" s="15">
        <v>0.67106547323611099</v>
      </c>
      <c r="AEW60" s="15">
        <v>0.65602038519444394</v>
      </c>
      <c r="AEX60" s="15">
        <v>4.9859012583333299E-2</v>
      </c>
      <c r="AEY60" s="15">
        <v>6.5599342374999994E-2</v>
      </c>
      <c r="AEZ60" s="15">
        <v>4.7750555977222202</v>
      </c>
      <c r="AFA60" s="15">
        <v>4.7559990895138897</v>
      </c>
      <c r="AFB60" s="15">
        <v>0.28445112626388902</v>
      </c>
      <c r="AFC60" s="15">
        <v>0.27668429929166699</v>
      </c>
      <c r="AFD60" s="15">
        <v>0.41564475823611102</v>
      </c>
      <c r="AFE60" s="15">
        <v>0.40829348211111099</v>
      </c>
      <c r="AFF60" s="15">
        <v>0.44450166856944401</v>
      </c>
      <c r="AFG60" s="15">
        <v>0.448231552236111</v>
      </c>
      <c r="AFH60" s="15">
        <v>0.31979895200000003</v>
      </c>
      <c r="AFI60" s="15">
        <v>0.326010725013889</v>
      </c>
      <c r="AFJ60" s="15">
        <v>-0.81555485095833402</v>
      </c>
      <c r="AFK60" s="15">
        <v>-0.84893325998611102</v>
      </c>
      <c r="AFL60" s="15">
        <v>0.71336426829166699</v>
      </c>
      <c r="AFM60" s="15">
        <v>0.71876456630555496</v>
      </c>
      <c r="AFN60" s="15">
        <v>0.13433215858181799</v>
      </c>
      <c r="AFO60" s="15">
        <v>6.0203658490909098E-2</v>
      </c>
      <c r="AFP60" s="15">
        <v>9.9111484345454498E-2</v>
      </c>
      <c r="AFQ60" s="15">
        <v>0.105550258509091</v>
      </c>
      <c r="AFR60" s="15">
        <v>0.66858827789090902</v>
      </c>
      <c r="AFS60" s="15">
        <v>0.41242748118181799</v>
      </c>
      <c r="AFT60" s="15">
        <v>9.6675907800000002E-2</v>
      </c>
      <c r="AFU60" s="15">
        <v>0.63876154396363605</v>
      </c>
      <c r="AFV60" s="15">
        <v>0.39370468645454598</v>
      </c>
      <c r="AFW60" s="15">
        <v>0.121988383563636</v>
      </c>
      <c r="AFX60" s="15">
        <v>5.4498049090909099E-2</v>
      </c>
      <c r="AFY60" s="15">
        <v>9.5752346381818204E-2</v>
      </c>
      <c r="AFZ60" s="25">
        <v>-9999</v>
      </c>
      <c r="AGA60" s="25">
        <v>-9999</v>
      </c>
      <c r="AGB60" s="25">
        <v>-9999</v>
      </c>
      <c r="AGC60" s="25">
        <v>-9999</v>
      </c>
      <c r="AGD60" s="25">
        <v>-9999</v>
      </c>
      <c r="AGE60" s="25">
        <v>-9999</v>
      </c>
      <c r="AGF60" s="25">
        <v>-9999</v>
      </c>
      <c r="AGG60" s="25">
        <v>-9999</v>
      </c>
      <c r="AGH60" s="25">
        <v>-9999</v>
      </c>
      <c r="AGI60" s="25">
        <v>-9999</v>
      </c>
      <c r="AGJ60" s="25">
        <v>-9999</v>
      </c>
      <c r="AGK60" s="25">
        <v>-9999</v>
      </c>
      <c r="AGL60" s="25">
        <v>-9999</v>
      </c>
      <c r="AGM60" s="25">
        <v>-9999</v>
      </c>
      <c r="AGN60" s="25">
        <v>-9999</v>
      </c>
      <c r="AGO60" s="25">
        <v>-9999</v>
      </c>
      <c r="AGP60" s="25">
        <v>-9999</v>
      </c>
      <c r="AGQ60" s="15">
        <v>0.73636955005090898</v>
      </c>
      <c r="AGR60" s="15">
        <v>0.72611114752727302</v>
      </c>
      <c r="AGS60" s="15">
        <v>0.60490244684727301</v>
      </c>
      <c r="AGT60" s="15">
        <v>0.59198368986545502</v>
      </c>
      <c r="AGU60" s="15">
        <v>0.84189460226000001</v>
      </c>
      <c r="AGV60" s="15">
        <v>0.83312924393999999</v>
      </c>
      <c r="AGW60" s="15">
        <f t="shared" si="109"/>
        <v>0.8375119231</v>
      </c>
      <c r="AGX60" s="15">
        <v>0.75564335713818198</v>
      </c>
      <c r="AGY60" s="15">
        <v>0.74420277474363605</v>
      </c>
      <c r="AGZ60" s="15">
        <v>0.23723386781636399</v>
      </c>
      <c r="AHA60" s="15">
        <v>0.23576638938181799</v>
      </c>
      <c r="AHB60" s="15">
        <v>0.73840811415636398</v>
      </c>
      <c r="AHC60" s="15">
        <v>0.73974922616363603</v>
      </c>
      <c r="AHD60" s="15">
        <v>0.67814246180363602</v>
      </c>
      <c r="AHE60" s="15">
        <v>0.66299316100363603</v>
      </c>
      <c r="AHF60" s="15">
        <v>5.1862186890909096E-3</v>
      </c>
      <c r="AHG60" s="15">
        <v>3.1469338103636398E-2</v>
      </c>
      <c r="AHH60" s="15">
        <v>5.6070614196218198</v>
      </c>
      <c r="AHI60" s="15">
        <v>5.3459406552418196</v>
      </c>
      <c r="AHJ60" s="15">
        <v>0.28186378219636399</v>
      </c>
      <c r="AHK60" s="15">
        <v>0.28246180860363601</v>
      </c>
      <c r="AHL60" s="15">
        <v>0.41936841432545502</v>
      </c>
      <c r="AHM60" s="15">
        <v>0.41797536581272698</v>
      </c>
      <c r="AHN60" s="15">
        <v>0.45192482019272701</v>
      </c>
      <c r="AHO60" s="15">
        <v>0.45144484858909101</v>
      </c>
      <c r="AHP60" s="15">
        <v>0.32213971226363602</v>
      </c>
      <c r="AHQ60" s="15">
        <v>0.32391354488909102</v>
      </c>
      <c r="AHR60" s="15">
        <v>-0.86060339089090898</v>
      </c>
      <c r="AHS60" s="15">
        <v>-0.853006366672727</v>
      </c>
      <c r="AHT60" s="15">
        <v>0.72409826533454502</v>
      </c>
      <c r="AHU60" s="15">
        <v>0.73007724518727302</v>
      </c>
      <c r="AHV60" s="15">
        <v>0.12778521174999999</v>
      </c>
      <c r="AHW60" s="15">
        <v>6.2889399192307696E-2</v>
      </c>
      <c r="AHX60" s="15">
        <v>0.10082033357692299</v>
      </c>
      <c r="AHY60" s="15">
        <v>0.106087817346154</v>
      </c>
      <c r="AHZ60" s="15">
        <v>0.62096378651923101</v>
      </c>
      <c r="AIA60" s="15">
        <v>0.383470161807692</v>
      </c>
      <c r="AIB60" s="15">
        <v>9.4854495442307701E-2</v>
      </c>
      <c r="AIC60" s="15">
        <v>0.57562810101923101</v>
      </c>
      <c r="AID60" s="15">
        <v>0.36118786655769197</v>
      </c>
      <c r="AIE60" s="15">
        <v>0.111940384615385</v>
      </c>
      <c r="AIF60" s="15">
        <v>5.2103797057692303E-2</v>
      </c>
      <c r="AIG60" s="15">
        <v>8.7295863923076894E-2</v>
      </c>
      <c r="AIH60" s="15">
        <v>37.65</v>
      </c>
      <c r="AII60" s="15">
        <v>34.270576923076902</v>
      </c>
      <c r="AIJ60" s="15">
        <v>17.327500000000001</v>
      </c>
      <c r="AIK60" s="15">
        <v>27.258269230769201</v>
      </c>
      <c r="AIL60" s="15">
        <v>27.090576923076899</v>
      </c>
      <c r="AIM60" s="15">
        <v>37.829230769230698</v>
      </c>
      <c r="AIN60" s="15">
        <v>37.723076923076903</v>
      </c>
      <c r="AIO60" s="15">
        <v>-0.26366104423076903</v>
      </c>
      <c r="AIP60" s="15">
        <v>-0.24152922115384601</v>
      </c>
      <c r="AIQ60" s="15">
        <v>49.842307692307699</v>
      </c>
      <c r="AIR60" s="15">
        <v>48.5842307692308</v>
      </c>
      <c r="AIS60" s="15">
        <v>157</v>
      </c>
      <c r="AIT60" s="15">
        <f t="shared" si="110"/>
        <v>107.1576923076923</v>
      </c>
      <c r="AIU60" s="15">
        <f t="shared" si="111"/>
        <v>108.4157692307692</v>
      </c>
      <c r="AIV60" s="15">
        <v>1676.7235769230799</v>
      </c>
      <c r="AIW60" s="15">
        <v>1648.15396153846</v>
      </c>
      <c r="AIX60" s="15">
        <v>0.71668985745000002</v>
      </c>
      <c r="AIY60" s="15">
        <v>0.70702206691538505</v>
      </c>
      <c r="AIZ60" s="15">
        <v>0.58361958603461495</v>
      </c>
      <c r="AJA60" s="15">
        <v>0.56544646885192296</v>
      </c>
      <c r="AJB60" s="15">
        <v>0.83327627301153795</v>
      </c>
      <c r="AJC60" s="15">
        <v>0.81424718263269202</v>
      </c>
      <c r="AJD60" s="15">
        <v>0.74691838264038501</v>
      </c>
      <c r="AJE60" s="15">
        <v>0.71615464467692302</v>
      </c>
      <c r="AJF60" s="15">
        <v>0.228859021267308</v>
      </c>
      <c r="AJG60" s="15">
        <v>0.235589632582692</v>
      </c>
      <c r="AJH60" s="15">
        <v>0.73572193159807697</v>
      </c>
      <c r="AJI60" s="15">
        <v>0.71899306633076898</v>
      </c>
      <c r="AJJ60" s="15">
        <v>0.67317014735769198</v>
      </c>
      <c r="AJK60" s="15">
        <v>0.65689308668461499</v>
      </c>
      <c r="AJL60" s="15">
        <v>4.1542697711538401E-2</v>
      </c>
      <c r="AJM60" s="15">
        <v>2.5760597555769201E-2</v>
      </c>
      <c r="AJN60" s="15">
        <v>5.0712868962923103</v>
      </c>
      <c r="AJO60" s="15">
        <v>4.8555071843480802</v>
      </c>
      <c r="AJP60" s="15">
        <v>0.27473297418269199</v>
      </c>
      <c r="AJQ60" s="15">
        <v>0.28893986123076898</v>
      </c>
      <c r="AJR60" s="15">
        <v>0.40963931144423099</v>
      </c>
      <c r="AJS60" s="15">
        <v>0.42260466787115403</v>
      </c>
      <c r="AJT60" s="15">
        <v>0.44589258843846202</v>
      </c>
      <c r="AJU60" s="15">
        <v>0.45780712334423102</v>
      </c>
      <c r="AJV60" s="15">
        <v>0.319281237507692</v>
      </c>
      <c r="AJW60" s="15">
        <v>0.33259123659807699</v>
      </c>
      <c r="AJX60" s="15">
        <v>-0.85491284794230804</v>
      </c>
      <c r="AJY60" s="15">
        <v>-0.83426261048076999</v>
      </c>
      <c r="AJZ60" s="15">
        <v>0.69540211530769203</v>
      </c>
      <c r="AKA60" s="15">
        <v>0.74964470471923095</v>
      </c>
      <c r="AZI60" s="6"/>
      <c r="AZJ60" s="7"/>
      <c r="AZK60" s="6"/>
      <c r="AZL60" s="6"/>
      <c r="AZM60" s="6"/>
      <c r="AZN60" s="6"/>
    </row>
    <row r="61" spans="1:963 1361:1366" x14ac:dyDescent="0.25">
      <c r="A61" s="15">
        <v>60</v>
      </c>
      <c r="B61" s="15">
        <v>15</v>
      </c>
      <c r="C61" s="15" t="s">
        <v>11</v>
      </c>
      <c r="D61" s="15">
        <v>100</v>
      </c>
      <c r="E61" s="15">
        <v>2</v>
      </c>
      <c r="F61" s="15">
        <v>3</v>
      </c>
      <c r="G61" s="25">
        <v>-9999</v>
      </c>
      <c r="H61" s="25">
        <v>-9999</v>
      </c>
      <c r="I61" s="25">
        <v>-9999</v>
      </c>
      <c r="J61" s="25">
        <v>-9999</v>
      </c>
      <c r="K61" s="25">
        <v>-9999</v>
      </c>
      <c r="L61" s="25">
        <v>-9999</v>
      </c>
      <c r="M61" s="15">
        <v>125.44000000000001</v>
      </c>
      <c r="N61" s="15">
        <v>112</v>
      </c>
      <c r="O61" s="15">
        <f t="shared" si="34"/>
        <v>112.00000000000001</v>
      </c>
      <c r="P61" s="15">
        <v>100</v>
      </c>
      <c r="Q61" s="15">
        <v>54.400000000000006</v>
      </c>
      <c r="R61" s="15">
        <v>24</v>
      </c>
      <c r="S61" s="15">
        <v>21.6</v>
      </c>
      <c r="T61" s="15">
        <v>52.400000000000006</v>
      </c>
      <c r="U61" s="15">
        <v>22.72</v>
      </c>
      <c r="V61" s="15">
        <v>24.880000000000003</v>
      </c>
      <c r="W61" s="15">
        <v>50.4</v>
      </c>
      <c r="X61" s="15">
        <v>24.72</v>
      </c>
      <c r="Y61" s="15">
        <v>24.880000000000003</v>
      </c>
      <c r="Z61" s="15">
        <v>48.4</v>
      </c>
      <c r="AA61" s="15">
        <v>20.72</v>
      </c>
      <c r="AB61" s="15">
        <v>30.880000000000003</v>
      </c>
      <c r="AC61" s="15" t="s">
        <v>100</v>
      </c>
      <c r="AD61" s="15">
        <v>8.6999999999999993</v>
      </c>
      <c r="AE61" s="15">
        <v>7.2</v>
      </c>
      <c r="AF61" s="15">
        <v>1.1499999999999999</v>
      </c>
      <c r="AG61" s="15" t="s">
        <v>41</v>
      </c>
      <c r="AH61" s="15">
        <v>2</v>
      </c>
      <c r="AI61" s="15">
        <v>1</v>
      </c>
      <c r="AJ61" s="15">
        <v>4.5</v>
      </c>
      <c r="AK61" s="15">
        <v>8</v>
      </c>
      <c r="AL61" s="15">
        <v>457</v>
      </c>
      <c r="AM61" s="15">
        <v>76</v>
      </c>
      <c r="AN61" s="15">
        <v>0.84</v>
      </c>
      <c r="AO61" s="15">
        <v>8.6999999999999993</v>
      </c>
      <c r="AP61" s="15">
        <v>7.9</v>
      </c>
      <c r="AQ61" s="15">
        <v>1.35</v>
      </c>
      <c r="AR61" s="15">
        <v>5153</v>
      </c>
      <c r="AS61" s="15">
        <v>192</v>
      </c>
      <c r="AT61" s="15">
        <v>393</v>
      </c>
      <c r="AU61" s="25">
        <v>-9999</v>
      </c>
      <c r="AV61" s="15">
        <v>30.2</v>
      </c>
      <c r="AW61" s="15">
        <v>0</v>
      </c>
      <c r="AX61" s="15">
        <v>4</v>
      </c>
      <c r="AY61" s="15">
        <v>85</v>
      </c>
      <c r="AZ61" s="15">
        <v>5</v>
      </c>
      <c r="BA61" s="15">
        <v>6</v>
      </c>
      <c r="BB61" s="15">
        <v>78</v>
      </c>
      <c r="BC61" s="20">
        <v>9.0556925089299189E-2</v>
      </c>
      <c r="BD61" s="20">
        <v>0</v>
      </c>
      <c r="BE61" s="20">
        <v>0</v>
      </c>
      <c r="BF61" s="20">
        <v>0</v>
      </c>
      <c r="BG61" s="20">
        <v>0.3623917857861888</v>
      </c>
      <c r="BH61" s="20">
        <v>0.14094432699083864</v>
      </c>
      <c r="BI61" s="25">
        <v>-9999</v>
      </c>
      <c r="BJ61" s="25">
        <v>-9999</v>
      </c>
      <c r="BK61" s="25">
        <v>-9999</v>
      </c>
      <c r="BL61" s="25">
        <v>-9999</v>
      </c>
      <c r="BM61" s="25">
        <v>-9999</v>
      </c>
      <c r="BN61" s="20">
        <f t="shared" si="197"/>
        <v>0.36222770035719676</v>
      </c>
      <c r="BO61" s="20">
        <f t="shared" si="198"/>
        <v>0.36222770035719676</v>
      </c>
      <c r="BP61" s="20">
        <f t="shared" si="199"/>
        <v>0.36222770035719676</v>
      </c>
      <c r="BQ61" s="20">
        <f t="shared" si="200"/>
        <v>1.811794843501952</v>
      </c>
      <c r="BR61" s="20">
        <f t="shared" si="201"/>
        <v>2.3755721514653065</v>
      </c>
      <c r="BS61" s="20">
        <f t="shared" si="202"/>
        <v>0</v>
      </c>
      <c r="BT61" s="20">
        <f t="shared" si="203"/>
        <v>1.4495671431447552</v>
      </c>
      <c r="BU61" s="20">
        <f t="shared" si="204"/>
        <v>0.56377730796335457</v>
      </c>
      <c r="BV61" s="20">
        <f t="shared" si="35"/>
        <v>2.01334445110811</v>
      </c>
      <c r="BW61" s="25">
        <v>-9999</v>
      </c>
      <c r="BX61" s="25">
        <v>-9999</v>
      </c>
      <c r="BY61" s="25">
        <v>-9999</v>
      </c>
      <c r="BZ61" s="25">
        <v>-9999</v>
      </c>
      <c r="CA61" s="25">
        <v>-9999</v>
      </c>
      <c r="CB61" s="25">
        <v>-9999</v>
      </c>
      <c r="CC61" s="25">
        <v>-9999</v>
      </c>
      <c r="CD61" s="20">
        <f t="shared" si="205"/>
        <v>22.347563666200106</v>
      </c>
      <c r="CE61" s="20">
        <f t="shared" si="206"/>
        <v>27.73017061538669</v>
      </c>
      <c r="CF61" s="20">
        <f t="shared" si="207"/>
        <v>42.243053063051747</v>
      </c>
      <c r="CG61" s="20">
        <f t="shared" si="36"/>
        <v>73.459718845430004</v>
      </c>
      <c r="CH61" s="15">
        <f t="shared" si="208"/>
        <v>14.512882447665056</v>
      </c>
      <c r="CI61" s="15">
        <f t="shared" si="209"/>
        <v>15.657443743480204</v>
      </c>
      <c r="CJ61" s="15">
        <f t="shared" si="210"/>
        <v>15.559222038898055</v>
      </c>
      <c r="CK61" s="15">
        <f t="shared" ref="CK61:CL61" si="287">SUM(CH61:CJ61)</f>
        <v>45.729548230043314</v>
      </c>
      <c r="CL61" s="15">
        <f t="shared" si="287"/>
        <v>76.946214012421564</v>
      </c>
      <c r="CM61" s="15">
        <v>0.57000000000000006</v>
      </c>
      <c r="CN61" s="15">
        <v>0.23499999999999999</v>
      </c>
      <c r="CO61" s="15">
        <v>7.0000000000000007E-2</v>
      </c>
      <c r="CP61" s="15">
        <v>0.54</v>
      </c>
      <c r="CQ61" s="15">
        <v>0.37</v>
      </c>
      <c r="CR61" s="25">
        <v>-9999</v>
      </c>
      <c r="CS61" s="25">
        <v>-9999</v>
      </c>
      <c r="CT61" s="25">
        <v>-9999</v>
      </c>
      <c r="CU61" s="25">
        <v>-9999</v>
      </c>
      <c r="CV61" s="25">
        <v>-9999</v>
      </c>
      <c r="CW61" s="25">
        <v>-9999</v>
      </c>
      <c r="CX61" s="20">
        <f t="shared" si="141"/>
        <v>3.22</v>
      </c>
      <c r="CY61" s="20">
        <f t="shared" si="142"/>
        <v>3.5</v>
      </c>
      <c r="CZ61" s="20">
        <f t="shared" si="143"/>
        <v>5.66</v>
      </c>
      <c r="DA61" s="20">
        <f t="shared" si="144"/>
        <v>7.1400000000000006</v>
      </c>
      <c r="DB61" s="20">
        <f t="shared" si="145"/>
        <v>-39988.86</v>
      </c>
      <c r="DC61" s="15">
        <f t="shared" si="146"/>
        <v>2.16</v>
      </c>
      <c r="DD61" s="15">
        <f t="shared" si="147"/>
        <v>1.48</v>
      </c>
      <c r="DE61" s="15">
        <f t="shared" si="148"/>
        <v>-39996</v>
      </c>
      <c r="DF61" s="15">
        <f t="shared" si="149"/>
        <v>-39992.36</v>
      </c>
      <c r="DG61" s="16">
        <v>2.1431092733598911</v>
      </c>
      <c r="DH61" s="16">
        <v>3.4437816431901354</v>
      </c>
      <c r="DI61" s="16">
        <v>1.3456517372966459</v>
      </c>
      <c r="DJ61" s="16">
        <v>3.6282206119162641</v>
      </c>
      <c r="DK61" s="16">
        <v>3.9143609358700511</v>
      </c>
      <c r="DL61" s="16">
        <v>3.8898055097245137</v>
      </c>
      <c r="DM61" s="25">
        <v>-9999</v>
      </c>
      <c r="DN61" s="20">
        <f t="shared" si="41"/>
        <v>22.347563666200106</v>
      </c>
      <c r="DO61" s="20">
        <f t="shared" si="42"/>
        <v>27.73017061538669</v>
      </c>
      <c r="DP61" s="20">
        <f t="shared" ref="DP61:DR61" si="288">(DO61+(DJ61*4))</f>
        <v>42.243053063051747</v>
      </c>
      <c r="DQ61" s="20">
        <f t="shared" si="288"/>
        <v>57.900496806531947</v>
      </c>
      <c r="DR61" s="20">
        <f t="shared" si="288"/>
        <v>73.459718845430004</v>
      </c>
      <c r="DS61" s="15">
        <f t="shared" si="44"/>
        <v>14.512882447665056</v>
      </c>
      <c r="DT61" s="15">
        <f t="shared" si="45"/>
        <v>15.657443743480204</v>
      </c>
      <c r="DU61" s="15">
        <f t="shared" si="46"/>
        <v>15.559222038898055</v>
      </c>
      <c r="DV61" s="15">
        <f t="shared" si="47"/>
        <v>45.729548230043314</v>
      </c>
      <c r="DW61" s="25">
        <v>-9999</v>
      </c>
      <c r="DX61" s="25">
        <v>-9999</v>
      </c>
      <c r="DY61" s="25">
        <v>-9999</v>
      </c>
      <c r="DZ61" s="25">
        <v>-9999</v>
      </c>
      <c r="EA61" s="25">
        <v>-9999</v>
      </c>
      <c r="EB61" s="25">
        <v>-9999</v>
      </c>
      <c r="EC61" s="25">
        <v>-9999</v>
      </c>
      <c r="ED61" s="25">
        <v>-9999</v>
      </c>
      <c r="EE61" s="25">
        <v>-9999</v>
      </c>
      <c r="EF61" s="25">
        <v>-9999</v>
      </c>
      <c r="EG61" s="25">
        <v>-9999</v>
      </c>
      <c r="EH61" s="25">
        <v>-9999</v>
      </c>
      <c r="EI61" s="25">
        <v>-9999</v>
      </c>
      <c r="EJ61" s="25">
        <v>-9999</v>
      </c>
      <c r="EK61" s="25">
        <v>-9999</v>
      </c>
      <c r="EL61" s="25">
        <v>-9999</v>
      </c>
      <c r="EM61" s="25">
        <v>-9999</v>
      </c>
      <c r="EN61" s="25">
        <v>-9999</v>
      </c>
      <c r="EO61" s="25">
        <v>-9999</v>
      </c>
      <c r="EP61" s="25">
        <v>-9999</v>
      </c>
      <c r="EQ61" s="21">
        <v>-9999</v>
      </c>
      <c r="ER61" s="21">
        <v>-9999</v>
      </c>
      <c r="ES61" s="21">
        <v>-9999</v>
      </c>
      <c r="ET61" s="21">
        <v>-9999</v>
      </c>
      <c r="EU61" s="33">
        <v>-9999</v>
      </c>
      <c r="EV61" s="21">
        <v>-9999</v>
      </c>
      <c r="EW61" s="21">
        <v>-9999</v>
      </c>
      <c r="EX61" s="21">
        <v>-9999</v>
      </c>
      <c r="EY61" s="21">
        <v>-9999</v>
      </c>
      <c r="EZ61" s="21">
        <v>-9999</v>
      </c>
      <c r="FA61" s="21">
        <v>-9999</v>
      </c>
      <c r="FB61" s="21">
        <v>-9999</v>
      </c>
      <c r="FC61" s="21">
        <v>-9999</v>
      </c>
      <c r="FD61" s="21">
        <v>-9999</v>
      </c>
      <c r="FE61" s="21">
        <v>-9999</v>
      </c>
      <c r="FF61" s="21">
        <v>-9999</v>
      </c>
      <c r="FG61" s="21">
        <v>-9999</v>
      </c>
      <c r="FH61" s="21">
        <v>-9999</v>
      </c>
      <c r="FI61" s="21">
        <v>-9999</v>
      </c>
      <c r="FJ61" s="21">
        <v>-9999</v>
      </c>
      <c r="FK61" s="21">
        <v>-9999</v>
      </c>
      <c r="FL61" s="21">
        <v>-9999</v>
      </c>
      <c r="FM61" s="21">
        <v>-9999</v>
      </c>
      <c r="FN61" s="21">
        <v>-9999</v>
      </c>
      <c r="FO61" s="21">
        <v>-9999</v>
      </c>
      <c r="FP61" s="21">
        <v>-9999</v>
      </c>
      <c r="FQ61" s="21">
        <v>-9999</v>
      </c>
      <c r="FR61" s="21">
        <v>-9999</v>
      </c>
      <c r="FS61" s="21">
        <v>-9999</v>
      </c>
      <c r="FT61" s="21">
        <v>-9999</v>
      </c>
      <c r="FU61" s="21">
        <v>-9999</v>
      </c>
      <c r="FV61" s="21">
        <v>-9999</v>
      </c>
      <c r="FW61" s="21">
        <v>-9999</v>
      </c>
      <c r="FX61" s="21">
        <v>-9999</v>
      </c>
      <c r="FY61" s="21">
        <v>-9999</v>
      </c>
      <c r="FZ61" s="21">
        <v>-9999</v>
      </c>
      <c r="GA61" s="21">
        <v>-9999</v>
      </c>
      <c r="GB61" s="21">
        <v>-9999</v>
      </c>
      <c r="GC61" s="21">
        <v>-9999</v>
      </c>
      <c r="GD61" s="21">
        <v>-9999</v>
      </c>
      <c r="GE61" s="21">
        <v>-9999</v>
      </c>
      <c r="GF61" s="21">
        <v>-9999</v>
      </c>
      <c r="GG61" s="21">
        <v>-9999</v>
      </c>
      <c r="GH61" s="21">
        <v>-9999</v>
      </c>
      <c r="GI61" s="21">
        <v>-9999</v>
      </c>
      <c r="GJ61" s="21">
        <v>-9999</v>
      </c>
      <c r="GK61" s="21">
        <v>-9999</v>
      </c>
      <c r="GL61" s="21">
        <v>-9999</v>
      </c>
      <c r="GM61" s="21">
        <v>-9999</v>
      </c>
      <c r="GN61" s="32">
        <v>-9999</v>
      </c>
      <c r="GO61" s="32">
        <v>-9999</v>
      </c>
      <c r="GP61" s="32">
        <v>-9999</v>
      </c>
      <c r="GQ61" s="25">
        <v>-9999</v>
      </c>
      <c r="GR61" s="32">
        <v>-9999</v>
      </c>
      <c r="GS61" s="32">
        <v>-9999</v>
      </c>
      <c r="GT61" s="32">
        <v>-9999</v>
      </c>
      <c r="GU61" s="25">
        <v>-9999</v>
      </c>
      <c r="GV61" s="25">
        <v>-9999</v>
      </c>
      <c r="GW61" s="25">
        <v>-9999</v>
      </c>
      <c r="GX61" s="21">
        <v>-9999</v>
      </c>
      <c r="GY61" s="21">
        <v>-9999</v>
      </c>
      <c r="GZ61" s="21">
        <v>-9999</v>
      </c>
      <c r="HA61" s="32">
        <v>-9999</v>
      </c>
      <c r="HB61" s="32">
        <v>-9999</v>
      </c>
      <c r="HC61" s="32">
        <v>-9999</v>
      </c>
      <c r="HD61" s="32">
        <v>-9999</v>
      </c>
      <c r="HE61" s="32">
        <v>-9999</v>
      </c>
      <c r="HF61" s="32">
        <v>-9999</v>
      </c>
      <c r="HG61" s="15">
        <v>48.1</v>
      </c>
      <c r="HH61" s="15">
        <f t="shared" si="48"/>
        <v>427.5</v>
      </c>
      <c r="HI61" s="15">
        <v>1.4118773727811758</v>
      </c>
      <c r="HJ61" s="24">
        <f t="shared" si="49"/>
        <v>1.5559785208427213</v>
      </c>
      <c r="HK61" s="15">
        <f t="shared" si="50"/>
        <v>6.6518081766026338</v>
      </c>
      <c r="HL61" s="27">
        <v>0.35334563375393746</v>
      </c>
      <c r="HM61" s="17">
        <v>327.39999999999998</v>
      </c>
      <c r="HN61" s="17">
        <v>70.069999999999993</v>
      </c>
      <c r="HO61" s="16">
        <f t="shared" si="51"/>
        <v>257.33</v>
      </c>
      <c r="HP61" s="18">
        <v>11</v>
      </c>
      <c r="HQ61" s="17">
        <v>456.8</v>
      </c>
      <c r="HR61" s="18">
        <v>31.63</v>
      </c>
      <c r="HS61" s="22">
        <f t="shared" si="52"/>
        <v>425.17</v>
      </c>
      <c r="HT61" s="21">
        <v>143</v>
      </c>
      <c r="HU61" s="18">
        <v>405.8</v>
      </c>
      <c r="HV61" s="18">
        <v>31</v>
      </c>
      <c r="HW61" s="18">
        <f t="shared" si="53"/>
        <v>374.8</v>
      </c>
      <c r="HX61" s="18">
        <v>209.2</v>
      </c>
      <c r="HY61" s="18">
        <v>31</v>
      </c>
      <c r="HZ61" s="18">
        <f t="shared" si="54"/>
        <v>178.2</v>
      </c>
      <c r="IA61" s="18">
        <v>234.4</v>
      </c>
      <c r="IB61" s="18">
        <v>31.5</v>
      </c>
      <c r="IC61" s="18">
        <f t="shared" si="55"/>
        <v>202.9</v>
      </c>
      <c r="ID61" s="18">
        <v>120.7</v>
      </c>
      <c r="IE61" s="22">
        <v>6.65</v>
      </c>
      <c r="IF61" s="32">
        <v>-9999</v>
      </c>
      <c r="IG61" s="22">
        <v>70.069999999999993</v>
      </c>
      <c r="IH61" s="22">
        <f t="shared" si="263"/>
        <v>114.05</v>
      </c>
      <c r="II61" s="22">
        <f>IC61-ID61</f>
        <v>82.2</v>
      </c>
      <c r="IJ61" s="16">
        <f t="shared" si="58"/>
        <v>805.88235294117646</v>
      </c>
      <c r="IK61" s="16">
        <f t="shared" si="59"/>
        <v>719.5378151260503</v>
      </c>
      <c r="IL61" s="25">
        <f t="shared" si="213"/>
        <v>2522.8431372549021</v>
      </c>
      <c r="IM61" s="16">
        <f t="shared" si="214"/>
        <v>4168.333333333333</v>
      </c>
      <c r="IN61" s="16">
        <f t="shared" si="215"/>
        <v>1747.0588235294117</v>
      </c>
      <c r="IO61" s="16">
        <f t="shared" si="60"/>
        <v>1989.2156862745098</v>
      </c>
      <c r="IP61" s="25">
        <f t="shared" si="216"/>
        <v>3674.5098039215686</v>
      </c>
      <c r="IQ61" s="16">
        <f t="shared" si="61"/>
        <v>10427.450980392157</v>
      </c>
      <c r="IR61" s="16">
        <f t="shared" si="62"/>
        <v>1118.1372549019609</v>
      </c>
      <c r="IS61" s="27">
        <v>0.35136458806750198</v>
      </c>
      <c r="IT61" s="24">
        <v>1.9117632210723883</v>
      </c>
      <c r="IU61" s="24">
        <v>1.9117632210723883</v>
      </c>
      <c r="IV61" s="15">
        <v>2.0699999999999998</v>
      </c>
      <c r="IW61" s="24">
        <f t="shared" si="63"/>
        <v>2.0870572460673054</v>
      </c>
      <c r="IX61" s="15">
        <f t="shared" si="217"/>
        <v>52.22285294117647</v>
      </c>
      <c r="IY61" s="27">
        <v>0.3623925157365564</v>
      </c>
      <c r="IZ61" s="26">
        <v>0.44790617315973585</v>
      </c>
      <c r="JA61" s="15">
        <v>0.49</v>
      </c>
      <c r="JB61" s="24">
        <f t="shared" si="64"/>
        <v>0.53185551836490341</v>
      </c>
      <c r="JC61" s="15">
        <f t="shared" si="218"/>
        <v>20.424833333333332</v>
      </c>
      <c r="JD61" s="27">
        <v>0.36200803012973598</v>
      </c>
      <c r="JE61" s="24">
        <v>0.8820038087658173</v>
      </c>
      <c r="JF61" s="15">
        <v>0.91</v>
      </c>
      <c r="JG61" s="24">
        <f t="shared" si="65"/>
        <v>0.99304084643280432</v>
      </c>
      <c r="JH61" s="15">
        <f t="shared" si="219"/>
        <v>15.898235294117647</v>
      </c>
      <c r="JI61" s="27">
        <v>0.36204895898077122</v>
      </c>
      <c r="JJ61" s="24">
        <v>1.987370022474017</v>
      </c>
      <c r="JK61" s="15">
        <v>2.41</v>
      </c>
      <c r="JL61" s="24">
        <f t="shared" si="66"/>
        <v>2.1673819118763955</v>
      </c>
      <c r="JM61" s="15">
        <f t="shared" si="220"/>
        <v>26.947107843137257</v>
      </c>
      <c r="JN61" s="27">
        <v>0.36259238270517252</v>
      </c>
      <c r="JO61" s="16">
        <f t="shared" si="67"/>
        <v>115.49302941176471</v>
      </c>
      <c r="JP61" s="16">
        <f t="shared" si="68"/>
        <v>103.11877626050419</v>
      </c>
      <c r="JQ61" s="22">
        <v>6.5</v>
      </c>
      <c r="JR61" s="22">
        <f t="shared" si="69"/>
        <v>21.645</v>
      </c>
      <c r="JS61" s="22">
        <v>918.6</v>
      </c>
      <c r="JT61" s="26">
        <f t="shared" si="70"/>
        <v>0.91859999999999997</v>
      </c>
      <c r="JU61" s="27">
        <v>7.1599999999999997E-2</v>
      </c>
      <c r="JV61" s="26">
        <f t="shared" si="71"/>
        <v>0.84699999999999998</v>
      </c>
      <c r="JW61" s="15">
        <f t="shared" si="72"/>
        <v>3754.5495342852173</v>
      </c>
      <c r="JX61" s="25">
        <v>-9999</v>
      </c>
      <c r="JY61" s="25">
        <v>-9999</v>
      </c>
      <c r="JZ61" s="15">
        <f t="shared" si="181"/>
        <v>-9999.0678000000007</v>
      </c>
      <c r="KA61" s="25">
        <v>-9999</v>
      </c>
      <c r="KB61" s="15">
        <f t="shared" si="156"/>
        <v>-11805.274852420309</v>
      </c>
      <c r="KC61" s="15">
        <v>0.503</v>
      </c>
      <c r="KD61" s="25">
        <v>-9999</v>
      </c>
      <c r="KE61" s="15">
        <f t="shared" si="221"/>
        <v>1888.5384157454644</v>
      </c>
      <c r="KF61" s="15">
        <f t="shared" si="73"/>
        <v>2115.1630256349204</v>
      </c>
      <c r="KG61" s="28">
        <v>2</v>
      </c>
      <c r="KH61" s="22">
        <f t="shared" si="74"/>
        <v>19</v>
      </c>
      <c r="KI61" s="22">
        <f t="shared" si="75"/>
        <v>126.73</v>
      </c>
      <c r="KJ61" s="20">
        <v>123.468431</v>
      </c>
      <c r="KK61" s="16">
        <v>4.8600000000000003</v>
      </c>
      <c r="KL61" s="16">
        <f t="shared" si="76"/>
        <v>4.3500000000000005</v>
      </c>
      <c r="KM61" s="15">
        <f t="shared" si="121"/>
        <v>3380.3786172099608</v>
      </c>
      <c r="KN61" s="18">
        <v>2.2599999999999998</v>
      </c>
      <c r="KO61" s="18">
        <f t="shared" si="77"/>
        <v>1.9899999999999998</v>
      </c>
      <c r="KP61" s="15">
        <f t="shared" si="78"/>
        <v>0.45747126436781599</v>
      </c>
      <c r="KQ61" s="15">
        <f t="shared" si="79"/>
        <v>1546.4260800569702</v>
      </c>
      <c r="KR61" s="15">
        <f t="shared" si="80"/>
        <v>1731.9972096638069</v>
      </c>
      <c r="KS61" s="20">
        <f t="shared" si="222"/>
        <v>1946.8610732402078</v>
      </c>
      <c r="KT61" s="20">
        <f t="shared" si="81"/>
        <v>2180.4844020290329</v>
      </c>
      <c r="KU61" s="30">
        <v>5.27</v>
      </c>
      <c r="KV61" s="30">
        <v>0.95</v>
      </c>
      <c r="KW61" s="30">
        <v>76.900000000000006</v>
      </c>
      <c r="KX61" s="30">
        <v>22.8</v>
      </c>
      <c r="KY61" s="30">
        <v>6</v>
      </c>
      <c r="KZ61" s="18">
        <v>1.8771</v>
      </c>
      <c r="LA61" s="18">
        <f t="shared" si="82"/>
        <v>1.8101</v>
      </c>
      <c r="LB61" s="15">
        <f t="shared" si="223"/>
        <v>0.4161149425287356</v>
      </c>
      <c r="LC61" s="15">
        <f t="shared" si="224"/>
        <v>1406.6260540256894</v>
      </c>
      <c r="LD61" s="15">
        <f t="shared" si="83"/>
        <v>1575.4211805087723</v>
      </c>
      <c r="LE61" s="15">
        <f t="shared" si="84"/>
        <v>1921.2453420838688</v>
      </c>
      <c r="LF61" s="15">
        <v>48.1</v>
      </c>
      <c r="LG61" s="15">
        <f t="shared" si="85"/>
        <v>427.5</v>
      </c>
      <c r="LH61" s="15">
        <v>0.25576864912500002</v>
      </c>
      <c r="LI61" s="15">
        <v>0.38603074592499997</v>
      </c>
      <c r="LJ61" s="15">
        <v>0.21828736207499999</v>
      </c>
      <c r="LK61" s="15">
        <v>0.32302321195</v>
      </c>
      <c r="LL61" s="15">
        <v>0.49619521685000001</v>
      </c>
      <c r="LM61" s="15">
        <v>0.462695209025</v>
      </c>
      <c r="LN61" s="15">
        <v>0.32854959909999998</v>
      </c>
      <c r="LO61" s="15">
        <v>0.51158109407499996</v>
      </c>
      <c r="LP61" s="15">
        <v>0.45266144419999998</v>
      </c>
      <c r="LQ61" s="15">
        <v>0.245512237075</v>
      </c>
      <c r="LR61" s="15">
        <v>0.39729378814999999</v>
      </c>
      <c r="LS61" s="15">
        <v>0.25494670047500001</v>
      </c>
      <c r="LT61" s="15">
        <v>33.619999999999997</v>
      </c>
      <c r="LU61" s="15">
        <v>29.041250000000002</v>
      </c>
      <c r="LV61" s="15">
        <v>8.6002499999999902</v>
      </c>
      <c r="LW61" s="15">
        <v>36.84975</v>
      </c>
      <c r="LX61" s="15">
        <v>36.974249999999998</v>
      </c>
      <c r="LY61" s="15">
        <v>33.287500000000001</v>
      </c>
      <c r="LZ61" s="15">
        <v>33.241999999999997</v>
      </c>
      <c r="MA61" s="15">
        <v>9.7455548249999996E-2</v>
      </c>
      <c r="MB61" s="15">
        <v>9.3265092499999994E-2</v>
      </c>
      <c r="MC61" s="15">
        <v>58.52825</v>
      </c>
      <c r="MD61" s="15">
        <v>56.527000000000001</v>
      </c>
      <c r="ME61" s="15">
        <v>60.3</v>
      </c>
      <c r="MF61" s="15">
        <f t="shared" si="86"/>
        <v>1.7717499999999973</v>
      </c>
      <c r="MG61" s="15">
        <f t="shared" si="87"/>
        <v>3.7729999999999961</v>
      </c>
      <c r="MH61" s="15">
        <v>1873.8935750000001</v>
      </c>
      <c r="MI61" s="15">
        <v>1828.4657</v>
      </c>
      <c r="MJ61" s="15">
        <v>0.21770832597750001</v>
      </c>
      <c r="MK61" s="15">
        <v>0.2098673220175</v>
      </c>
      <c r="ML61" s="15">
        <v>0.1588020634375</v>
      </c>
      <c r="MM61" s="15">
        <v>0.17744564943749999</v>
      </c>
      <c r="MN61" s="15">
        <v>0.12563697105249999</v>
      </c>
      <c r="MO61" s="15">
        <v>0.12340829354250001</v>
      </c>
      <c r="MP61" s="15">
        <v>6.5118032440000001E-2</v>
      </c>
      <c r="MQ61" s="15">
        <v>9.0043538412499999E-2</v>
      </c>
      <c r="MR61" s="15">
        <v>6.1030741945000001E-2</v>
      </c>
      <c r="MS61" s="15">
        <v>3.3847452862500002E-2</v>
      </c>
      <c r="MT61" s="15">
        <v>0.3347215918075</v>
      </c>
      <c r="MU61" s="15">
        <v>0.38748604591750002</v>
      </c>
      <c r="MV61" s="15">
        <v>0.35130924896249999</v>
      </c>
      <c r="MW61" s="15">
        <v>0.31814527064999998</v>
      </c>
      <c r="MX61" s="15">
        <v>0.126290491245</v>
      </c>
      <c r="MY61" s="15">
        <v>0.19361069397</v>
      </c>
      <c r="MZ61" s="15">
        <v>0.55729549132</v>
      </c>
      <c r="NA61" s="15">
        <v>0.53633440400999999</v>
      </c>
      <c r="NB61" s="15">
        <v>0.48344885907750001</v>
      </c>
      <c r="NC61" s="15">
        <v>0.180531320765</v>
      </c>
      <c r="ND61" s="15">
        <v>0.51195190351749997</v>
      </c>
      <c r="NE61" s="15">
        <v>0.19275084142999999</v>
      </c>
      <c r="NF61" s="15">
        <v>0.31835549729750001</v>
      </c>
      <c r="NG61" s="15">
        <v>0.15315708589249999</v>
      </c>
      <c r="NH61" s="15">
        <v>0.27772717224499999</v>
      </c>
      <c r="NI61" s="15">
        <v>0.13323643213</v>
      </c>
      <c r="NJ61" s="15">
        <v>-0.121966530675</v>
      </c>
      <c r="NK61" s="15">
        <v>-0.16472834745000001</v>
      </c>
      <c r="NL61" s="15">
        <v>1.1408760093125001</v>
      </c>
      <c r="NM61" s="15">
        <v>0.49692781228249999</v>
      </c>
      <c r="NN61" s="15">
        <v>0.25924994078048802</v>
      </c>
      <c r="NO61" s="15">
        <v>0.40394739439024402</v>
      </c>
      <c r="NP61" s="15">
        <v>0.23407506487804899</v>
      </c>
      <c r="NQ61" s="15">
        <v>0.32547948039024399</v>
      </c>
      <c r="NR61" s="15">
        <v>0.49301782029268298</v>
      </c>
      <c r="NS61" s="15">
        <v>0.45186181600000003</v>
      </c>
      <c r="NT61" s="15">
        <v>0.32440366521951203</v>
      </c>
      <c r="NU61" s="15">
        <v>0.49089246229268302</v>
      </c>
      <c r="NV61" s="15">
        <v>0.43884218182926799</v>
      </c>
      <c r="NW61" s="15">
        <v>0.24902749631707299</v>
      </c>
      <c r="NX61" s="15">
        <v>0.39576728668292699</v>
      </c>
      <c r="NY61" s="15">
        <v>0.24319136024390201</v>
      </c>
      <c r="NZ61" s="15">
        <v>32.51</v>
      </c>
      <c r="OA61" s="15">
        <v>29.660243902438999</v>
      </c>
      <c r="OB61" s="15">
        <v>12.7080487804878</v>
      </c>
      <c r="OC61" s="15">
        <v>50.005609756097599</v>
      </c>
      <c r="OD61" s="15">
        <v>50.310975609756099</v>
      </c>
      <c r="OE61" s="15">
        <v>34.07</v>
      </c>
      <c r="OF61" s="15">
        <v>33.939024390243901</v>
      </c>
      <c r="OG61" s="15">
        <v>0.45438597804878</v>
      </c>
      <c r="OH61" s="15">
        <v>0.42705293414634099</v>
      </c>
      <c r="OI61" s="15">
        <v>58.337073170731699</v>
      </c>
      <c r="OJ61" s="15">
        <v>55.906097560975603</v>
      </c>
      <c r="OK61" s="15">
        <v>60</v>
      </c>
      <c r="OL61" s="15">
        <f t="shared" si="88"/>
        <v>1.6629268292683008</v>
      </c>
      <c r="OM61" s="15">
        <f t="shared" si="89"/>
        <v>4.0939024390243972</v>
      </c>
      <c r="ON61" s="15">
        <v>1869.5356097561</v>
      </c>
      <c r="OO61" s="15">
        <v>1814.3679268292699</v>
      </c>
      <c r="OP61" s="15">
        <v>0.20402092432439001</v>
      </c>
      <c r="OQ61" s="15">
        <v>0.203419425912195</v>
      </c>
      <c r="OR61" s="15">
        <v>0.14991773204390199</v>
      </c>
      <c r="OS61" s="15">
        <v>0.16228156152438999</v>
      </c>
      <c r="OT61" s="15">
        <v>0.107100730341463</v>
      </c>
      <c r="OU61" s="15">
        <v>9.8105314453658499E-2</v>
      </c>
      <c r="OV61" s="15">
        <v>5.1591279007317102E-2</v>
      </c>
      <c r="OW61" s="15">
        <v>5.5711151600000001E-2</v>
      </c>
      <c r="OX61" s="15">
        <v>5.5823967373170698E-2</v>
      </c>
      <c r="OY61" s="15">
        <v>4.26477872829268E-2</v>
      </c>
      <c r="OZ61" s="15">
        <v>0.337339419792683</v>
      </c>
      <c r="PA61" s="15">
        <v>0.35482324331707299</v>
      </c>
      <c r="PB61" s="15">
        <v>0.32675256993902402</v>
      </c>
      <c r="PC61" s="15">
        <v>0.30943667319756102</v>
      </c>
      <c r="PD61" s="15">
        <v>0.143189390668293</v>
      </c>
      <c r="PE61" s="15">
        <v>0.163388345368293</v>
      </c>
      <c r="PF61" s="15">
        <v>0.51315640143170704</v>
      </c>
      <c r="PG61" s="15">
        <v>0.51498882096341503</v>
      </c>
      <c r="PH61" s="15">
        <v>0.52051522365121905</v>
      </c>
      <c r="PI61" s="15">
        <v>0.32057100424877999</v>
      </c>
      <c r="PJ61" s="15">
        <v>0.54509148590487799</v>
      </c>
      <c r="PK61" s="15">
        <v>0.33354263731463402</v>
      </c>
      <c r="PL61" s="15">
        <v>0.309759508007317</v>
      </c>
      <c r="PM61" s="15">
        <v>0.21087427472682899</v>
      </c>
      <c r="PN61" s="15">
        <v>0.27182839382439</v>
      </c>
      <c r="PO61" s="15">
        <v>0.18521541800975599</v>
      </c>
      <c r="PP61" s="15">
        <v>-9.7925524048780493E-2</v>
      </c>
      <c r="PQ61" s="15">
        <v>-0.104879871365854</v>
      </c>
      <c r="PR61" s="15">
        <v>1.2840774922829301</v>
      </c>
      <c r="PS61" s="15">
        <v>1.4302731109146301</v>
      </c>
      <c r="PT61" s="15">
        <v>0.25300933886666699</v>
      </c>
      <c r="PU61" s="15">
        <v>0.38866698760000001</v>
      </c>
      <c r="PV61" s="15">
        <v>0.22629835633333301</v>
      </c>
      <c r="PW61" s="15">
        <v>0.32255610831111098</v>
      </c>
      <c r="PX61" s="15">
        <v>0.48269153444444501</v>
      </c>
      <c r="PY61" s="15">
        <v>0.42507659888888899</v>
      </c>
      <c r="PZ61" s="15">
        <v>0.32348372171111101</v>
      </c>
      <c r="QA61" s="15">
        <v>0.50834581277777802</v>
      </c>
      <c r="QB61" s="15">
        <v>0.45169243206666698</v>
      </c>
      <c r="QC61" s="15">
        <v>0.24987936968888899</v>
      </c>
      <c r="QD61" s="15">
        <v>0.38849863637777798</v>
      </c>
      <c r="QE61" s="15">
        <v>0.24198508031111099</v>
      </c>
      <c r="QF61" s="15">
        <v>27.887333333333299</v>
      </c>
      <c r="QG61" s="15">
        <v>25.537555555555599</v>
      </c>
      <c r="QH61" s="15">
        <v>19.628444444444401</v>
      </c>
      <c r="QI61" s="15">
        <v>39.185555555555602</v>
      </c>
      <c r="QJ61" s="15">
        <v>39.166444444444501</v>
      </c>
      <c r="QK61" s="15">
        <v>28.236444444444501</v>
      </c>
      <c r="QL61" s="15">
        <v>27.85</v>
      </c>
      <c r="QM61" s="15">
        <v>0.302828215555556</v>
      </c>
      <c r="QN61" s="15">
        <v>0.285795773333333</v>
      </c>
      <c r="QO61" s="15">
        <v>58.344666666666697</v>
      </c>
      <c r="QP61" s="15">
        <v>55.452222222222197</v>
      </c>
      <c r="QQ61" s="15">
        <v>60.1</v>
      </c>
      <c r="QR61" s="15">
        <f t="shared" si="90"/>
        <v>1.7553333333333043</v>
      </c>
      <c r="QS61" s="15">
        <f t="shared" si="91"/>
        <v>4.6477777777778044</v>
      </c>
      <c r="QT61" s="15">
        <v>1869.7074</v>
      </c>
      <c r="QU61" s="15">
        <v>1804.0741111111099</v>
      </c>
      <c r="QV61" s="15">
        <v>0.22201935270000001</v>
      </c>
      <c r="QW61" s="15">
        <v>0.197111223697778</v>
      </c>
      <c r="QX61" s="15">
        <v>0.16535512819555601</v>
      </c>
      <c r="QY61" s="15">
        <v>0.136660788293333</v>
      </c>
      <c r="QZ61" s="15">
        <v>0.13343802238888899</v>
      </c>
      <c r="RA61" s="15">
        <v>0.106231066848889</v>
      </c>
      <c r="RB61" s="15">
        <v>7.5183053415555506E-2</v>
      </c>
      <c r="RC61" s="15">
        <v>4.4327483342222203E-2</v>
      </c>
      <c r="RD61" s="15">
        <v>5.8852629524444401E-2</v>
      </c>
      <c r="RE61" s="15">
        <v>6.2223845244444499E-2</v>
      </c>
      <c r="RF61" s="15">
        <v>0.35481286299333298</v>
      </c>
      <c r="RG61" s="15">
        <v>0.35981966314666702</v>
      </c>
      <c r="RH61" s="15">
        <v>0.340723778884444</v>
      </c>
      <c r="RI61" s="15">
        <v>0.31038511258888901</v>
      </c>
      <c r="RJ61" s="15">
        <v>0.14419227713333299</v>
      </c>
      <c r="RK61" s="15">
        <v>0.17543719996444401</v>
      </c>
      <c r="RL61" s="15">
        <v>0.57165463719111098</v>
      </c>
      <c r="RM61" s="15">
        <v>0.49629094095999998</v>
      </c>
      <c r="RN61" s="15">
        <v>0.43866178768222203</v>
      </c>
      <c r="RO61" s="15">
        <v>0.44394597387777801</v>
      </c>
      <c r="RP61" s="15">
        <v>0.46886759319999999</v>
      </c>
      <c r="RQ61" s="15">
        <v>0.45907553218444402</v>
      </c>
      <c r="RR61" s="15">
        <v>0.303064526653333</v>
      </c>
      <c r="RS61" s="15">
        <v>0.32083494601333301</v>
      </c>
      <c r="RT61" s="15">
        <v>0.26280808972444403</v>
      </c>
      <c r="RU61" s="15">
        <v>0.28754139032222198</v>
      </c>
      <c r="RV61" s="15">
        <v>-0.13963336644444399</v>
      </c>
      <c r="RW61" s="15">
        <v>-8.4053480044444406E-2</v>
      </c>
      <c r="RX61" s="15">
        <v>0.93059319727111101</v>
      </c>
      <c r="RY61" s="15">
        <v>2.4442317827844402</v>
      </c>
      <c r="RZ61" s="15">
        <v>0.24583681158536599</v>
      </c>
      <c r="SA61" s="15">
        <v>0.36049158629268302</v>
      </c>
      <c r="SB61" s="15">
        <v>0.21858148146341499</v>
      </c>
      <c r="SC61" s="15">
        <v>0.30229714275609798</v>
      </c>
      <c r="SD61" s="15">
        <v>0.471427735829268</v>
      </c>
      <c r="SE61" s="15">
        <v>0.39211761136585399</v>
      </c>
      <c r="SF61" s="15">
        <v>0.30250525353658497</v>
      </c>
      <c r="SG61" s="15">
        <v>0.50442869687804903</v>
      </c>
      <c r="SH61" s="15">
        <v>0.43249702243902399</v>
      </c>
      <c r="SI61" s="15">
        <v>0.238848808731707</v>
      </c>
      <c r="SJ61" s="15">
        <v>0.35648646353658597</v>
      </c>
      <c r="SK61" s="15">
        <v>0.22972716843902399</v>
      </c>
      <c r="SL61" s="15">
        <v>35.96</v>
      </c>
      <c r="SM61" s="15">
        <v>33.659756097561001</v>
      </c>
      <c r="SN61" s="15">
        <v>10.599024390243899</v>
      </c>
      <c r="SO61" s="15">
        <v>45.192195121951201</v>
      </c>
      <c r="SP61" s="15">
        <v>45.216585365853703</v>
      </c>
      <c r="SQ61" s="15">
        <v>37.800731707316999</v>
      </c>
      <c r="SR61" s="15">
        <v>37.396097560975598</v>
      </c>
      <c r="SS61" s="15">
        <v>0.20465161219512201</v>
      </c>
      <c r="ST61" s="15">
        <v>0.1981019</v>
      </c>
      <c r="SU61" s="15">
        <v>55.176341463414602</v>
      </c>
      <c r="SV61" s="15">
        <v>50.041707317073197</v>
      </c>
      <c r="SW61" s="15">
        <v>63.6</v>
      </c>
      <c r="SX61" s="15">
        <f t="shared" si="92"/>
        <v>8.4236585365853998</v>
      </c>
      <c r="SY61" s="15">
        <f t="shared" si="93"/>
        <v>13.558292682926805</v>
      </c>
      <c r="SZ61" s="15">
        <v>1797.81319512195</v>
      </c>
      <c r="TA61" s="15">
        <v>1681.2777073170701</v>
      </c>
      <c r="TB61" s="15">
        <v>0.24979597859268299</v>
      </c>
      <c r="TC61" s="15">
        <v>0.21624124891951199</v>
      </c>
      <c r="TD61" s="15">
        <v>0.17674849807804899</v>
      </c>
      <c r="TE61" s="15">
        <v>0.12861402838048799</v>
      </c>
      <c r="TF61" s="15">
        <v>0.171477850160976</v>
      </c>
      <c r="TG61" s="15">
        <v>0.13118190744146299</v>
      </c>
      <c r="TH61" s="15">
        <v>9.6275877646341407E-2</v>
      </c>
      <c r="TI61" s="15">
        <v>4.1418620926829297E-2</v>
      </c>
      <c r="TJ61" s="15">
        <v>7.64905587804878E-2</v>
      </c>
      <c r="TK61" s="15">
        <v>9.0303744526829294E-2</v>
      </c>
      <c r="TL61" s="15">
        <v>0.37386412017560999</v>
      </c>
      <c r="TM61" s="15">
        <v>0.36400995156829302</v>
      </c>
      <c r="TN61" s="15">
        <v>0.356929335148781</v>
      </c>
      <c r="TO61" s="15">
        <v>0.31211839421219501</v>
      </c>
      <c r="TP61" s="15">
        <v>0.13683980569024401</v>
      </c>
      <c r="TQ61" s="15">
        <v>0.16073853432195101</v>
      </c>
      <c r="TR61" s="15">
        <v>0.66804057166097497</v>
      </c>
      <c r="TS61" s="15">
        <v>0.56051445064146299</v>
      </c>
      <c r="TT61" s="15">
        <v>0.444411564178049</v>
      </c>
      <c r="TU61" s="15">
        <v>0.60132627668048799</v>
      </c>
      <c r="TV61" s="15">
        <v>0.48312866767804902</v>
      </c>
      <c r="TW61" s="15">
        <v>0.61713126038780497</v>
      </c>
      <c r="TX61" s="15">
        <v>0.35338841198536602</v>
      </c>
      <c r="TY61" s="15">
        <v>0.42721809305121999</v>
      </c>
      <c r="TZ61" s="15">
        <v>0.30459702565121899</v>
      </c>
      <c r="UA61" s="15">
        <v>0.38634465237073201</v>
      </c>
      <c r="UB61" s="15">
        <v>-0.17538446209756101</v>
      </c>
      <c r="UC61" s="15">
        <v>-7.8085221253658493E-2</v>
      </c>
      <c r="UD61" s="15">
        <v>0.96365306453414701</v>
      </c>
      <c r="UE61" s="15">
        <v>-67.442016561953693</v>
      </c>
      <c r="UF61" s="15">
        <v>0.220759864537314</v>
      </c>
      <c r="UG61" s="15">
        <v>0.288276141970149</v>
      </c>
      <c r="UH61" s="15">
        <v>0.193086427358209</v>
      </c>
      <c r="UI61" s="15">
        <v>0.254824713985075</v>
      </c>
      <c r="UJ61" s="15">
        <v>0.51356167553731402</v>
      </c>
      <c r="UK61" s="15">
        <v>0.42763869894029799</v>
      </c>
      <c r="UL61" s="15">
        <v>0.24834639910447801</v>
      </c>
      <c r="UM61" s="15">
        <v>0.50464124953731304</v>
      </c>
      <c r="UN61" s="15">
        <v>0.414019059089552</v>
      </c>
      <c r="UO61" s="15">
        <v>0.20900608708955201</v>
      </c>
      <c r="UP61" s="15">
        <v>0.27718103947761202</v>
      </c>
      <c r="UQ61" s="15">
        <v>0.19528772467164199</v>
      </c>
      <c r="UR61" s="15">
        <v>32.840000000000003</v>
      </c>
      <c r="US61" s="15">
        <v>28.2859701492537</v>
      </c>
      <c r="UT61" s="15">
        <v>11.621492537313401</v>
      </c>
      <c r="UU61" s="15">
        <v>41.917910447761201</v>
      </c>
      <c r="UV61" s="15">
        <v>42.125970149253703</v>
      </c>
      <c r="UW61" s="15">
        <v>33.82</v>
      </c>
      <c r="UX61" s="15">
        <v>33.6852238805971</v>
      </c>
      <c r="UY61" s="15">
        <v>0.225256685970149</v>
      </c>
      <c r="UZ61" s="15">
        <v>0.21425918835820901</v>
      </c>
      <c r="VA61" s="15">
        <v>59.342686567164201</v>
      </c>
      <c r="VB61" s="15">
        <v>54.109402985074603</v>
      </c>
      <c r="VC61" s="15">
        <v>73.099999999999994</v>
      </c>
      <c r="VD61" s="15">
        <f t="shared" si="94"/>
        <v>13.757313432835794</v>
      </c>
      <c r="VE61" s="15">
        <f t="shared" si="95"/>
        <v>18.990597014925392</v>
      </c>
      <c r="VF61" s="15">
        <f t="shared" si="96"/>
        <v>16.373955223880593</v>
      </c>
      <c r="VG61" s="15">
        <v>1892.3846119402999</v>
      </c>
      <c r="VH61" s="15">
        <v>1773.5939850746299</v>
      </c>
      <c r="VI61" s="15">
        <v>0.33946506955522399</v>
      </c>
      <c r="VJ61" s="15">
        <v>0.33455277076865703</v>
      </c>
      <c r="VK61" s="15">
        <v>0.24978707205820899</v>
      </c>
      <c r="VL61" s="15">
        <v>0.25272027820895498</v>
      </c>
      <c r="VM61" s="15">
        <v>0.29028564029701498</v>
      </c>
      <c r="VN61" s="15">
        <v>0.27898760122238803</v>
      </c>
      <c r="VO61" s="15">
        <f t="shared" si="97"/>
        <v>0.28463662075970153</v>
      </c>
      <c r="VP61" s="15">
        <v>0.19790621689104501</v>
      </c>
      <c r="VQ61" s="15">
        <v>0.19430393355820899</v>
      </c>
      <c r="VR61" s="15">
        <v>9.8204753419402893E-2</v>
      </c>
      <c r="VS61" s="15">
        <v>8.9789707334328298E-2</v>
      </c>
      <c r="VT61" s="15">
        <v>0.44122984030298501</v>
      </c>
      <c r="VU61" s="15">
        <v>0.45159574907164202</v>
      </c>
      <c r="VV61" s="15">
        <v>0.41353119957761197</v>
      </c>
      <c r="VW61" s="15">
        <v>0.39665742017462702</v>
      </c>
      <c r="VX61" s="15">
        <v>0.119605362862687</v>
      </c>
      <c r="VY61" s="15">
        <v>0.137897845955224</v>
      </c>
      <c r="VZ61" s="15">
        <v>1.03408741625224</v>
      </c>
      <c r="WA61" s="15">
        <v>1.0175221085925401</v>
      </c>
      <c r="WB61" s="15">
        <v>0.33841226359552201</v>
      </c>
      <c r="WC61" s="15">
        <v>0.30802282342835802</v>
      </c>
      <c r="WD61" s="15">
        <v>0.39719214537014902</v>
      </c>
      <c r="WE61" s="15">
        <v>0.35928344856865702</v>
      </c>
      <c r="WF61" s="15">
        <v>0.35189711353283598</v>
      </c>
      <c r="WG61" s="15">
        <v>0.31419387031641799</v>
      </c>
      <c r="WH61" s="15">
        <v>0.288667364047761</v>
      </c>
      <c r="WI61" s="15">
        <v>0.25812300864626903</v>
      </c>
      <c r="WJ61" s="15">
        <v>-0.32969256234328298</v>
      </c>
      <c r="WK61" s="15">
        <v>-0.32463810895522399</v>
      </c>
      <c r="WL61" s="15">
        <v>0.66558100042089596</v>
      </c>
      <c r="WM61" s="15">
        <v>0.64004312814328401</v>
      </c>
      <c r="WN61" s="15">
        <v>0.17805227835294099</v>
      </c>
      <c r="WO61" s="15">
        <v>0.206991465470588</v>
      </c>
      <c r="WP61" s="15">
        <v>0.152663037058824</v>
      </c>
      <c r="WQ61" s="15">
        <v>0.19394419076470601</v>
      </c>
      <c r="WR61" s="15">
        <v>0.49829596239215701</v>
      </c>
      <c r="WS61" s="15">
        <v>0.38310875664705901</v>
      </c>
      <c r="WT61" s="15">
        <v>0.183050440921569</v>
      </c>
      <c r="WU61" s="15">
        <v>0.48410317017646998</v>
      </c>
      <c r="WV61" s="15">
        <v>0.37301386074509801</v>
      </c>
      <c r="WW61" s="15">
        <v>0.17411448445097999</v>
      </c>
      <c r="WX61" s="15">
        <v>0.20137529968627499</v>
      </c>
      <c r="WY61" s="15">
        <v>0.15500937419607799</v>
      </c>
      <c r="WZ61" s="15">
        <v>32.79</v>
      </c>
      <c r="XA61" s="15">
        <v>29.899215686274498</v>
      </c>
      <c r="XB61" s="15">
        <v>10.4161764705882</v>
      </c>
      <c r="XC61" s="15">
        <v>42.227941176470601</v>
      </c>
      <c r="XD61" s="15">
        <v>42.4999019607843</v>
      </c>
      <c r="XE61" s="15">
        <v>33.5046078431373</v>
      </c>
      <c r="XF61" s="15">
        <v>33.4195098039215</v>
      </c>
      <c r="XG61" s="15">
        <v>0.24914599368627499</v>
      </c>
      <c r="XH61" s="15">
        <v>0.23804775268627401</v>
      </c>
      <c r="XI61" s="15">
        <v>66.518333333333302</v>
      </c>
      <c r="XJ61" s="15">
        <v>63.042156862745102</v>
      </c>
      <c r="XK61" s="15">
        <v>84.6</v>
      </c>
      <c r="XL61" s="15">
        <f t="shared" si="98"/>
        <v>18.081666666666692</v>
      </c>
      <c r="XM61" s="15">
        <f t="shared" si="99"/>
        <v>21.557843137254892</v>
      </c>
      <c r="XN61" s="15">
        <v>2055.2911960784299</v>
      </c>
      <c r="XO61" s="15">
        <v>1976.3502843137301</v>
      </c>
      <c r="XP61" s="15">
        <v>0.44947534035098102</v>
      </c>
      <c r="XQ61" s="15">
        <v>0.438410776962745</v>
      </c>
      <c r="XR61" s="15">
        <v>0.34102666003529403</v>
      </c>
      <c r="XS61" s="15">
        <v>0.32693802397646998</v>
      </c>
      <c r="XT61" s="15">
        <v>0.41113255771372598</v>
      </c>
      <c r="XU61" s="15">
        <v>0.41202747824705899</v>
      </c>
      <c r="XV61" s="15">
        <v>0.29870076841960802</v>
      </c>
      <c r="XW61" s="15">
        <v>0.29783832083725498</v>
      </c>
      <c r="XX61" s="15">
        <v>0.12870200261176501</v>
      </c>
      <c r="XY61" s="15">
        <v>0.130118875839216</v>
      </c>
      <c r="XZ61" s="15">
        <v>0.51355397306078399</v>
      </c>
      <c r="YA61" s="15">
        <v>0.52989456853529404</v>
      </c>
      <c r="YB61" s="15">
        <v>0.46947973772549001</v>
      </c>
      <c r="YC61" s="15">
        <v>0.47233873634509799</v>
      </c>
      <c r="YD61" s="15">
        <v>8.2932678103921603E-2</v>
      </c>
      <c r="YE61" s="15">
        <v>0.11915821004313699</v>
      </c>
      <c r="YF61" s="15">
        <v>1.65211315561961</v>
      </c>
      <c r="YG61" s="15">
        <v>1.57217638505882</v>
      </c>
      <c r="YH61" s="15">
        <v>0.31253604801372498</v>
      </c>
      <c r="YI61" s="15">
        <v>0.312034773884314</v>
      </c>
      <c r="YJ61" s="15">
        <v>0.390201455156863</v>
      </c>
      <c r="YK61" s="15">
        <v>0.38704627040392198</v>
      </c>
      <c r="YL61" s="15">
        <v>0.36614531747254903</v>
      </c>
      <c r="YM61" s="15">
        <v>0.37060850408039198</v>
      </c>
      <c r="YN61" s="15">
        <v>0.28534655976078399</v>
      </c>
      <c r="YO61" s="15">
        <v>0.29327372002549001</v>
      </c>
      <c r="YP61" s="15">
        <v>-0.45885953996078399</v>
      </c>
      <c r="YQ61" s="15">
        <v>-0.45802658417647102</v>
      </c>
      <c r="YR61" s="15">
        <v>0.64842350606666699</v>
      </c>
      <c r="YS61" s="15">
        <v>0.68475209470784304</v>
      </c>
      <c r="YT61" s="15">
        <v>0.14093378873076901</v>
      </c>
      <c r="YU61" s="15">
        <v>0.132467100153846</v>
      </c>
      <c r="YV61" s="15">
        <v>0.115536283711538</v>
      </c>
      <c r="YW61" s="15">
        <v>0.13942648692307699</v>
      </c>
      <c r="YX61" s="15">
        <v>0.466454267076923</v>
      </c>
      <c r="YY61" s="15">
        <v>0.333289334769231</v>
      </c>
      <c r="YZ61" s="15">
        <v>0.13132484623076901</v>
      </c>
      <c r="ZA61" s="15">
        <v>0.47798170273076901</v>
      </c>
      <c r="ZB61" s="15">
        <v>0.34275886953846202</v>
      </c>
      <c r="ZC61" s="15">
        <v>0.13726267665384601</v>
      </c>
      <c r="ZD61" s="15">
        <v>0.13077693848076899</v>
      </c>
      <c r="ZE61" s="15">
        <v>0.11653198136538501</v>
      </c>
      <c r="ZF61" s="15">
        <v>36.770000000000003</v>
      </c>
      <c r="ZG61" s="15">
        <v>33.236730769230803</v>
      </c>
      <c r="ZH61" s="15">
        <v>16.815961538461501</v>
      </c>
      <c r="ZI61" s="15">
        <v>34.301346153846197</v>
      </c>
      <c r="ZJ61" s="15">
        <v>33.911923076923102</v>
      </c>
      <c r="ZK61" s="15">
        <v>37.612884615384601</v>
      </c>
      <c r="ZL61" s="15">
        <v>37.610576923076898</v>
      </c>
      <c r="ZM61" s="15">
        <v>-8.39467548076923E-2</v>
      </c>
      <c r="ZN61" s="15">
        <v>-8.5476967115384606E-2</v>
      </c>
      <c r="ZO61" s="15">
        <v>59.331346153846098</v>
      </c>
      <c r="ZP61" s="15">
        <v>55.940384615384602</v>
      </c>
      <c r="ZQ61" s="15">
        <v>103.6</v>
      </c>
      <c r="ZR61" s="15">
        <f t="shared" si="100"/>
        <v>44.268653846153896</v>
      </c>
      <c r="ZS61" s="15">
        <f t="shared" si="101"/>
        <v>47.659615384615392</v>
      </c>
      <c r="ZT61" s="15">
        <v>1892.1346730769201</v>
      </c>
      <c r="ZU61" s="15">
        <v>1815.1327115384599</v>
      </c>
      <c r="ZV61" s="15">
        <v>0.56748724234807701</v>
      </c>
      <c r="ZW61" s="15">
        <v>0.536644554198077</v>
      </c>
      <c r="ZX61" s="15">
        <v>0.44525570011923099</v>
      </c>
      <c r="ZY61" s="15">
        <v>0.409034817811538</v>
      </c>
      <c r="ZZ61" s="15">
        <v>0.56914017899423097</v>
      </c>
      <c r="AAA61" s="15">
        <v>0.55476483585192304</v>
      </c>
      <c r="AAB61" s="15">
        <v>0.44722984468653898</v>
      </c>
      <c r="AAC61" s="15">
        <v>0.43029176274615399</v>
      </c>
      <c r="AAD61" s="15">
        <v>0.16410483118076899</v>
      </c>
      <c r="AAE61" s="15">
        <v>0.16410758535</v>
      </c>
      <c r="AAF61" s="15">
        <v>0.60677115144038496</v>
      </c>
      <c r="AAG61" s="15">
        <v>0.59989579307499996</v>
      </c>
      <c r="AAH61" s="15">
        <v>0.55251849283461596</v>
      </c>
      <c r="AAI61" s="15">
        <v>0.53278865478461501</v>
      </c>
      <c r="AAJ61" s="15">
        <v>5.9853933219230798E-2</v>
      </c>
      <c r="AAK61" s="15">
        <v>9.3793524976923101E-2</v>
      </c>
      <c r="AAL61" s="15">
        <v>2.6455654733576899</v>
      </c>
      <c r="AAM61" s="15">
        <v>2.3486661551692301</v>
      </c>
      <c r="AAN61" s="15">
        <v>0.28843066511538501</v>
      </c>
      <c r="AAO61" s="15">
        <v>0.29131382513269199</v>
      </c>
      <c r="AAP61" s="15">
        <v>0.38838828512500001</v>
      </c>
      <c r="AAQ61" s="15">
        <v>0.38616882421538501</v>
      </c>
      <c r="AAR61" s="15">
        <v>0.38876665349230799</v>
      </c>
      <c r="AAS61" s="15">
        <v>0.394250625598077</v>
      </c>
      <c r="AAT61" s="15">
        <v>0.288840675130769</v>
      </c>
      <c r="AAU61" s="15">
        <v>0.30076284641538498</v>
      </c>
      <c r="AAV61" s="15">
        <v>-0.61720341892307695</v>
      </c>
      <c r="AAW61" s="15">
        <v>-0.60105010763461497</v>
      </c>
      <c r="AAX61" s="15">
        <v>0.63858154171346104</v>
      </c>
      <c r="AAY61" s="15">
        <v>0.68065943357115399</v>
      </c>
      <c r="AAZ61" s="15">
        <v>0.121914687235294</v>
      </c>
      <c r="ABA61" s="15">
        <v>8.3677880098039198E-2</v>
      </c>
      <c r="ABB61" s="15">
        <v>9.7585643372549005E-2</v>
      </c>
      <c r="ABC61" s="15">
        <v>0.102627705411765</v>
      </c>
      <c r="ABD61" s="15">
        <v>0.50251049854901997</v>
      </c>
      <c r="ABE61" s="15">
        <v>0.31999062417647101</v>
      </c>
      <c r="ABF61" s="15">
        <v>0.110200400235294</v>
      </c>
      <c r="ABG61" s="15">
        <v>0.51249085933333305</v>
      </c>
      <c r="ABH61" s="15">
        <v>0.32995522419607798</v>
      </c>
      <c r="ABI61" s="15">
        <v>0.11726043635294101</v>
      </c>
      <c r="ABJ61" s="15">
        <v>8.2705511607843105E-2</v>
      </c>
      <c r="ABK61" s="15">
        <v>9.4267501000000004E-2</v>
      </c>
      <c r="ABL61" s="15">
        <v>36.200000000000003</v>
      </c>
      <c r="ABM61" s="15">
        <v>33.663529411764699</v>
      </c>
      <c r="ABN61" s="15">
        <v>17.8958823529412</v>
      </c>
      <c r="ABO61" s="15">
        <v>28.441764705882299</v>
      </c>
      <c r="ABP61" s="15">
        <v>28.41</v>
      </c>
      <c r="ABQ61" s="15">
        <v>36.636862745098099</v>
      </c>
      <c r="ABR61" s="15">
        <v>36.619999999999898</v>
      </c>
      <c r="ABS61" s="15">
        <v>-0.20568339215686299</v>
      </c>
      <c r="ABT61" s="15">
        <v>-0.18766941764705899</v>
      </c>
      <c r="ABU61" s="15">
        <v>56.199607843137301</v>
      </c>
      <c r="ABV61" s="15">
        <v>53.1354901960785</v>
      </c>
      <c r="ABW61" s="15">
        <v>122.5</v>
      </c>
      <c r="ABX61" s="15">
        <f t="shared" si="102"/>
        <v>66.300392156862699</v>
      </c>
      <c r="ABY61" s="15">
        <f t="shared" si="103"/>
        <v>69.364509803921493</v>
      </c>
      <c r="ABZ61" s="15">
        <f t="shared" si="104"/>
        <v>67.832450980392096</v>
      </c>
      <c r="ACA61" s="15">
        <v>1821.03370588235</v>
      </c>
      <c r="ACB61" s="15">
        <v>1751.4744705882399</v>
      </c>
      <c r="ACC61" s="15">
        <v>0.64543653849411797</v>
      </c>
      <c r="ACD61" s="15">
        <v>0.65872112264509797</v>
      </c>
      <c r="ACE61" s="15">
        <v>0.49886056586862698</v>
      </c>
      <c r="ACF61" s="15">
        <v>0.51304652354117697</v>
      </c>
      <c r="ACG61" s="15">
        <v>0.72152101208627495</v>
      </c>
      <c r="ACH61" s="15">
        <v>0.71237265392548998</v>
      </c>
      <c r="ACI61" s="15">
        <f t="shared" si="105"/>
        <v>0.71694683300588247</v>
      </c>
      <c r="ACJ61" s="15">
        <v>0.59873445619999999</v>
      </c>
      <c r="ACK61" s="15">
        <v>0.58406273585490198</v>
      </c>
      <c r="ACL61" s="15">
        <v>0.21656861714705899</v>
      </c>
      <c r="ACM61" s="15">
        <v>0.220120723521569</v>
      </c>
      <c r="ACN61" s="15">
        <v>0.68851644029607895</v>
      </c>
      <c r="ACO61" s="15">
        <v>0.67233214557647103</v>
      </c>
      <c r="ACP61" s="15">
        <v>0.62683466915097996</v>
      </c>
      <c r="ACQ61" s="15">
        <v>0.60684307216470601</v>
      </c>
      <c r="ACR61" s="15">
        <v>7.8075666990196094E-2</v>
      </c>
      <c r="ACS61" s="15">
        <v>2.5341071986274499E-2</v>
      </c>
      <c r="ACT61" s="15">
        <v>3.6613792162843102</v>
      </c>
      <c r="ACU61" s="15">
        <v>3.8949342060294101</v>
      </c>
      <c r="ACV61" s="15">
        <v>0.30028378180784299</v>
      </c>
      <c r="ACW61" s="15">
        <v>0.30774953961764701</v>
      </c>
      <c r="ACX61" s="15">
        <v>0.42448715591568598</v>
      </c>
      <c r="ACY61" s="15">
        <v>0.42959164765686297</v>
      </c>
      <c r="ACZ61" s="15">
        <v>0.45332437272548998</v>
      </c>
      <c r="ADA61" s="15">
        <v>0.44981151248627499</v>
      </c>
      <c r="ADB61" s="15">
        <v>0.33533816703333302</v>
      </c>
      <c r="ADC61" s="15">
        <v>0.3325529585</v>
      </c>
      <c r="ADD61" s="15">
        <v>-0.74848399172548996</v>
      </c>
      <c r="ADE61" s="15">
        <v>-0.73694424800000002</v>
      </c>
      <c r="ADF61" s="15">
        <v>0.74129172347058803</v>
      </c>
      <c r="ADG61" s="15">
        <v>0.783057396137255</v>
      </c>
      <c r="ADH61" s="15">
        <v>0.102634695957143</v>
      </c>
      <c r="ADI61" s="15">
        <v>4.8236742942857097E-2</v>
      </c>
      <c r="ADJ61" s="15">
        <v>7.6898208785714295E-2</v>
      </c>
      <c r="ADK61" s="15">
        <v>8.6501428571428604E-2</v>
      </c>
      <c r="ADL61" s="15">
        <v>0.50965860808571395</v>
      </c>
      <c r="ADM61" s="15">
        <v>0.30677728970000001</v>
      </c>
      <c r="ADN61" s="15">
        <v>9.2425618914285704E-2</v>
      </c>
      <c r="ADO61" s="15">
        <v>0.53536770601428596</v>
      </c>
      <c r="ADP61" s="15">
        <v>0.336516754857143</v>
      </c>
      <c r="ADQ61" s="15">
        <v>0.10534375454285699</v>
      </c>
      <c r="ADR61" s="15">
        <v>6.2133782742857198E-2</v>
      </c>
      <c r="ADS61" s="15">
        <v>8.4076900900000001E-2</v>
      </c>
      <c r="ADT61" s="15">
        <v>37.69</v>
      </c>
      <c r="ADU61" s="15">
        <v>34.921999999999997</v>
      </c>
      <c r="ADV61" s="15">
        <v>11.7957142857143</v>
      </c>
      <c r="ADW61" s="15">
        <v>27.908857142857102</v>
      </c>
      <c r="ADX61" s="15">
        <v>28.2755714285714</v>
      </c>
      <c r="ADY61" s="15">
        <v>37.720571428571397</v>
      </c>
      <c r="ADZ61" s="15">
        <v>37.659142857142797</v>
      </c>
      <c r="AEA61" s="15">
        <v>-0.24546136714285699</v>
      </c>
      <c r="AEB61" s="15">
        <v>-0.21405558857142901</v>
      </c>
      <c r="AEC61" s="15">
        <v>54.983714285714299</v>
      </c>
      <c r="AED61" s="15">
        <v>50.394428571428598</v>
      </c>
      <c r="AEE61" s="15">
        <v>140.80000000000001</v>
      </c>
      <c r="AEF61" s="15">
        <f t="shared" si="247"/>
        <v>85.816285714285712</v>
      </c>
      <c r="AEG61" s="15">
        <f t="shared" si="248"/>
        <v>90.40557142857142</v>
      </c>
      <c r="AEH61" s="15">
        <v>1793.4360285714299</v>
      </c>
      <c r="AEI61" s="15">
        <v>1689.25825714286</v>
      </c>
      <c r="AEJ61" s="15">
        <v>0.70503366084285701</v>
      </c>
      <c r="AEK61" s="15">
        <v>0.70828073701428595</v>
      </c>
      <c r="AEL61" s="15">
        <v>0.56857897607142904</v>
      </c>
      <c r="AEM61" s="15">
        <v>0.55871679482857195</v>
      </c>
      <c r="AEN61" s="15">
        <v>0.79146934392857105</v>
      </c>
      <c r="AEO61" s="15">
        <v>0.82569973252857098</v>
      </c>
      <c r="AEP61" s="15">
        <v>0.68776815948571401</v>
      </c>
      <c r="AEQ61" s="15">
        <v>0.72681528250000005</v>
      </c>
      <c r="AER61" s="15">
        <v>0.227838875371428</v>
      </c>
      <c r="AES61" s="15">
        <v>0.24754672442857101</v>
      </c>
      <c r="AET61" s="15">
        <v>0.72755056001428597</v>
      </c>
      <c r="AEU61" s="15">
        <v>0.73587738800000002</v>
      </c>
      <c r="AEV61" s="15">
        <v>0.67008619368571498</v>
      </c>
      <c r="AEW61" s="15">
        <v>0.66264350681428597</v>
      </c>
      <c r="AEX61" s="15">
        <v>4.7827773842857198E-2</v>
      </c>
      <c r="AEY61" s="15">
        <v>5.8601605542857198E-2</v>
      </c>
      <c r="AEZ61" s="15">
        <v>4.7946287410285704</v>
      </c>
      <c r="AFA61" s="15">
        <v>4.9051058384428599</v>
      </c>
      <c r="AFB61" s="15">
        <v>0.28781163208571398</v>
      </c>
      <c r="AFC61" s="15">
        <v>0.29944344694285702</v>
      </c>
      <c r="AFD61" s="15">
        <v>0.41969721281428601</v>
      </c>
      <c r="AFE61" s="15">
        <v>0.43624862824285698</v>
      </c>
      <c r="AFF61" s="15">
        <v>0.44843263355714302</v>
      </c>
      <c r="AFG61" s="15">
        <v>0.47559901342857103</v>
      </c>
      <c r="AFH61" s="15">
        <v>0.32311418152857102</v>
      </c>
      <c r="AFI61" s="15">
        <v>0.34866369031428601</v>
      </c>
      <c r="AFJ61" s="15">
        <v>-0.81486584220000002</v>
      </c>
      <c r="AFK61" s="15">
        <v>-0.84138510885714302</v>
      </c>
      <c r="AFL61" s="15">
        <v>0.725667801042857</v>
      </c>
      <c r="AFM61" s="15">
        <v>0.79530429690000004</v>
      </c>
      <c r="AFN61" s="15">
        <v>0.123385354732143</v>
      </c>
      <c r="AFO61" s="15">
        <v>5.9903337892857102E-2</v>
      </c>
      <c r="AFP61" s="15">
        <v>9.2667570374999994E-2</v>
      </c>
      <c r="AFQ61" s="15">
        <v>9.8358353071428595E-2</v>
      </c>
      <c r="AFR61" s="15">
        <v>0.61851832046428601</v>
      </c>
      <c r="AFS61" s="15">
        <v>0.371110600482143</v>
      </c>
      <c r="AFT61" s="15">
        <v>9.6909634035714301E-2</v>
      </c>
      <c r="AFU61" s="15">
        <v>0.63638104223214298</v>
      </c>
      <c r="AFV61" s="15">
        <v>0.38723290851785702</v>
      </c>
      <c r="AFW61" s="15">
        <v>0.120936471053571</v>
      </c>
      <c r="AFX61" s="15">
        <v>5.5802676124999999E-2</v>
      </c>
      <c r="AFY61" s="15">
        <v>9.6647508160714296E-2</v>
      </c>
      <c r="AFZ61" s="25">
        <v>-9999</v>
      </c>
      <c r="AGA61" s="25">
        <v>-9999</v>
      </c>
      <c r="AGB61" s="25">
        <v>-9999</v>
      </c>
      <c r="AGC61" s="25">
        <v>-9999</v>
      </c>
      <c r="AGD61" s="25">
        <v>-9999</v>
      </c>
      <c r="AGE61" s="25">
        <v>-9999</v>
      </c>
      <c r="AGF61" s="25">
        <v>-9999</v>
      </c>
      <c r="AGG61" s="25">
        <v>-9999</v>
      </c>
      <c r="AGH61" s="25">
        <v>-9999</v>
      </c>
      <c r="AGI61" s="25">
        <v>-9999</v>
      </c>
      <c r="AGJ61" s="25">
        <v>-9999</v>
      </c>
      <c r="AGK61" s="25">
        <v>-9999</v>
      </c>
      <c r="AGL61" s="25">
        <v>-9999</v>
      </c>
      <c r="AGM61" s="25">
        <v>-9999</v>
      </c>
      <c r="AGN61" s="25">
        <v>-9999</v>
      </c>
      <c r="AGO61" s="25">
        <v>-9999</v>
      </c>
      <c r="AGP61" s="25">
        <v>-9999</v>
      </c>
      <c r="AGQ61" s="15">
        <v>0.73525816964464297</v>
      </c>
      <c r="AGR61" s="15">
        <v>0.72485941305892798</v>
      </c>
      <c r="AGS61" s="15">
        <v>0.59923742858392803</v>
      </c>
      <c r="AGT61" s="15">
        <v>0.58043403603749999</v>
      </c>
      <c r="AGU61" s="15">
        <v>0.83809979979642901</v>
      </c>
      <c r="AGV61" s="15">
        <v>0.82259347428571405</v>
      </c>
      <c r="AGW61" s="15">
        <f t="shared" si="109"/>
        <v>0.83034663704107148</v>
      </c>
      <c r="AGX61" s="15">
        <v>0.747283743953571</v>
      </c>
      <c r="AGY61" s="15">
        <v>0.72096963842857098</v>
      </c>
      <c r="AGZ61" s="15">
        <v>0.24327846646607099</v>
      </c>
      <c r="AHA61" s="15">
        <v>0.249501200064286</v>
      </c>
      <c r="AHB61" s="15">
        <v>0.73546698209107098</v>
      </c>
      <c r="AHC61" s="15">
        <v>0.73843395469999995</v>
      </c>
      <c r="AHD61" s="15">
        <v>0.67965921196607104</v>
      </c>
      <c r="AHE61" s="15">
        <v>0.66628690306250005</v>
      </c>
      <c r="AHF61" s="15">
        <v>1.89088570714286E-3</v>
      </c>
      <c r="AHG61" s="15">
        <v>2.9729764285714302E-2</v>
      </c>
      <c r="AHH61" s="15">
        <v>5.5664949364642897</v>
      </c>
      <c r="AHI61" s="15">
        <v>5.3043810105714302</v>
      </c>
      <c r="AHJ61" s="15">
        <v>0.29025206967142902</v>
      </c>
      <c r="AHK61" s="15">
        <v>0.30309372646785698</v>
      </c>
      <c r="AHL61" s="15">
        <v>0.42892105682857101</v>
      </c>
      <c r="AHM61" s="15">
        <v>0.44076571133928599</v>
      </c>
      <c r="AHN61" s="15">
        <v>0.46151103519285702</v>
      </c>
      <c r="AHO61" s="15">
        <v>0.47311158320357199</v>
      </c>
      <c r="AHP61" s="15">
        <v>0.330775599621429</v>
      </c>
      <c r="AHQ61" s="15">
        <v>0.34354161270178601</v>
      </c>
      <c r="AHR61" s="15">
        <v>-0.85524819401785701</v>
      </c>
      <c r="AHS61" s="15">
        <v>-0.83764839908928601</v>
      </c>
      <c r="AHT61" s="15">
        <v>0.753026322016071</v>
      </c>
      <c r="AHU61" s="15">
        <v>0.80281239379285696</v>
      </c>
      <c r="AHV61" s="15">
        <v>0.11544565936666699</v>
      </c>
      <c r="AHW61" s="15">
        <v>6.1298507433333302E-2</v>
      </c>
      <c r="AHX61" s="15">
        <v>9.48235098666666E-2</v>
      </c>
      <c r="AHY61" s="15">
        <v>9.7072855766666605E-2</v>
      </c>
      <c r="AHZ61" s="15">
        <v>0.55184201205000005</v>
      </c>
      <c r="AIA61" s="15">
        <v>0.33831287408333299</v>
      </c>
      <c r="AIB61" s="15">
        <v>9.3852391716666705E-2</v>
      </c>
      <c r="AIC61" s="15">
        <v>0.557797461683333</v>
      </c>
      <c r="AID61" s="15">
        <v>0.34818224266666697</v>
      </c>
      <c r="AIE61" s="15">
        <v>0.10983</v>
      </c>
      <c r="AIF61" s="15">
        <v>5.48034717166666E-2</v>
      </c>
      <c r="AIG61" s="15">
        <v>8.6344246033333405E-2</v>
      </c>
      <c r="AIH61" s="15">
        <v>37.65</v>
      </c>
      <c r="AII61" s="15">
        <v>34.289333333333303</v>
      </c>
      <c r="AIJ61" s="15">
        <v>20.082333333333299</v>
      </c>
      <c r="AIK61" s="15">
        <v>27.2223333333333</v>
      </c>
      <c r="AIL61" s="15">
        <v>27.345666666666698</v>
      </c>
      <c r="AIM61" s="15">
        <v>37.787999999999997</v>
      </c>
      <c r="AIN61" s="15">
        <v>37.700000000000003</v>
      </c>
      <c r="AIO61" s="15">
        <v>-0.26361764333333298</v>
      </c>
      <c r="AIP61" s="15">
        <v>-0.23543032833333299</v>
      </c>
      <c r="AIQ61" s="15">
        <v>52.409666666666702</v>
      </c>
      <c r="AIR61" s="15">
        <v>50.3168333333333</v>
      </c>
      <c r="AIS61" s="15">
        <v>157</v>
      </c>
      <c r="AIT61" s="15">
        <f t="shared" si="110"/>
        <v>104.59033333333329</v>
      </c>
      <c r="AIU61" s="15">
        <f t="shared" si="111"/>
        <v>106.68316666666669</v>
      </c>
      <c r="AIV61" s="15">
        <v>1734.99998333333</v>
      </c>
      <c r="AIW61" s="15">
        <v>1687.4838500000001</v>
      </c>
      <c r="AIX61" s="15">
        <v>0.71187220195666701</v>
      </c>
      <c r="AIY61" s="15">
        <v>0.69890289135500006</v>
      </c>
      <c r="AIZ61" s="15">
        <v>0.57533238927666697</v>
      </c>
      <c r="AJA61" s="15">
        <v>0.55336290492166695</v>
      </c>
      <c r="AJB61" s="15">
        <v>0.82052452333000003</v>
      </c>
      <c r="AJC61" s="15">
        <v>0.798446685796667</v>
      </c>
      <c r="AJD61" s="15">
        <v>0.72734667733500002</v>
      </c>
      <c r="AJE61" s="15">
        <v>0.69216026768000005</v>
      </c>
      <c r="AJF61" s="15">
        <v>0.23136772761666699</v>
      </c>
      <c r="AJG61" s="15">
        <v>0.23786941340666701</v>
      </c>
      <c r="AJH61" s="15">
        <v>0.73135064287833296</v>
      </c>
      <c r="AJI61" s="15">
        <v>0.70481513010999997</v>
      </c>
      <c r="AJJ61" s="15">
        <v>0.67016090728</v>
      </c>
      <c r="AJK61" s="15">
        <v>0.65159407756333299</v>
      </c>
      <c r="AJL61" s="15">
        <v>4.1834609048333297E-2</v>
      </c>
      <c r="AJM61" s="15">
        <v>1.19535645483333E-2</v>
      </c>
      <c r="AJN61" s="15">
        <v>4.9536617182500002</v>
      </c>
      <c r="AJO61" s="15">
        <v>4.6943054065283301</v>
      </c>
      <c r="AJP61" s="15">
        <v>0.28199805837666703</v>
      </c>
      <c r="AJQ61" s="15">
        <v>0.29723151786000002</v>
      </c>
      <c r="AJR61" s="15">
        <v>0.41669243422000002</v>
      </c>
      <c r="AJS61" s="15">
        <v>0.42965388872999999</v>
      </c>
      <c r="AJT61" s="15">
        <v>0.45155793160500002</v>
      </c>
      <c r="AJU61" s="15">
        <v>0.46321272750333298</v>
      </c>
      <c r="AJV61" s="15">
        <v>0.32493701143499998</v>
      </c>
      <c r="AJW61" s="15">
        <v>0.33885244123666702</v>
      </c>
      <c r="AJX61" s="15">
        <v>-0.84196036730000001</v>
      </c>
      <c r="AJY61" s="15">
        <v>-0.81777488591666703</v>
      </c>
      <c r="AJZ61" s="15">
        <v>0.71631288683666705</v>
      </c>
      <c r="AKA61" s="15">
        <v>0.77766305098999999</v>
      </c>
      <c r="AZI61" s="6"/>
      <c r="AZJ61" s="7"/>
      <c r="AZK61" s="6"/>
      <c r="AZL61" s="6"/>
      <c r="AZM61" s="6"/>
      <c r="AZN61" s="6"/>
    </row>
    <row r="62" spans="1:963 1361:1366" x14ac:dyDescent="0.25">
      <c r="EU62" s="9"/>
      <c r="GN62" s="2"/>
      <c r="GO62" s="2"/>
      <c r="GP62" s="2"/>
      <c r="GQ62" s="2"/>
      <c r="GR62" s="2"/>
      <c r="GS62" s="2"/>
      <c r="GT62" s="2"/>
      <c r="GU62" s="2"/>
      <c r="GV62" s="2"/>
      <c r="GW62" s="2"/>
      <c r="GY62" s="3"/>
      <c r="HG62" s="8">
        <v>48.7</v>
      </c>
      <c r="HH62" s="8">
        <f t="shared" si="48"/>
        <v>442.50000000000006</v>
      </c>
      <c r="IA62" s="4"/>
      <c r="KK62" s="5"/>
      <c r="KL62" s="1"/>
      <c r="LF62">
        <v>48.7</v>
      </c>
      <c r="LG62">
        <f t="shared" si="85"/>
        <v>442.50000000000006</v>
      </c>
    </row>
    <row r="63" spans="1:963 1361:1366" x14ac:dyDescent="0.25">
      <c r="GY63" s="3"/>
      <c r="HG63" s="8">
        <v>69.3</v>
      </c>
      <c r="HH63" s="8">
        <f t="shared" si="48"/>
        <v>957.5</v>
      </c>
      <c r="IA63" s="4"/>
      <c r="KK63" s="1"/>
      <c r="KL63" s="1"/>
      <c r="LF63">
        <v>69.3</v>
      </c>
      <c r="LG63">
        <f t="shared" si="85"/>
        <v>957.5</v>
      </c>
    </row>
    <row r="64" spans="1:963 1361:1366" x14ac:dyDescent="0.25">
      <c r="GY64" s="3"/>
      <c r="IA64" s="4"/>
      <c r="KK64" s="1"/>
      <c r="KL64" s="1"/>
    </row>
    <row r="65" spans="207:298" x14ac:dyDescent="0.25">
      <c r="GY65" s="3"/>
      <c r="IA65" s="4"/>
      <c r="KK65" s="1"/>
      <c r="KL65" s="1"/>
    </row>
    <row r="66" spans="207:298" x14ac:dyDescent="0.25">
      <c r="GY66" s="3"/>
      <c r="IA66" s="4"/>
    </row>
    <row r="67" spans="207:298" x14ac:dyDescent="0.25">
      <c r="GY67" s="3"/>
      <c r="IA67" s="4"/>
    </row>
    <row r="68" spans="207:298" x14ac:dyDescent="0.25">
      <c r="GY68" s="3"/>
      <c r="IA68" s="4"/>
    </row>
    <row r="69" spans="207:298" x14ac:dyDescent="0.25">
      <c r="GY69" s="3"/>
      <c r="IA69" s="4"/>
    </row>
    <row r="70" spans="207:298" x14ac:dyDescent="0.25">
      <c r="GY70" s="3"/>
      <c r="IA70" s="4"/>
    </row>
    <row r="71" spans="207:298" x14ac:dyDescent="0.25">
      <c r="GY71" s="3"/>
      <c r="IA71" s="4"/>
    </row>
    <row r="72" spans="207:298" x14ac:dyDescent="0.25">
      <c r="GY72" s="3"/>
      <c r="IA72" s="4"/>
    </row>
    <row r="73" spans="207:298" x14ac:dyDescent="0.25">
      <c r="GY73" s="3"/>
      <c r="IA73" s="4"/>
    </row>
    <row r="74" spans="207:298" x14ac:dyDescent="0.25">
      <c r="GY74" s="3"/>
      <c r="IA74" s="4"/>
    </row>
    <row r="75" spans="207:298" x14ac:dyDescent="0.25">
      <c r="IA75" s="4"/>
    </row>
    <row r="76" spans="207:298" x14ac:dyDescent="0.25">
      <c r="IA76" s="4"/>
    </row>
    <row r="77" spans="207:298" x14ac:dyDescent="0.25">
      <c r="IA77" s="4"/>
    </row>
    <row r="78" spans="207:298" x14ac:dyDescent="0.25">
      <c r="IA78" s="4"/>
    </row>
    <row r="79" spans="207:298" x14ac:dyDescent="0.25">
      <c r="IA7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VariablesList</vt:lpstr>
      <vt:lpstr>MegaTable</vt:lpstr>
      <vt:lpstr>Lint_havdTNU_ha</vt:lpstr>
      <vt:lpstr>Lint</vt:lpstr>
      <vt:lpstr>Machine_vs_hand_harvest_seedlt</vt:lpstr>
      <vt:lpstr>Honey_vs_manual_134</vt:lpstr>
      <vt:lpstr>Honey_vs_NDVI_134</vt:lpstr>
      <vt:lpstr>Honey_vs_manual_155</vt:lpstr>
      <vt:lpstr>Honey_vs_NDVI_155</vt:lpstr>
      <vt:lpstr>Honey_vs_NDVIA_148</vt:lpstr>
      <vt:lpstr>Honey_vs_NDRE_148</vt:lpstr>
      <vt:lpstr>Honey_vs_manual_169</vt:lpstr>
      <vt:lpstr>Honey_vs_NDVI_169</vt:lpstr>
      <vt:lpstr>MegaTable!_MailEndCompose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Bronson</dc:creator>
  <cp:lastModifiedBy>Phobe</cp:lastModifiedBy>
  <cp:lastPrinted>2016-08-05T16:00:51Z</cp:lastPrinted>
  <dcterms:created xsi:type="dcterms:W3CDTF">2016-01-19T17:20:57Z</dcterms:created>
  <dcterms:modified xsi:type="dcterms:W3CDTF">2022-03-13T17:57:01Z</dcterms:modified>
</cp:coreProperties>
</file>