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26122"/>
  <workbookPr autoCompressPictures="0"/>
  <bookViews>
    <workbookView xWindow="100" yWindow="0" windowWidth="9900" windowHeight="14000" tabRatio="853"/>
  </bookViews>
  <sheets>
    <sheet name="Table S9" sheetId="10" r:id="rId1"/>
  </sheets>
  <definedNames>
    <definedName name="_xlnm.Print_Area" localSheetId="0">'Table S9'!$A$1:$D$38</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D38" i="10" l="1"/>
  <c r="C37" i="10"/>
  <c r="D37" i="10"/>
  <c r="D36" i="10"/>
  <c r="C33" i="10"/>
  <c r="B33" i="10"/>
  <c r="C32" i="10"/>
  <c r="B32" i="10"/>
  <c r="B31" i="10"/>
  <c r="C31" i="10"/>
  <c r="D31" i="10"/>
  <c r="C30" i="10"/>
  <c r="B30" i="10"/>
  <c r="C29" i="10"/>
  <c r="B29" i="10"/>
  <c r="C28" i="10"/>
  <c r="B28" i="10"/>
  <c r="C27" i="10"/>
  <c r="B27" i="10"/>
  <c r="B26" i="10"/>
  <c r="C26" i="10"/>
  <c r="D26" i="10"/>
  <c r="B25" i="10"/>
  <c r="C25" i="10"/>
  <c r="D25" i="10"/>
  <c r="D24" i="10"/>
  <c r="D23" i="10"/>
  <c r="D22" i="10"/>
  <c r="D21" i="10"/>
  <c r="D20" i="10"/>
  <c r="D19" i="10"/>
  <c r="D18" i="10"/>
  <c r="D17" i="10"/>
  <c r="D16" i="10"/>
  <c r="D15" i="10"/>
  <c r="D14" i="10"/>
  <c r="D13" i="10"/>
  <c r="D12" i="10"/>
  <c r="D11" i="10"/>
  <c r="D10" i="10"/>
  <c r="D9" i="10"/>
  <c r="D8" i="10"/>
  <c r="D7" i="10"/>
  <c r="D6" i="10"/>
  <c r="D5" i="10"/>
  <c r="D4" i="10"/>
</calcChain>
</file>

<file path=xl/sharedStrings.xml><?xml version="1.0" encoding="utf-8"?>
<sst xmlns="http://schemas.openxmlformats.org/spreadsheetml/2006/main" count="19" uniqueCount="19">
  <si>
    <t>A. Genes on core and accessory chromosomes</t>
    <phoneticPr fontId="5" type="noConversion"/>
  </si>
  <si>
    <t>B. Genes on chromosome 7</t>
    <phoneticPr fontId="5" type="noConversion"/>
  </si>
  <si>
    <r>
      <t>Table S9. Organization of chromosome 7.</t>
    </r>
    <r>
      <rPr>
        <sz val="11"/>
        <rFont val="Calibri"/>
        <family val="2"/>
      </rPr>
      <t xml:space="preserve"> A. Genes on core and accessory chromosomes according to our updated annotation [12]. Overall gene density is clearly lower for accessory compared to core chromosomes. B. Same analyses for the whole chromosome 7, the core segment (Tel7L to 1.8 Mb) and the right, accessory segment (1.8 Mb to Tel7R). Even though the right-most segment shows hallmarks of an accessory chromosome gene density is higher than on the left segment.</t>
    </r>
    <phoneticPr fontId="5" type="noConversion"/>
  </si>
  <si>
    <t>Chromosome</t>
  </si>
  <si>
    <t># genes</t>
  </si>
  <si>
    <t>Chr. length</t>
  </si>
  <si>
    <t>genes/10 kb</t>
  </si>
  <si>
    <t>Core</t>
  </si>
  <si>
    <t>Accessory</t>
  </si>
  <si>
    <t>Mean Core</t>
  </si>
  <si>
    <t>Mean Accessory</t>
  </si>
  <si>
    <t>SD Core</t>
  </si>
  <si>
    <t>SD Access</t>
  </si>
  <si>
    <t>Genome</t>
  </si>
  <si>
    <t>Mean Genome</t>
  </si>
  <si>
    <t>SD Genome</t>
  </si>
  <si>
    <t>7_whole</t>
  </si>
  <si>
    <t>7_core</t>
  </si>
  <si>
    <t>7_accessory</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</si>
</sst>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6" formatCode="0.0"/>
  </numFmts>
  <fonts count="6" x14ac:knownFonts="1">
    <font>
      <sz val="10"/>
      <name val="Arial"/>
    </font>
    <font>
      <sz val="11"/>
      <name val="Calibri"/>
      <family val="2"/>
    </font>
    <font>
      <b/>
      <sz val="11"/>
      <name val="Calibri"/>
      <family val="2"/>
    </font>
    <font>
      <b/>
      <sz val="10"/>
      <name val="Verdana"/>
    </font>
    <font>
      <sz val="10"/>
      <name val="Verdana"/>
    </font>
    <font>
      <sz val="8"/>
      <name val="Verdana"/>
    </font>
  </fonts>
  <fills count="2">
    <fill>
      <patternFill patternType="none"/>
    </fill>
    <fill>
      <patternFill patternType="gray125"/>
    </fill>
  </fills>
  <borders count="3">
    <border>
      <left/>
      <right/>
      <top/>
      <bottom/>
      <diagonal/>
    </border>
    <border>
      <left/>
      <right/>
      <top/>
      <bottom style="thin">
        <color auto="1"/>
      </bottom>
      <diagonal/>
    </border>
    <border>
      <left/>
      <right/>
      <top style="thin">
        <color auto="1"/>
      </top>
      <bottom/>
      <diagonal/>
    </border>
  </borders>
  <cellStyleXfs count="1">
    <xf numFmtId="0" fontId="0" fillId="0" borderId="0"/>
  </cellStyleXfs>
  <cellXfs count="34">
    <xf numFmtId="0" fontId="0" fillId="0" borderId="0" xfId="0"/>
    <xf numFmtId="0" fontId="3" fillId="0" borderId="0" xfId="0" applyFont="1"/>
    <xf numFmtId="0" fontId="3" fillId="0" borderId="1" xfId="0" applyFont="1" applyBorder="1"/>
    <xf numFmtId="0" fontId="3" fillId="0" borderId="1" xfId="0" applyFont="1" applyBorder="1" applyAlignment="1">
      <alignment wrapText="1"/>
    </xf>
    <xf numFmtId="0" fontId="3" fillId="0" borderId="0" xfId="0" applyFont="1" applyBorder="1" applyAlignment="1">
      <alignment wrapText="1"/>
    </xf>
    <xf numFmtId="0" fontId="0" fillId="0" borderId="0" xfId="0" applyAlignment="1">
      <alignment horizontal="center"/>
    </xf>
    <xf numFmtId="3" fontId="0" fillId="0" borderId="0" xfId="0" applyNumberFormat="1" applyAlignment="1">
      <alignment horizontal="right"/>
    </xf>
    <xf numFmtId="2" fontId="0" fillId="0" borderId="0" xfId="0" applyNumberFormat="1" applyAlignment="1">
      <alignment horizontal="center"/>
    </xf>
    <xf numFmtId="0" fontId="0" fillId="0" borderId="1" xfId="0" applyBorder="1" applyAlignment="1">
      <alignment horizontal="center"/>
    </xf>
    <xf numFmtId="0" fontId="0" fillId="0" borderId="1" xfId="0" applyBorder="1"/>
    <xf numFmtId="3" fontId="0" fillId="0" borderId="1" xfId="0" applyNumberFormat="1" applyBorder="1" applyAlignment="1">
      <alignment horizontal="right"/>
    </xf>
    <xf numFmtId="2" fontId="0" fillId="0" borderId="1" xfId="0" applyNumberFormat="1" applyBorder="1" applyAlignment="1">
      <alignment horizontal="center"/>
    </xf>
    <xf numFmtId="3" fontId="0" fillId="0" borderId="1" xfId="0" applyNumberFormat="1" applyFont="1" applyBorder="1" applyAlignment="1">
      <alignment horizontal="right"/>
    </xf>
    <xf numFmtId="2" fontId="4" fillId="0" borderId="0" xfId="0" applyNumberFormat="1" applyFont="1" applyAlignment="1">
      <alignment horizontal="center"/>
    </xf>
    <xf numFmtId="3" fontId="0" fillId="0" borderId="0" xfId="0" applyNumberFormat="1"/>
    <xf numFmtId="0" fontId="0" fillId="0" borderId="0" xfId="0" applyFont="1" applyAlignment="1">
      <alignment horizontal="right"/>
    </xf>
    <xf numFmtId="166" fontId="0" fillId="0" borderId="0" xfId="0" applyNumberFormat="1"/>
    <xf numFmtId="4" fontId="0" fillId="0" borderId="0" xfId="0" applyNumberFormat="1" applyAlignment="1">
      <alignment horizontal="center"/>
    </xf>
    <xf numFmtId="0" fontId="0" fillId="0" borderId="1" xfId="0" applyFont="1" applyBorder="1" applyAlignment="1">
      <alignment horizontal="right"/>
    </xf>
    <xf numFmtId="166" fontId="0" fillId="0" borderId="1" xfId="0" applyNumberFormat="1" applyBorder="1"/>
    <xf numFmtId="4" fontId="0" fillId="0" borderId="1" xfId="0" applyNumberFormat="1" applyBorder="1" applyAlignment="1">
      <alignment horizontal="center"/>
    </xf>
    <xf numFmtId="3" fontId="3" fillId="0" borderId="0" xfId="0" applyNumberFormat="1" applyFont="1" applyAlignment="1">
      <alignment horizontal="right"/>
    </xf>
    <xf numFmtId="2" fontId="3" fillId="0" borderId="0" xfId="0" applyNumberFormat="1" applyFont="1" applyAlignment="1">
      <alignment horizontal="center"/>
    </xf>
    <xf numFmtId="0" fontId="0" fillId="0" borderId="0" xfId="0" applyFont="1" applyBorder="1" applyAlignment="1">
      <alignment horizontal="right"/>
    </xf>
    <xf numFmtId="166" fontId="0" fillId="0" borderId="0" xfId="0" applyNumberFormat="1" applyBorder="1"/>
    <xf numFmtId="3" fontId="0" fillId="0" borderId="0" xfId="0" applyNumberFormat="1" applyBorder="1" applyAlignment="1">
      <alignment horizontal="right"/>
    </xf>
    <xf numFmtId="4" fontId="0" fillId="0" borderId="0" xfId="0" applyNumberFormat="1" applyBorder="1" applyAlignment="1">
      <alignment horizontal="center"/>
    </xf>
    <xf numFmtId="0" fontId="3" fillId="0" borderId="1" xfId="0" applyFont="1" applyBorder="1" applyAlignment="1">
      <alignment horizontal="left"/>
    </xf>
    <xf numFmtId="0" fontId="0" fillId="0" borderId="2" xfId="0" applyFont="1" applyBorder="1" applyAlignment="1">
      <alignment horizontal="right"/>
    </xf>
    <xf numFmtId="166" fontId="0" fillId="0" borderId="2" xfId="0" applyNumberFormat="1" applyBorder="1"/>
    <xf numFmtId="3" fontId="0" fillId="0" borderId="2" xfId="0" applyNumberFormat="1" applyBorder="1" applyAlignment="1">
      <alignment horizontal="right"/>
    </xf>
    <xf numFmtId="4" fontId="0" fillId="0" borderId="2" xfId="0" applyNumberFormat="1" applyBorder="1" applyAlignment="1">
      <alignment horizontal="center"/>
    </xf>
    <xf numFmtId="0" fontId="2" fillId="0" borderId="0" xfId="0" applyFont="1" applyAlignment="1">
      <alignment horizontal="left" vertical="top" wrapText="1"/>
    </xf>
    <xf numFmtId="0" fontId="0" fillId="0" borderId="0" xfId="0" applyAlignment="1">
      <alignment horizontal="left" vertical="top" wrapText="1"/>
    </xf>
  </cellXfs>
  <cellStyles count="1">
    <cellStyle name="Normal"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8"/>
  <sheetViews>
    <sheetView showGridLines="0" tabSelected="1" topLeftCell="A16" workbookViewId="0">
      <selection sqref="A1:D38"/>
    </sheetView>
  </sheetViews>
  <sheetFormatPr baseColWidth="10" defaultColWidth="8.83203125" defaultRowHeight="12" x14ac:dyDescent="0"/>
  <cols>
    <col min="1" max="1" width="14.83203125" customWidth="1"/>
    <col min="3" max="3" width="12" bestFit="1" customWidth="1"/>
    <col min="4" max="4" width="13.6640625" customWidth="1"/>
    <col min="5" max="5" width="10" customWidth="1"/>
  </cols>
  <sheetData>
    <row r="1" spans="1:5" ht="125" customHeight="1">
      <c r="A1" s="32" t="s">
        <v>2</v>
      </c>
      <c r="B1" s="33"/>
      <c r="C1" s="33"/>
      <c r="D1" s="33"/>
    </row>
    <row r="2" spans="1:5" ht="13">
      <c r="A2" s="1" t="s">
        <v>0</v>
      </c>
    </row>
    <row r="3" spans="1:5" ht="13">
      <c r="A3" s="2" t="s">
        <v>3</v>
      </c>
      <c r="B3" s="2" t="s">
        <v>4</v>
      </c>
      <c r="C3" s="2" t="s">
        <v>5</v>
      </c>
      <c r="D3" s="3" t="s">
        <v>6</v>
      </c>
      <c r="E3" s="4"/>
    </row>
    <row r="4" spans="1:5">
      <c r="A4" s="5">
        <v>1</v>
      </c>
      <c r="B4">
        <v>2116</v>
      </c>
      <c r="C4" s="6">
        <v>6088797</v>
      </c>
      <c r="D4" s="7">
        <f t="shared" ref="D4:D26" si="0">B4/C4*10000</f>
        <v>3.4752349273592138</v>
      </c>
    </row>
    <row r="5" spans="1:5">
      <c r="A5" s="5">
        <v>2</v>
      </c>
      <c r="B5">
        <v>1251</v>
      </c>
      <c r="C5" s="6">
        <v>3860111</v>
      </c>
      <c r="D5" s="7">
        <f t="shared" si="0"/>
        <v>3.2408394473630424</v>
      </c>
    </row>
    <row r="6" spans="1:5">
      <c r="A6" s="5">
        <v>3</v>
      </c>
      <c r="B6">
        <v>1144</v>
      </c>
      <c r="C6" s="6">
        <v>3505381</v>
      </c>
      <c r="D6" s="7">
        <f t="shared" si="0"/>
        <v>3.2635539474881616</v>
      </c>
    </row>
    <row r="7" spans="1:5">
      <c r="A7" s="5">
        <v>4</v>
      </c>
      <c r="B7">
        <v>895</v>
      </c>
      <c r="C7" s="6">
        <v>2880011</v>
      </c>
      <c r="D7" s="7">
        <f t="shared" si="0"/>
        <v>3.1076270194801339</v>
      </c>
    </row>
    <row r="8" spans="1:5">
      <c r="A8" s="5">
        <v>5</v>
      </c>
      <c r="B8">
        <v>853</v>
      </c>
      <c r="C8" s="6">
        <v>2861803</v>
      </c>
      <c r="D8" s="7">
        <f t="shared" si="0"/>
        <v>2.9806384296892552</v>
      </c>
    </row>
    <row r="9" spans="1:5">
      <c r="A9" s="5">
        <v>6</v>
      </c>
      <c r="B9">
        <v>719</v>
      </c>
      <c r="C9" s="6">
        <v>2674951</v>
      </c>
      <c r="D9" s="7">
        <f t="shared" si="0"/>
        <v>2.6878997035833554</v>
      </c>
    </row>
    <row r="10" spans="1:5">
      <c r="A10" s="5">
        <v>7</v>
      </c>
      <c r="B10">
        <v>851</v>
      </c>
      <c r="C10" s="6">
        <v>2665280</v>
      </c>
      <c r="D10" s="7">
        <f t="shared" si="0"/>
        <v>3.1929103133629488</v>
      </c>
    </row>
    <row r="11" spans="1:5">
      <c r="A11" s="5">
        <v>8</v>
      </c>
      <c r="B11">
        <v>750</v>
      </c>
      <c r="C11" s="6">
        <v>2443572</v>
      </c>
      <c r="D11" s="7">
        <f t="shared" si="0"/>
        <v>3.0692772711424094</v>
      </c>
    </row>
    <row r="12" spans="1:5">
      <c r="A12" s="5">
        <v>9</v>
      </c>
      <c r="B12">
        <v>629</v>
      </c>
      <c r="C12" s="6">
        <v>2142475</v>
      </c>
      <c r="D12" s="7">
        <f t="shared" si="0"/>
        <v>2.9358568944795156</v>
      </c>
    </row>
    <row r="13" spans="1:5">
      <c r="A13" s="5">
        <v>10</v>
      </c>
      <c r="B13">
        <v>555</v>
      </c>
      <c r="C13" s="6">
        <v>1682575</v>
      </c>
      <c r="D13" s="7">
        <f t="shared" si="0"/>
        <v>3.298515667949423</v>
      </c>
    </row>
    <row r="14" spans="1:5">
      <c r="A14" s="5">
        <v>11</v>
      </c>
      <c r="B14">
        <v>528</v>
      </c>
      <c r="C14" s="6">
        <v>1624292</v>
      </c>
      <c r="D14" s="7">
        <f t="shared" si="0"/>
        <v>3.2506470511459762</v>
      </c>
    </row>
    <row r="15" spans="1:5">
      <c r="A15" s="5">
        <v>12</v>
      </c>
      <c r="B15">
        <v>449</v>
      </c>
      <c r="C15" s="6">
        <v>1462624</v>
      </c>
      <c r="D15" s="7">
        <f t="shared" si="0"/>
        <v>3.0698251908897984</v>
      </c>
    </row>
    <row r="16" spans="1:5">
      <c r="A16" s="8">
        <v>13</v>
      </c>
      <c r="B16" s="9">
        <v>371</v>
      </c>
      <c r="C16" s="10">
        <v>1185774</v>
      </c>
      <c r="D16" s="11">
        <f t="shared" si="0"/>
        <v>3.1287580938694894</v>
      </c>
    </row>
    <row r="17" spans="1:5">
      <c r="A17" s="5">
        <v>14</v>
      </c>
      <c r="B17">
        <v>109</v>
      </c>
      <c r="C17" s="6">
        <v>773098</v>
      </c>
      <c r="D17" s="7">
        <f t="shared" si="0"/>
        <v>1.4099118093695753</v>
      </c>
    </row>
    <row r="18" spans="1:5">
      <c r="A18" s="5">
        <v>15</v>
      </c>
      <c r="B18">
        <v>91</v>
      </c>
      <c r="C18" s="6">
        <v>639501</v>
      </c>
      <c r="D18" s="7">
        <f t="shared" si="0"/>
        <v>1.4229844832142562</v>
      </c>
    </row>
    <row r="19" spans="1:5">
      <c r="A19" s="5">
        <v>16</v>
      </c>
      <c r="B19">
        <v>108</v>
      </c>
      <c r="C19" s="6">
        <v>607044</v>
      </c>
      <c r="D19" s="7">
        <f t="shared" si="0"/>
        <v>1.7791132109039871</v>
      </c>
    </row>
    <row r="20" spans="1:5">
      <c r="A20" s="5">
        <v>17</v>
      </c>
      <c r="B20">
        <v>90</v>
      </c>
      <c r="C20" s="6">
        <v>584099</v>
      </c>
      <c r="D20" s="7">
        <f t="shared" si="0"/>
        <v>1.5408346872704799</v>
      </c>
    </row>
    <row r="21" spans="1:5">
      <c r="A21" s="5">
        <v>18</v>
      </c>
      <c r="B21">
        <v>85</v>
      </c>
      <c r="C21" s="6">
        <v>573698</v>
      </c>
      <c r="D21" s="7">
        <f t="shared" si="0"/>
        <v>1.4816157629972564</v>
      </c>
    </row>
    <row r="22" spans="1:5">
      <c r="A22" s="5">
        <v>19</v>
      </c>
      <c r="B22">
        <v>82</v>
      </c>
      <c r="C22" s="6">
        <v>549847</v>
      </c>
      <c r="D22" s="7">
        <f t="shared" si="0"/>
        <v>1.4913239501170326</v>
      </c>
    </row>
    <row r="23" spans="1:5">
      <c r="A23" s="5">
        <v>20</v>
      </c>
      <c r="B23">
        <v>91</v>
      </c>
      <c r="C23" s="6">
        <v>472105</v>
      </c>
      <c r="D23" s="7">
        <f t="shared" si="0"/>
        <v>1.9275373063195687</v>
      </c>
    </row>
    <row r="24" spans="1:5">
      <c r="A24" s="8">
        <v>21</v>
      </c>
      <c r="B24" s="9">
        <v>72</v>
      </c>
      <c r="C24" s="12">
        <v>409213</v>
      </c>
      <c r="D24" s="11">
        <f t="shared" si="0"/>
        <v>1.7594748944925993</v>
      </c>
    </row>
    <row r="25" spans="1:5" ht="13">
      <c r="A25" t="s">
        <v>7</v>
      </c>
      <c r="B25">
        <f>SUM(B4:B16)</f>
        <v>11111</v>
      </c>
      <c r="C25" s="6">
        <f>SUM(C4:C16)</f>
        <v>35077646</v>
      </c>
      <c r="D25" s="13">
        <f t="shared" si="0"/>
        <v>3.1675443671448194</v>
      </c>
      <c r="E25" s="14"/>
    </row>
    <row r="26" spans="1:5" ht="13">
      <c r="A26" t="s">
        <v>8</v>
      </c>
      <c r="B26">
        <f>SUM(B17:B24)</f>
        <v>728</v>
      </c>
      <c r="C26" s="6">
        <f>SUM(C17:C24)</f>
        <v>4608605</v>
      </c>
      <c r="D26" s="13">
        <f t="shared" si="0"/>
        <v>1.5796537129999209</v>
      </c>
    </row>
    <row r="27" spans="1:5">
      <c r="A27" s="15" t="s">
        <v>9</v>
      </c>
      <c r="B27" s="16">
        <f>AVERAGE(B4:B16)</f>
        <v>854.69230769230774</v>
      </c>
      <c r="C27" s="6">
        <f>AVERAGE(C4:C16)</f>
        <v>2698280.4615384615</v>
      </c>
      <c r="D27" s="17"/>
    </row>
    <row r="28" spans="1:5">
      <c r="A28" s="15" t="s">
        <v>10</v>
      </c>
      <c r="B28" s="16">
        <f>AVERAGE(B17:B24)</f>
        <v>91</v>
      </c>
      <c r="C28" s="6">
        <f>AVERAGE(C17:C24)</f>
        <v>576075.625</v>
      </c>
      <c r="D28" s="17"/>
    </row>
    <row r="29" spans="1:5">
      <c r="A29" s="15" t="s">
        <v>11</v>
      </c>
      <c r="B29" s="16">
        <f>STDEV(B4:B16)</f>
        <v>457.22849587038809</v>
      </c>
      <c r="C29" s="6">
        <f>STDEV(C4:C16)</f>
        <v>1288787.879463013</v>
      </c>
      <c r="D29" s="17"/>
    </row>
    <row r="30" spans="1:5">
      <c r="A30" s="18" t="s">
        <v>12</v>
      </c>
      <c r="B30" s="19">
        <f>STDEV(B17:B24)</f>
        <v>12.489995996796797</v>
      </c>
      <c r="C30" s="10">
        <f>STDEV(C17:C24)</f>
        <v>109028.5870742656</v>
      </c>
      <c r="D30" s="20"/>
    </row>
    <row r="31" spans="1:5" ht="13">
      <c r="A31" s="1" t="s">
        <v>13</v>
      </c>
      <c r="B31" s="1">
        <f>SUM(B4:B24)</f>
        <v>11839</v>
      </c>
      <c r="C31" s="21">
        <f>SUM(C4:C24)</f>
        <v>39686251</v>
      </c>
      <c r="D31" s="22">
        <f>B31/C31*10000</f>
        <v>2.9831490003931087</v>
      </c>
      <c r="E31" s="14"/>
    </row>
    <row r="32" spans="1:5">
      <c r="A32" s="15" t="s">
        <v>14</v>
      </c>
      <c r="B32" s="16">
        <f>AVERAGE(B4:B24)</f>
        <v>563.76190476190482</v>
      </c>
      <c r="C32" s="6">
        <f>AVERAGE(C4:C24)</f>
        <v>1889821.4761904762</v>
      </c>
      <c r="D32" s="17"/>
    </row>
    <row r="33" spans="1:4">
      <c r="A33" s="23" t="s">
        <v>15</v>
      </c>
      <c r="B33" s="24">
        <f>STDEV(B4:B24)</f>
        <v>519.52592858893047</v>
      </c>
      <c r="C33" s="25">
        <f>STDEV(C4:C24)</f>
        <v>1454634.0330755918</v>
      </c>
      <c r="D33" s="26"/>
    </row>
    <row r="34" spans="1:4">
      <c r="A34" s="28"/>
      <c r="B34" s="29"/>
      <c r="C34" s="30"/>
      <c r="D34" s="31"/>
    </row>
    <row r="35" spans="1:4" ht="13">
      <c r="A35" s="27" t="s">
        <v>1</v>
      </c>
      <c r="B35" s="2"/>
      <c r="C35" s="2"/>
      <c r="D35" s="2"/>
    </row>
    <row r="36" spans="1:4">
      <c r="A36" s="5" t="s">
        <v>16</v>
      </c>
      <c r="B36">
        <v>851</v>
      </c>
      <c r="C36" s="6">
        <v>2665280</v>
      </c>
      <c r="D36" s="7">
        <f>B36/C36*10000</f>
        <v>3.1929103133629488</v>
      </c>
    </row>
    <row r="37" spans="1:4">
      <c r="A37" s="5" t="s">
        <v>17</v>
      </c>
      <c r="B37">
        <v>563</v>
      </c>
      <c r="C37" s="6">
        <f>C36-C38</f>
        <v>1800000</v>
      </c>
      <c r="D37" s="7">
        <f>B37/C37*10000</f>
        <v>3.1277777777777778</v>
      </c>
    </row>
    <row r="38" spans="1:4">
      <c r="A38" s="8" t="s">
        <v>18</v>
      </c>
      <c r="B38" s="9">
        <v>288</v>
      </c>
      <c r="C38" s="10">
        <v>865280</v>
      </c>
      <c r="D38" s="11">
        <f>B38/C38*10000</f>
        <v>3.3284023668639051</v>
      </c>
    </row>
  </sheetData>
  <mergeCells count="1">
    <mergeCell ref="A1:D1"/>
  </mergeCells>
  <phoneticPr fontId="5" type="noConversion"/>
  <pageMargins left="0.75" right="0.75" top="1" bottom="1" header="0.51180555555555496" footer="0.51180555555555496"/>
  <pageSetup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TotalTime>5673</TotalTime>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Table S9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Klaas Schotanus</cp:lastModifiedBy>
  <cp:revision>7</cp:revision>
  <cp:lastPrinted>2015-08-29T16:05:45Z</cp:lastPrinted>
  <dcterms:created xsi:type="dcterms:W3CDTF">2015-03-20T16:40:15Z</dcterms:created>
  <dcterms:modified xsi:type="dcterms:W3CDTF">2015-08-29T16:05:51Z</dcterms:modified>
  <dc:language>en-US</dc:language>
</cp:coreProperties>
</file>