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22800" windowHeight="12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 l="1"/>
  <c r="T33" i="1"/>
  <c r="G32" i="1"/>
  <c r="F32" i="1"/>
  <c r="Q32" i="1"/>
  <c r="E32" i="1"/>
  <c r="V31" i="1"/>
  <c r="AA31" i="1"/>
  <c r="V30" i="1"/>
  <c r="V29" i="1"/>
  <c r="AA29" i="1"/>
  <c r="V28" i="1"/>
  <c r="AA28" i="1"/>
  <c r="V27" i="1"/>
  <c r="AA27" i="1"/>
  <c r="V26" i="1"/>
  <c r="V25" i="1"/>
  <c r="AA25" i="1"/>
  <c r="V24" i="1"/>
  <c r="AA24" i="1"/>
  <c r="V23" i="1"/>
  <c r="AA23" i="1"/>
  <c r="V22" i="1"/>
  <c r="V21" i="1"/>
  <c r="AA21" i="1"/>
  <c r="V20" i="1"/>
  <c r="AA20" i="1"/>
  <c r="V19" i="1"/>
  <c r="AA19" i="1"/>
  <c r="V18" i="1"/>
  <c r="V17" i="1"/>
  <c r="AA17" i="1"/>
  <c r="V16" i="1"/>
  <c r="AA16" i="1"/>
  <c r="V15" i="1"/>
  <c r="AA15" i="1"/>
  <c r="V14" i="1"/>
  <c r="V13" i="1"/>
  <c r="AA13" i="1"/>
  <c r="V12" i="1"/>
  <c r="AA12" i="1"/>
  <c r="V11" i="1"/>
  <c r="AA11" i="1"/>
  <c r="V10" i="1"/>
  <c r="V9" i="1"/>
  <c r="AA9" i="1"/>
  <c r="V8" i="1"/>
  <c r="AA8" i="1"/>
  <c r="V7" i="1"/>
  <c r="AA7" i="1"/>
  <c r="V6" i="1"/>
  <c r="V5" i="1"/>
  <c r="AA5" i="1"/>
  <c r="V4" i="1"/>
  <c r="AA4" i="1"/>
  <c r="V3" i="1"/>
  <c r="AA3" i="1"/>
  <c r="V2" i="1"/>
  <c r="D32" i="1"/>
  <c r="C32" i="1"/>
  <c r="AA2" i="1"/>
  <c r="AA6" i="1"/>
  <c r="AA10" i="1"/>
  <c r="AA14" i="1"/>
  <c r="AA18" i="1"/>
  <c r="AA22" i="1"/>
  <c r="AA26" i="1"/>
  <c r="AA30" i="1"/>
  <c r="X2" i="1"/>
  <c r="U24" i="1"/>
  <c r="Y24" i="1"/>
  <c r="U3" i="1"/>
  <c r="Y3" i="1"/>
  <c r="V53" i="1"/>
  <c r="AA53" i="1"/>
  <c r="V52" i="1"/>
  <c r="AA52" i="1"/>
  <c r="V51" i="1"/>
  <c r="AA51" i="1"/>
  <c r="V50" i="1"/>
  <c r="AA50" i="1"/>
  <c r="V49" i="1"/>
  <c r="AA49" i="1"/>
  <c r="V48" i="1"/>
  <c r="AA48" i="1"/>
  <c r="V47" i="1"/>
  <c r="AA47" i="1"/>
  <c r="V46" i="1"/>
  <c r="AA46" i="1"/>
  <c r="V45" i="1"/>
  <c r="AA45" i="1"/>
  <c r="V44" i="1"/>
  <c r="AA44" i="1"/>
  <c r="V43" i="1"/>
  <c r="AA43" i="1"/>
  <c r="V42" i="1"/>
  <c r="AA42" i="1"/>
  <c r="V41" i="1"/>
  <c r="AA41" i="1"/>
  <c r="V40" i="1"/>
  <c r="AA40" i="1"/>
  <c r="V39" i="1"/>
  <c r="AA39" i="1"/>
  <c r="V38" i="1"/>
  <c r="AA38" i="1"/>
  <c r="V37" i="1"/>
  <c r="AA37" i="1"/>
  <c r="V36" i="1"/>
  <c r="AA36" i="1"/>
  <c r="V35" i="1"/>
  <c r="AA35" i="1"/>
  <c r="V34" i="1"/>
  <c r="AA34" i="1"/>
  <c r="V33" i="1"/>
  <c r="AA33" i="1"/>
  <c r="AA32" i="1"/>
  <c r="U2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Y32" i="1"/>
  <c r="Y4" i="1"/>
  <c r="Y5" i="1"/>
  <c r="Y6" i="1"/>
  <c r="Y7" i="1"/>
  <c r="Y8" i="1"/>
  <c r="Y11" i="1"/>
  <c r="Y10" i="1"/>
  <c r="Y9" i="1"/>
  <c r="Y12" i="1"/>
  <c r="Y13" i="1"/>
  <c r="Y14" i="1"/>
  <c r="U53" i="1"/>
  <c r="Y53" i="1"/>
  <c r="U52" i="1"/>
  <c r="Y52" i="1"/>
  <c r="U51" i="1"/>
  <c r="Y51" i="1"/>
  <c r="U50" i="1"/>
  <c r="Y50" i="1"/>
  <c r="U49" i="1"/>
  <c r="Y49" i="1"/>
  <c r="U48" i="1"/>
  <c r="Y48" i="1"/>
  <c r="U47" i="1"/>
  <c r="Y47" i="1"/>
  <c r="U46" i="1"/>
  <c r="Y46" i="1"/>
  <c r="U45" i="1"/>
  <c r="Y45" i="1"/>
  <c r="U44" i="1"/>
  <c r="Y44" i="1"/>
  <c r="U43" i="1"/>
  <c r="Y43" i="1"/>
  <c r="U42" i="1"/>
  <c r="Y42" i="1"/>
  <c r="U41" i="1"/>
  <c r="Y41" i="1"/>
  <c r="U40" i="1"/>
  <c r="Y40" i="1"/>
  <c r="U39" i="1"/>
  <c r="Y39" i="1"/>
  <c r="U38" i="1"/>
  <c r="Y38" i="1"/>
  <c r="U37" i="1"/>
  <c r="Y37" i="1"/>
  <c r="U36" i="1"/>
  <c r="Y36" i="1"/>
  <c r="U35" i="1"/>
  <c r="Y35" i="1"/>
  <c r="U34" i="1"/>
  <c r="Y34" i="1"/>
  <c r="U33" i="1"/>
  <c r="Y33" i="1"/>
  <c r="Y31" i="1"/>
  <c r="Y30" i="1"/>
  <c r="Y29" i="1"/>
  <c r="Y28" i="1"/>
  <c r="Y27" i="1"/>
  <c r="Y26" i="1"/>
  <c r="Y25" i="1"/>
  <c r="Y23" i="1"/>
  <c r="Y15" i="1"/>
  <c r="Y16" i="1"/>
  <c r="Y17" i="1"/>
  <c r="Y18" i="1"/>
  <c r="Y19" i="1"/>
  <c r="Y20" i="1"/>
  <c r="Y21" i="1"/>
  <c r="Y22" i="1"/>
  <c r="W2" i="1"/>
  <c r="AB2" i="1"/>
  <c r="Y2" i="1"/>
  <c r="Z2" i="1"/>
</calcChain>
</file>

<file path=xl/sharedStrings.xml><?xml version="1.0" encoding="utf-8"?>
<sst xmlns="http://schemas.openxmlformats.org/spreadsheetml/2006/main" count="158" uniqueCount="109">
  <si>
    <t>id #</t>
  </si>
  <si>
    <t>pre</t>
  </si>
  <si>
    <t>post</t>
  </si>
  <si>
    <t>during</t>
  </si>
  <si>
    <t>inside</t>
  </si>
  <si>
    <t>real</t>
  </si>
  <si>
    <t>dizziness</t>
  </si>
  <si>
    <t>HA</t>
  </si>
  <si>
    <t>nausea</t>
  </si>
  <si>
    <t>device</t>
  </si>
  <si>
    <t>clicking</t>
  </si>
  <si>
    <t>looking</t>
  </si>
  <si>
    <t xml:space="preserve">notes </t>
  </si>
  <si>
    <t>comments</t>
  </si>
  <si>
    <t>gender</t>
  </si>
  <si>
    <t>dx</t>
  </si>
  <si>
    <t>pl decrease pixel size. Image was grainy</t>
  </si>
  <si>
    <t>M35.1</t>
  </si>
  <si>
    <t>date</t>
  </si>
  <si>
    <t>glasses make it tight</t>
  </si>
  <si>
    <t>M48.05</t>
  </si>
  <si>
    <t>some frustraion factor d/t misses</t>
  </si>
  <si>
    <t>some trouble with mouse and clicking</t>
  </si>
  <si>
    <t>M79.1</t>
  </si>
  <si>
    <t>headset is heavy</t>
  </si>
  <si>
    <t>M54.12</t>
  </si>
  <si>
    <t>Wow! No toothache when I was doing that!</t>
  </si>
  <si>
    <t>had O2 on - no problem</t>
  </si>
  <si>
    <t>M54.2</t>
  </si>
  <si>
    <t>hx of nausea with games. Better tha 1P shooter. "pretty interesting experience"</t>
  </si>
  <si>
    <t>he worried about nausea and had a little. Not bad</t>
  </si>
  <si>
    <t>N30.11</t>
  </si>
  <si>
    <t>"oooo!" when entereing new scene</t>
  </si>
  <si>
    <t>R07.89</t>
  </si>
  <si>
    <t>very peaceful</t>
  </si>
  <si>
    <t>M46.817</t>
  </si>
  <si>
    <t>M51.36</t>
  </si>
  <si>
    <t>this is very cool</t>
  </si>
  <si>
    <t>many comments while doing it</t>
  </si>
  <si>
    <t>M25.511</t>
  </si>
  <si>
    <t>post change</t>
  </si>
  <si>
    <t>in change</t>
  </si>
  <si>
    <t>it was relaxing. It would be good for depression</t>
  </si>
  <si>
    <t>M53.3</t>
  </si>
  <si>
    <t>post mean ch</t>
  </si>
  <si>
    <t>in mean ch</t>
  </si>
  <si>
    <t>mean % ch in</t>
  </si>
  <si>
    <t>mean % ch post</t>
  </si>
  <si>
    <t xml:space="preserve">I thoroughly enjoyed it and would love to do it longer. </t>
  </si>
  <si>
    <t>m47.812</t>
  </si>
  <si>
    <t xml:space="preserve">it would be nince to change speeds on your own, make it more realistic. Iliked the otters changing colors. </t>
  </si>
  <si>
    <t>m47.816</t>
  </si>
  <si>
    <t>m96.1</t>
  </si>
  <si>
    <t>r10.11</t>
  </si>
  <si>
    <t>m53.3</t>
  </si>
  <si>
    <t>m51.36</t>
  </si>
  <si>
    <t>m25.552</t>
  </si>
  <si>
    <t>headphones died duriung</t>
  </si>
  <si>
    <t>that was enjoyable</t>
  </si>
  <si>
    <t>c/o toothache</t>
  </si>
  <si>
    <t>m54.17</t>
  </si>
  <si>
    <t>o</t>
  </si>
  <si>
    <t>l</t>
  </si>
  <si>
    <t>that was neat!</t>
  </si>
  <si>
    <t>spanish speaker with translator</t>
  </si>
  <si>
    <t>M54.17</t>
  </si>
  <si>
    <t>location?</t>
  </si>
  <si>
    <t>G60.8</t>
  </si>
  <si>
    <t>% change p-p</t>
  </si>
  <si>
    <t>% change in</t>
  </si>
  <si>
    <t>many comments and chatting</t>
  </si>
  <si>
    <t>"that's cool!"</t>
  </si>
  <si>
    <t xml:space="preserve">M47.812 </t>
  </si>
  <si>
    <t>I could not get into it</t>
  </si>
  <si>
    <t>M96.1</t>
  </si>
  <si>
    <t xml:space="preserve">I'm not a sci fi person but I still liked it. I'd like to do more hours of it, not just because of the benefits of it but because it was fun. And I liked the music. </t>
  </si>
  <si>
    <t>she has a hx of skeet shooting so she liked it</t>
  </si>
  <si>
    <t xml:space="preserve">he has a hx of VR at ORNL. </t>
  </si>
  <si>
    <t>this is fun</t>
  </si>
  <si>
    <t>too fast! [changed]. Better</t>
  </si>
  <si>
    <t>M47.816</t>
  </si>
  <si>
    <t>I absolutely love this. This is so coo. That was amazing!</t>
  </si>
  <si>
    <t>M46.812</t>
  </si>
  <si>
    <t>mixed connective tissue d</t>
  </si>
  <si>
    <t>lbp, radic</t>
  </si>
  <si>
    <t>myalgia</t>
  </si>
  <si>
    <t>cervi, radic</t>
  </si>
  <si>
    <t>thor stenosis</t>
  </si>
  <si>
    <t>cervcl</t>
  </si>
  <si>
    <t>IC</t>
  </si>
  <si>
    <t>cervicl, spondy</t>
  </si>
  <si>
    <t>CWP</t>
  </si>
  <si>
    <t>cerv, radic</t>
  </si>
  <si>
    <t>lumbr, ddd</t>
  </si>
  <si>
    <t>shoulder</t>
  </si>
  <si>
    <t>si</t>
  </si>
  <si>
    <t>lumbr, radic</t>
  </si>
  <si>
    <t>hip</t>
  </si>
  <si>
    <t>abdmnl</t>
  </si>
  <si>
    <t>cerv, pls</t>
  </si>
  <si>
    <t>lumbr, facet</t>
  </si>
  <si>
    <t>cervl, spondy</t>
  </si>
  <si>
    <t>nrpthy</t>
  </si>
  <si>
    <t>cerv, spond</t>
  </si>
  <si>
    <t>lumbar, fact</t>
  </si>
  <si>
    <t>years in pain</t>
  </si>
  <si>
    <t>1 to 43</t>
  </si>
  <si>
    <t>si/hip</t>
  </si>
  <si>
    <t>mixed connective tissue d/myalgia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</si>
</sst>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1" fillId="0" borderId="1" xfId="0" applyFont="1" applyBorder="1" applyAlignment="1">
      <alignment shrinkToFit="1"/>
    </xf>
    <xf numFmtId="164" fontId="0" fillId="0" borderId="0" xfId="0" applyNumberFormat="1"/>
    <xf numFmtId="0" fontId="0" fillId="0" borderId="0" xfId="0" applyAlignment="1">
      <alignment shrinkToFit="1"/>
    </xf>
    <xf numFmtId="1" fontId="0" fillId="0" borderId="2" xfId="0" applyNumberFormat="1" applyBorder="1" applyAlignment="1">
      <alignment shrinkToFit="1"/>
    </xf>
    <xf numFmtId="1" fontId="0" fillId="0" borderId="0" xfId="0" applyNumberFormat="1" applyAlignment="1">
      <alignment shrinkToFit="1"/>
    </xf>
    <xf numFmtId="0" fontId="1" fillId="0" borderId="0" xfId="0" applyFont="1" applyAlignment="1">
      <alignment shrinkToFit="1"/>
    </xf>
    <xf numFmtId="9" fontId="0" fillId="0" borderId="0" xfId="0" applyNumberFormat="1"/>
    <xf numFmtId="9" fontId="0" fillId="0" borderId="0" xfId="0" applyNumberFormat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Border="1"/>
    <xf numFmtId="164" fontId="0" fillId="0" borderId="0" xfId="0" applyNumberFormat="1" applyBorder="1"/>
    <xf numFmtId="0" fontId="1" fillId="0" borderId="1" xfId="0" applyFont="1" applyFill="1" applyBorder="1" applyAlignment="1">
      <alignment shrinkToFit="1"/>
    </xf>
    <xf numFmtId="1" fontId="1" fillId="0" borderId="0" xfId="0" applyNumberFormat="1" applyFont="1" applyBorder="1" applyAlignment="1">
      <alignment shrinkToFit="1"/>
    </xf>
    <xf numFmtId="0" fontId="1" fillId="0" borderId="0" xfId="0" applyFont="1" applyBorder="1" applyAlignment="1">
      <alignment shrinkToFit="1"/>
    </xf>
    <xf numFmtId="9" fontId="1" fillId="0" borderId="0" xfId="0" applyNumberFormat="1" applyFont="1" applyBorder="1" applyAlignment="1">
      <alignment shrinkToFit="1"/>
    </xf>
    <xf numFmtId="9" fontId="1" fillId="0" borderId="0" xfId="0" applyNumberFormat="1" applyFont="1" applyBorder="1"/>
    <xf numFmtId="9" fontId="0" fillId="2" borderId="0" xfId="0" applyNumberFormat="1" applyFill="1" applyAlignment="1">
      <alignment shrinkToFit="1"/>
    </xf>
    <xf numFmtId="0" fontId="0" fillId="3" borderId="0" xfId="0" applyFill="1"/>
    <xf numFmtId="164" fontId="0" fillId="3" borderId="0" xfId="0" applyNumberFormat="1" applyFill="1"/>
    <xf numFmtId="0" fontId="1" fillId="3" borderId="1" xfId="0" applyFont="1" applyFill="1" applyBorder="1" applyAlignment="1">
      <alignment shrinkToFit="1"/>
    </xf>
    <xf numFmtId="0" fontId="0" fillId="3" borderId="0" xfId="0" applyFont="1" applyFill="1" applyBorder="1" applyAlignment="1">
      <alignment shrinkToFit="1"/>
    </xf>
    <xf numFmtId="0" fontId="0" fillId="3" borderId="0" xfId="0" applyFill="1" applyBorder="1"/>
    <xf numFmtId="1" fontId="0" fillId="3" borderId="2" xfId="0" applyNumberFormat="1" applyFill="1" applyBorder="1" applyAlignment="1">
      <alignment shrinkToFit="1"/>
    </xf>
    <xf numFmtId="1" fontId="0" fillId="3" borderId="0" xfId="0" applyNumberFormat="1" applyFill="1" applyAlignment="1">
      <alignment shrinkToFit="1"/>
    </xf>
    <xf numFmtId="0" fontId="0" fillId="3" borderId="0" xfId="0" applyFill="1" applyAlignment="1">
      <alignment shrinkToFit="1"/>
    </xf>
    <xf numFmtId="0" fontId="1" fillId="3" borderId="0" xfId="0" applyFont="1" applyFill="1" applyAlignment="1">
      <alignment shrinkToFit="1"/>
    </xf>
    <xf numFmtId="9" fontId="0" fillId="3" borderId="0" xfId="0" applyNumberFormat="1" applyFill="1"/>
    <xf numFmtId="9" fontId="0" fillId="3" borderId="0" xfId="0" applyNumberFormat="1" applyFill="1" applyAlignment="1">
      <alignment shrinkToFit="1"/>
    </xf>
    <xf numFmtId="9" fontId="1" fillId="4" borderId="0" xfId="0" applyNumberFormat="1" applyFont="1" applyFill="1" applyAlignment="1">
      <alignment shrinkToFit="1"/>
    </xf>
    <xf numFmtId="9" fontId="0" fillId="4" borderId="0" xfId="0" applyNumberFormat="1" applyFill="1" applyAlignment="1">
      <alignment shrinkToFit="1"/>
    </xf>
    <xf numFmtId="165" fontId="0" fillId="0" borderId="2" xfId="0" applyNumberFormat="1" applyBorder="1" applyAlignment="1">
      <alignment shrinkToFit="1"/>
    </xf>
    <xf numFmtId="165" fontId="0" fillId="0" borderId="0" xfId="0" applyNumberFormat="1" applyAlignment="1">
      <alignment shrinkToFit="1"/>
    </xf>
    <xf numFmtId="165" fontId="1" fillId="0" borderId="0" xfId="0" applyNumberFormat="1" applyFont="1" applyAlignment="1">
      <alignment shrinkToFit="1"/>
    </xf>
    <xf numFmtId="0" fontId="0" fillId="5" borderId="0" xfId="0" applyFill="1"/>
    <xf numFmtId="0" fontId="0" fillId="6" borderId="0" xfId="0" applyFill="1" applyBorder="1"/>
    <xf numFmtId="0" fontId="0" fillId="6" borderId="0" xfId="0" applyFill="1"/>
    <xf numFmtId="0" fontId="0" fillId="6" borderId="0" xfId="0" applyNumberFormat="1" applyFill="1" applyAlignment="1">
      <alignment horizontal="right"/>
    </xf>
    <xf numFmtId="0" fontId="0" fillId="0" borderId="0" xfId="0" applyFill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53"/>
  <sheetViews>
    <sheetView tabSelected="1" workbookViewId="0">
      <pane xSplit="1" topLeftCell="H1" activePane="topRight" state="frozen"/>
      <selection pane="topRight" activeCell="Q1" sqref="Q1:Q1048576"/>
    </sheetView>
  </sheetViews>
  <sheetFormatPr baseColWidth="10" defaultColWidth="8.83203125" defaultRowHeight="14" x14ac:dyDescent="0"/>
  <cols>
    <col min="2" max="2" width="8.83203125" style="3"/>
    <col min="11" max="11" width="17" style="2" customWidth="1"/>
    <col min="12" max="12" width="7.6640625" style="10" customWidth="1"/>
    <col min="16" max="16" width="26.5" style="2" customWidth="1"/>
    <col min="19" max="19" width="25.83203125" customWidth="1"/>
    <col min="20" max="20" width="14.83203125" style="37" customWidth="1"/>
    <col min="21" max="21" width="8.83203125" style="5"/>
    <col min="22" max="22" width="8.83203125" style="6"/>
    <col min="23" max="23" width="8.83203125" style="4"/>
    <col min="24" max="24" width="8.83203125" style="7"/>
    <col min="25" max="25" width="10.5" style="8" customWidth="1"/>
    <col min="26" max="26" width="8.83203125" style="7"/>
    <col min="27" max="27" width="8.83203125" style="9"/>
    <col min="28" max="28" width="8.83203125" style="4"/>
  </cols>
  <sheetData>
    <row r="1" spans="1:28">
      <c r="A1" s="11" t="s">
        <v>0</v>
      </c>
      <c r="B1" s="12" t="s">
        <v>18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2" t="s">
        <v>13</v>
      </c>
      <c r="L1" s="10" t="s">
        <v>66</v>
      </c>
      <c r="M1" s="1" t="s">
        <v>9</v>
      </c>
      <c r="N1" s="1" t="s">
        <v>10</v>
      </c>
      <c r="O1" s="1" t="s">
        <v>11</v>
      </c>
      <c r="P1" s="13" t="s">
        <v>12</v>
      </c>
      <c r="Q1" s="1" t="s">
        <v>14</v>
      </c>
      <c r="R1" s="1" t="s">
        <v>15</v>
      </c>
      <c r="S1" s="1"/>
      <c r="T1" s="36" t="s">
        <v>105</v>
      </c>
      <c r="U1" s="5" t="s">
        <v>40</v>
      </c>
      <c r="V1" s="14" t="s">
        <v>41</v>
      </c>
      <c r="W1" s="15" t="s">
        <v>44</v>
      </c>
      <c r="X1" s="15" t="s">
        <v>45</v>
      </c>
      <c r="Y1" s="17" t="s">
        <v>68</v>
      </c>
      <c r="Z1" s="15" t="s">
        <v>47</v>
      </c>
      <c r="AA1" s="16" t="s">
        <v>69</v>
      </c>
      <c r="AB1" s="15" t="s">
        <v>46</v>
      </c>
    </row>
    <row r="2" spans="1:28">
      <c r="A2">
        <v>1003</v>
      </c>
      <c r="B2" s="3">
        <v>42405</v>
      </c>
      <c r="C2">
        <v>7</v>
      </c>
      <c r="D2">
        <v>4.5</v>
      </c>
      <c r="E2">
        <v>0</v>
      </c>
      <c r="F2">
        <v>9</v>
      </c>
      <c r="G2">
        <v>1</v>
      </c>
      <c r="H2">
        <v>0.5</v>
      </c>
      <c r="I2">
        <v>0</v>
      </c>
      <c r="J2">
        <v>0</v>
      </c>
      <c r="K2" s="2" t="s">
        <v>16</v>
      </c>
      <c r="L2" s="10" t="s">
        <v>61</v>
      </c>
      <c r="M2">
        <v>2</v>
      </c>
      <c r="N2">
        <v>2</v>
      </c>
      <c r="O2">
        <v>2</v>
      </c>
      <c r="Q2" s="1">
        <v>2</v>
      </c>
      <c r="R2" t="s">
        <v>17</v>
      </c>
      <c r="S2" t="s">
        <v>83</v>
      </c>
      <c r="T2" s="37">
        <v>23</v>
      </c>
      <c r="U2" s="5">
        <f>C2-D2</f>
        <v>2.5</v>
      </c>
      <c r="V2" s="6">
        <f>C2-E2</f>
        <v>7</v>
      </c>
      <c r="W2" s="33">
        <f>AVERAGE(U2:U31)</f>
        <v>1.6</v>
      </c>
      <c r="X2" s="34">
        <f>AVERAGE(V2:V31)</f>
        <v>3.1166666666666667</v>
      </c>
      <c r="Y2" s="8">
        <f>U2/C2</f>
        <v>0.35714285714285715</v>
      </c>
      <c r="Z2" s="30">
        <f>AVERAGE(Y2:Y31)</f>
        <v>0.33171957671957664</v>
      </c>
      <c r="AA2" s="18">
        <f>V2/C2</f>
        <v>1</v>
      </c>
      <c r="AB2" s="31">
        <f>AVERAGE(AA2:AA31)</f>
        <v>0.59559523809523818</v>
      </c>
    </row>
    <row r="3" spans="1:28">
      <c r="A3">
        <v>1004</v>
      </c>
      <c r="B3" s="3">
        <v>42405</v>
      </c>
      <c r="C3">
        <v>8</v>
      </c>
      <c r="D3">
        <v>7</v>
      </c>
      <c r="E3">
        <v>6</v>
      </c>
      <c r="F3">
        <v>9</v>
      </c>
      <c r="G3">
        <v>10</v>
      </c>
      <c r="H3">
        <v>0</v>
      </c>
      <c r="I3">
        <v>0</v>
      </c>
      <c r="J3">
        <v>0</v>
      </c>
      <c r="K3" s="2" t="s">
        <v>63</v>
      </c>
      <c r="L3" s="10" t="s">
        <v>61</v>
      </c>
      <c r="M3">
        <v>2</v>
      </c>
      <c r="N3">
        <v>2</v>
      </c>
      <c r="O3">
        <v>2</v>
      </c>
      <c r="P3" s="2" t="s">
        <v>64</v>
      </c>
      <c r="Q3" s="1">
        <v>1</v>
      </c>
      <c r="R3" t="s">
        <v>65</v>
      </c>
      <c r="S3" t="s">
        <v>84</v>
      </c>
      <c r="T3" s="37">
        <v>11</v>
      </c>
      <c r="U3" s="5">
        <f>C3-D3</f>
        <v>1</v>
      </c>
      <c r="V3" s="6">
        <f>C3-E3</f>
        <v>2</v>
      </c>
      <c r="Y3" s="8">
        <f>U3/C3</f>
        <v>0.125</v>
      </c>
      <c r="AA3" s="9">
        <f>V3/C3</f>
        <v>0.25</v>
      </c>
    </row>
    <row r="4" spans="1:28">
      <c r="A4">
        <v>1005</v>
      </c>
      <c r="B4" s="3">
        <v>42405</v>
      </c>
      <c r="C4">
        <v>6</v>
      </c>
      <c r="D4">
        <v>4</v>
      </c>
      <c r="E4">
        <v>0</v>
      </c>
      <c r="F4">
        <v>10</v>
      </c>
      <c r="G4">
        <v>4</v>
      </c>
      <c r="H4">
        <v>0</v>
      </c>
      <c r="I4">
        <v>0</v>
      </c>
      <c r="J4">
        <v>0</v>
      </c>
      <c r="L4" s="10" t="s">
        <v>61</v>
      </c>
      <c r="M4">
        <v>2</v>
      </c>
      <c r="N4">
        <v>2</v>
      </c>
      <c r="O4">
        <v>2</v>
      </c>
      <c r="P4" s="2" t="s">
        <v>19</v>
      </c>
      <c r="Q4" s="1">
        <v>2</v>
      </c>
      <c r="R4" t="s">
        <v>20</v>
      </c>
      <c r="S4" t="s">
        <v>87</v>
      </c>
      <c r="T4" s="37">
        <v>43</v>
      </c>
      <c r="U4" s="5">
        <f>C4-D4</f>
        <v>2</v>
      </c>
      <c r="V4" s="6">
        <f>C4-E4</f>
        <v>6</v>
      </c>
      <c r="Y4" s="8">
        <f>U4/C4</f>
        <v>0.33333333333333331</v>
      </c>
      <c r="AA4" s="18">
        <f>V4/C4</f>
        <v>1</v>
      </c>
    </row>
    <row r="5" spans="1:28">
      <c r="A5">
        <v>1006</v>
      </c>
      <c r="B5" s="3">
        <v>42419</v>
      </c>
      <c r="C5">
        <v>4</v>
      </c>
      <c r="D5">
        <v>3</v>
      </c>
      <c r="E5">
        <v>3</v>
      </c>
      <c r="F5">
        <v>5</v>
      </c>
      <c r="G5">
        <v>5</v>
      </c>
      <c r="H5">
        <v>0</v>
      </c>
      <c r="I5">
        <v>0</v>
      </c>
      <c r="J5">
        <v>0</v>
      </c>
      <c r="K5" s="2" t="s">
        <v>21</v>
      </c>
      <c r="L5" s="10" t="s">
        <v>61</v>
      </c>
      <c r="M5">
        <v>2</v>
      </c>
      <c r="N5">
        <v>2</v>
      </c>
      <c r="O5">
        <v>2</v>
      </c>
      <c r="P5" s="2" t="s">
        <v>22</v>
      </c>
      <c r="Q5" s="1">
        <v>1</v>
      </c>
      <c r="R5" t="s">
        <v>23</v>
      </c>
      <c r="S5" t="s">
        <v>85</v>
      </c>
      <c r="T5" s="37">
        <v>31</v>
      </c>
      <c r="U5" s="5">
        <f>C5-D5</f>
        <v>1</v>
      </c>
      <c r="V5" s="6">
        <f>C5-E5</f>
        <v>1</v>
      </c>
      <c r="Y5" s="8">
        <f>U5/C5</f>
        <v>0.25</v>
      </c>
      <c r="AA5" s="9">
        <f>V5/C5</f>
        <v>0.25</v>
      </c>
    </row>
    <row r="6" spans="1:28">
      <c r="A6">
        <v>1007</v>
      </c>
      <c r="B6" s="3">
        <v>42422</v>
      </c>
      <c r="C6">
        <v>5</v>
      </c>
      <c r="D6">
        <v>2.5</v>
      </c>
      <c r="E6">
        <v>2</v>
      </c>
      <c r="F6">
        <v>9</v>
      </c>
      <c r="G6">
        <v>6</v>
      </c>
      <c r="H6">
        <v>0</v>
      </c>
      <c r="I6">
        <v>0</v>
      </c>
      <c r="J6">
        <v>0</v>
      </c>
      <c r="K6" s="2" t="s">
        <v>24</v>
      </c>
      <c r="L6" s="10" t="s">
        <v>61</v>
      </c>
      <c r="M6">
        <v>2</v>
      </c>
      <c r="N6">
        <v>3</v>
      </c>
      <c r="O6">
        <v>3</v>
      </c>
      <c r="Q6" s="1">
        <v>1</v>
      </c>
      <c r="R6" t="s">
        <v>25</v>
      </c>
      <c r="S6" t="s">
        <v>86</v>
      </c>
      <c r="T6" s="37">
        <v>4</v>
      </c>
      <c r="U6" s="5">
        <f>C6-D6</f>
        <v>2.5</v>
      </c>
      <c r="V6" s="6">
        <f>C6-E6</f>
        <v>3</v>
      </c>
      <c r="Y6" s="8">
        <f>U6/C6</f>
        <v>0.5</v>
      </c>
      <c r="AA6" s="9">
        <f>V6/C6</f>
        <v>0.6</v>
      </c>
    </row>
    <row r="7" spans="1:28">
      <c r="A7">
        <v>1008</v>
      </c>
      <c r="B7" s="3">
        <v>42423</v>
      </c>
      <c r="C7">
        <v>7</v>
      </c>
      <c r="D7">
        <v>5</v>
      </c>
      <c r="E7">
        <v>0</v>
      </c>
      <c r="F7">
        <v>10</v>
      </c>
      <c r="G7">
        <v>10</v>
      </c>
      <c r="H7">
        <v>0</v>
      </c>
      <c r="I7">
        <v>0</v>
      </c>
      <c r="J7">
        <v>0</v>
      </c>
      <c r="K7" s="2" t="s">
        <v>26</v>
      </c>
      <c r="L7" s="10" t="s">
        <v>61</v>
      </c>
      <c r="M7">
        <v>2</v>
      </c>
      <c r="N7">
        <v>2</v>
      </c>
      <c r="O7">
        <v>2</v>
      </c>
      <c r="P7" s="2" t="s">
        <v>27</v>
      </c>
      <c r="Q7" s="1">
        <v>2</v>
      </c>
      <c r="R7" t="s">
        <v>28</v>
      </c>
      <c r="S7" t="s">
        <v>88</v>
      </c>
      <c r="T7" s="37">
        <v>11</v>
      </c>
      <c r="U7" s="5">
        <f>C7-D7</f>
        <v>2</v>
      </c>
      <c r="V7" s="6">
        <f>C7-E7</f>
        <v>7</v>
      </c>
      <c r="Y7" s="8">
        <f>U7/C7</f>
        <v>0.2857142857142857</v>
      </c>
      <c r="AA7" s="18">
        <f>V7/C7</f>
        <v>1</v>
      </c>
    </row>
    <row r="8" spans="1:28">
      <c r="A8">
        <v>1009</v>
      </c>
      <c r="B8" s="3">
        <v>42424</v>
      </c>
      <c r="C8">
        <v>5</v>
      </c>
      <c r="D8">
        <v>4</v>
      </c>
      <c r="E8">
        <v>0</v>
      </c>
      <c r="F8">
        <v>8</v>
      </c>
      <c r="G8">
        <v>4</v>
      </c>
      <c r="H8">
        <v>0</v>
      </c>
      <c r="I8">
        <v>0</v>
      </c>
      <c r="J8" s="35">
        <v>3</v>
      </c>
      <c r="K8" s="2" t="s">
        <v>29</v>
      </c>
      <c r="L8" s="10" t="s">
        <v>61</v>
      </c>
      <c r="M8">
        <v>2</v>
      </c>
      <c r="N8">
        <v>2</v>
      </c>
      <c r="O8">
        <v>2</v>
      </c>
      <c r="P8" s="2" t="s">
        <v>30</v>
      </c>
      <c r="Q8" s="1">
        <v>1</v>
      </c>
      <c r="R8" t="s">
        <v>31</v>
      </c>
      <c r="S8" t="s">
        <v>89</v>
      </c>
      <c r="T8" s="37">
        <v>18</v>
      </c>
      <c r="U8" s="5">
        <f>C8-D8</f>
        <v>1</v>
      </c>
      <c r="V8" s="6">
        <f>C8-E8</f>
        <v>5</v>
      </c>
      <c r="Y8" s="8">
        <f>U8/C8</f>
        <v>0.2</v>
      </c>
      <c r="AA8" s="18">
        <f>V8/C8</f>
        <v>1</v>
      </c>
    </row>
    <row r="9" spans="1:28">
      <c r="A9">
        <v>1010</v>
      </c>
      <c r="B9" s="3">
        <v>42424</v>
      </c>
      <c r="C9">
        <v>7</v>
      </c>
      <c r="D9">
        <v>4</v>
      </c>
      <c r="E9">
        <v>1</v>
      </c>
      <c r="F9">
        <v>5</v>
      </c>
      <c r="G9">
        <v>10</v>
      </c>
      <c r="H9">
        <v>0</v>
      </c>
      <c r="I9">
        <v>0</v>
      </c>
      <c r="J9">
        <v>0</v>
      </c>
      <c r="K9" s="2" t="s">
        <v>34</v>
      </c>
      <c r="L9" s="10" t="s">
        <v>62</v>
      </c>
      <c r="M9">
        <v>2</v>
      </c>
      <c r="N9">
        <v>1</v>
      </c>
      <c r="O9">
        <v>1</v>
      </c>
      <c r="Q9" s="1">
        <v>2</v>
      </c>
      <c r="R9" t="s">
        <v>35</v>
      </c>
      <c r="S9" t="s">
        <v>90</v>
      </c>
      <c r="T9" s="37">
        <v>20</v>
      </c>
      <c r="U9" s="5">
        <f>C9-D9</f>
        <v>3</v>
      </c>
      <c r="V9" s="6">
        <f>C9-E9</f>
        <v>6</v>
      </c>
      <c r="Y9" s="8">
        <f>U9/C9</f>
        <v>0.42857142857142855</v>
      </c>
      <c r="AA9" s="9">
        <f>V9/C9</f>
        <v>0.8571428571428571</v>
      </c>
    </row>
    <row r="10" spans="1:28" s="19" customFormat="1">
      <c r="A10" s="19">
        <v>1011</v>
      </c>
      <c r="B10" s="20">
        <v>42424</v>
      </c>
      <c r="C10" s="19">
        <v>4</v>
      </c>
      <c r="D10" s="19">
        <v>4</v>
      </c>
      <c r="E10" s="19">
        <v>4</v>
      </c>
      <c r="F10" s="19">
        <v>10</v>
      </c>
      <c r="G10" s="19">
        <v>10</v>
      </c>
      <c r="H10" s="19">
        <v>0</v>
      </c>
      <c r="I10" s="19">
        <v>0</v>
      </c>
      <c r="J10" s="19">
        <v>0</v>
      </c>
      <c r="K10" s="21"/>
      <c r="L10" s="22" t="s">
        <v>62</v>
      </c>
      <c r="M10" s="19">
        <v>2</v>
      </c>
      <c r="N10" s="19">
        <v>2</v>
      </c>
      <c r="O10" s="19">
        <v>2</v>
      </c>
      <c r="P10" s="21"/>
      <c r="Q10" s="23">
        <v>1</v>
      </c>
      <c r="R10" s="19" t="s">
        <v>33</v>
      </c>
      <c r="S10" s="19" t="s">
        <v>91</v>
      </c>
      <c r="T10" s="37">
        <v>1</v>
      </c>
      <c r="U10" s="24">
        <f>C10-D10</f>
        <v>0</v>
      </c>
      <c r="V10" s="25">
        <f>C10-E10</f>
        <v>0</v>
      </c>
      <c r="W10" s="26"/>
      <c r="X10" s="27"/>
      <c r="Y10" s="28">
        <f>U10/C10</f>
        <v>0</v>
      </c>
      <c r="Z10" s="27"/>
      <c r="AA10" s="29">
        <f>V10/C10</f>
        <v>0</v>
      </c>
      <c r="AB10" s="26"/>
    </row>
    <row r="11" spans="1:28">
      <c r="A11">
        <v>1012</v>
      </c>
      <c r="B11" s="3">
        <v>42424</v>
      </c>
      <c r="C11">
        <v>4</v>
      </c>
      <c r="D11">
        <v>2</v>
      </c>
      <c r="E11">
        <v>0</v>
      </c>
      <c r="F11">
        <v>10</v>
      </c>
      <c r="G11">
        <v>5</v>
      </c>
      <c r="H11">
        <v>0</v>
      </c>
      <c r="I11">
        <v>0</v>
      </c>
      <c r="J11">
        <v>0</v>
      </c>
      <c r="L11" s="10" t="s">
        <v>62</v>
      </c>
      <c r="M11">
        <v>2</v>
      </c>
      <c r="N11">
        <v>2</v>
      </c>
      <c r="O11">
        <v>2</v>
      </c>
      <c r="P11" s="2" t="s">
        <v>32</v>
      </c>
      <c r="Q11" s="1">
        <v>2</v>
      </c>
      <c r="R11" t="s">
        <v>25</v>
      </c>
      <c r="S11" t="s">
        <v>92</v>
      </c>
      <c r="T11" s="37">
        <v>15</v>
      </c>
      <c r="U11" s="5">
        <f>C11-D11</f>
        <v>2</v>
      </c>
      <c r="V11" s="6">
        <f>C11-E11</f>
        <v>4</v>
      </c>
      <c r="Y11" s="8">
        <f>U11/C11</f>
        <v>0.5</v>
      </c>
      <c r="AA11" s="18">
        <f>V11/C11</f>
        <v>1</v>
      </c>
    </row>
    <row r="12" spans="1:28">
      <c r="A12">
        <v>1013</v>
      </c>
      <c r="B12" s="3">
        <v>42425</v>
      </c>
      <c r="C12">
        <v>4</v>
      </c>
      <c r="D12">
        <v>2</v>
      </c>
      <c r="E12">
        <v>2</v>
      </c>
      <c r="F12">
        <v>10</v>
      </c>
      <c r="G12">
        <v>10</v>
      </c>
      <c r="H12">
        <v>0</v>
      </c>
      <c r="I12">
        <v>0</v>
      </c>
      <c r="J12">
        <v>0</v>
      </c>
      <c r="L12" s="10" t="s">
        <v>62</v>
      </c>
      <c r="M12">
        <v>2</v>
      </c>
      <c r="N12">
        <v>2</v>
      </c>
      <c r="O12">
        <v>2</v>
      </c>
      <c r="Q12" s="1">
        <v>2</v>
      </c>
      <c r="R12" t="s">
        <v>36</v>
      </c>
      <c r="S12" t="s">
        <v>93</v>
      </c>
      <c r="T12" s="37">
        <v>38</v>
      </c>
      <c r="U12" s="5">
        <f>C12-D12</f>
        <v>2</v>
      </c>
      <c r="V12" s="6">
        <f>C12-E12</f>
        <v>2</v>
      </c>
      <c r="Y12" s="8">
        <f>U12/C12</f>
        <v>0.5</v>
      </c>
      <c r="AA12" s="9">
        <f>V12/C12</f>
        <v>0.5</v>
      </c>
    </row>
    <row r="13" spans="1:28">
      <c r="A13">
        <v>1014</v>
      </c>
      <c r="B13" s="3">
        <v>42426</v>
      </c>
      <c r="C13">
        <v>3</v>
      </c>
      <c r="D13">
        <v>0</v>
      </c>
      <c r="E13">
        <v>0</v>
      </c>
      <c r="F13">
        <v>10</v>
      </c>
      <c r="G13">
        <v>3</v>
      </c>
      <c r="H13">
        <v>0</v>
      </c>
      <c r="I13">
        <v>0</v>
      </c>
      <c r="J13">
        <v>0</v>
      </c>
      <c r="K13" s="2" t="s">
        <v>37</v>
      </c>
      <c r="L13" s="10" t="s">
        <v>61</v>
      </c>
      <c r="M13">
        <v>2</v>
      </c>
      <c r="N13">
        <v>2</v>
      </c>
      <c r="O13">
        <v>2</v>
      </c>
      <c r="P13" s="2" t="s">
        <v>38</v>
      </c>
      <c r="Q13" s="1">
        <v>1</v>
      </c>
      <c r="R13" t="s">
        <v>39</v>
      </c>
      <c r="S13" t="s">
        <v>94</v>
      </c>
      <c r="T13" s="37">
        <v>2</v>
      </c>
      <c r="U13" s="5">
        <f>C13-D13</f>
        <v>3</v>
      </c>
      <c r="V13" s="6">
        <f>C13-E13</f>
        <v>3</v>
      </c>
      <c r="Y13" s="8">
        <f>U13/C13</f>
        <v>1</v>
      </c>
      <c r="AA13" s="18">
        <f>V13/C13</f>
        <v>1</v>
      </c>
    </row>
    <row r="14" spans="1:28">
      <c r="A14">
        <v>1015</v>
      </c>
      <c r="B14" s="3">
        <v>42426</v>
      </c>
      <c r="C14">
        <v>6</v>
      </c>
      <c r="D14">
        <v>6</v>
      </c>
      <c r="E14">
        <v>3</v>
      </c>
      <c r="F14">
        <v>10</v>
      </c>
      <c r="G14">
        <v>10</v>
      </c>
      <c r="H14">
        <v>0</v>
      </c>
      <c r="I14">
        <v>0</v>
      </c>
      <c r="J14">
        <v>0</v>
      </c>
      <c r="K14" s="2" t="s">
        <v>42</v>
      </c>
      <c r="L14" s="10" t="s">
        <v>61</v>
      </c>
      <c r="M14">
        <v>2</v>
      </c>
      <c r="N14">
        <v>2</v>
      </c>
      <c r="O14">
        <v>2</v>
      </c>
      <c r="Q14" s="1">
        <v>2</v>
      </c>
      <c r="R14" t="s">
        <v>43</v>
      </c>
      <c r="S14" t="s">
        <v>95</v>
      </c>
      <c r="T14" s="37">
        <v>19</v>
      </c>
      <c r="U14" s="5">
        <f>C14-D14</f>
        <v>0</v>
      </c>
      <c r="V14" s="6">
        <f>C14-E14</f>
        <v>3</v>
      </c>
      <c r="Y14" s="8">
        <f>U14/C14</f>
        <v>0</v>
      </c>
      <c r="AA14" s="9">
        <f>V14/C14</f>
        <v>0.5</v>
      </c>
    </row>
    <row r="15" spans="1:28" s="19" customFormat="1">
      <c r="A15" s="19">
        <v>1016</v>
      </c>
      <c r="B15" s="20">
        <v>42429</v>
      </c>
      <c r="C15" s="19">
        <v>7</v>
      </c>
      <c r="D15" s="19">
        <v>7</v>
      </c>
      <c r="E15" s="19">
        <v>7</v>
      </c>
      <c r="F15" s="19">
        <v>10</v>
      </c>
      <c r="G15" s="19">
        <v>8</v>
      </c>
      <c r="H15" s="19">
        <v>0</v>
      </c>
      <c r="I15" s="19">
        <v>0</v>
      </c>
      <c r="J15" s="19">
        <v>0</v>
      </c>
      <c r="K15" s="21" t="s">
        <v>58</v>
      </c>
      <c r="L15" s="22" t="s">
        <v>61</v>
      </c>
      <c r="M15" s="19">
        <v>2</v>
      </c>
      <c r="N15" s="19">
        <v>2</v>
      </c>
      <c r="O15" s="19">
        <v>2</v>
      </c>
      <c r="P15" s="21" t="s">
        <v>59</v>
      </c>
      <c r="Q15" s="23">
        <v>1</v>
      </c>
      <c r="R15" s="19" t="s">
        <v>60</v>
      </c>
      <c r="S15" s="19" t="s">
        <v>96</v>
      </c>
      <c r="T15" s="37">
        <v>20</v>
      </c>
      <c r="U15" s="24">
        <f>C15-D15</f>
        <v>0</v>
      </c>
      <c r="V15" s="25">
        <f>C15-E15</f>
        <v>0</v>
      </c>
      <c r="W15" s="26"/>
      <c r="X15" s="27"/>
      <c r="Y15" s="28">
        <f>U15/C15</f>
        <v>0</v>
      </c>
      <c r="Z15" s="27"/>
      <c r="AA15" s="29">
        <f>V15/C15</f>
        <v>0</v>
      </c>
      <c r="AB15" s="26"/>
    </row>
    <row r="16" spans="1:28">
      <c r="A16">
        <v>1017</v>
      </c>
      <c r="B16" s="3">
        <v>42429</v>
      </c>
      <c r="C16">
        <v>4</v>
      </c>
      <c r="D16">
        <v>1</v>
      </c>
      <c r="E16">
        <v>0</v>
      </c>
      <c r="F16">
        <v>6</v>
      </c>
      <c r="G16">
        <v>3</v>
      </c>
      <c r="H16">
        <v>0</v>
      </c>
      <c r="I16">
        <v>0</v>
      </c>
      <c r="J16">
        <v>0</v>
      </c>
      <c r="L16" s="10" t="s">
        <v>61</v>
      </c>
      <c r="M16">
        <v>2</v>
      </c>
      <c r="N16">
        <v>2</v>
      </c>
      <c r="O16">
        <v>2</v>
      </c>
      <c r="P16" s="2" t="s">
        <v>57</v>
      </c>
      <c r="Q16" s="1">
        <v>1</v>
      </c>
      <c r="R16" t="s">
        <v>56</v>
      </c>
      <c r="S16" t="s">
        <v>97</v>
      </c>
      <c r="T16" s="37">
        <v>6</v>
      </c>
      <c r="U16" s="5">
        <f>C16-D16</f>
        <v>3</v>
      </c>
      <c r="V16" s="6">
        <f>C16-E16</f>
        <v>4</v>
      </c>
      <c r="Y16" s="8">
        <f>U16/C16</f>
        <v>0.75</v>
      </c>
      <c r="AA16" s="18">
        <f>V16/C16</f>
        <v>1</v>
      </c>
    </row>
    <row r="17" spans="1:28">
      <c r="A17">
        <v>1018</v>
      </c>
      <c r="B17" s="3">
        <v>42430</v>
      </c>
      <c r="C17">
        <v>9</v>
      </c>
      <c r="D17">
        <v>8</v>
      </c>
      <c r="E17">
        <v>6</v>
      </c>
      <c r="F17">
        <v>10</v>
      </c>
      <c r="G17">
        <v>10</v>
      </c>
      <c r="H17">
        <v>0</v>
      </c>
      <c r="I17">
        <v>0</v>
      </c>
      <c r="J17">
        <v>0</v>
      </c>
      <c r="L17" s="10" t="s">
        <v>62</v>
      </c>
      <c r="M17">
        <v>2</v>
      </c>
      <c r="N17">
        <v>2</v>
      </c>
      <c r="O17">
        <v>2</v>
      </c>
      <c r="Q17" s="1">
        <v>2</v>
      </c>
      <c r="R17" t="s">
        <v>55</v>
      </c>
      <c r="S17" t="s">
        <v>93</v>
      </c>
      <c r="T17" s="37">
        <v>11</v>
      </c>
      <c r="U17" s="5">
        <f>C17-D17</f>
        <v>1</v>
      </c>
      <c r="V17" s="6">
        <f>C17-E17</f>
        <v>3</v>
      </c>
      <c r="Y17" s="8">
        <f>U17/C17</f>
        <v>0.1111111111111111</v>
      </c>
      <c r="AA17" s="9">
        <f>V17/C17</f>
        <v>0.33333333333333331</v>
      </c>
    </row>
    <row r="18" spans="1:28">
      <c r="A18">
        <v>1019</v>
      </c>
      <c r="B18" s="3">
        <v>42430</v>
      </c>
      <c r="C18">
        <v>8</v>
      </c>
      <c r="D18">
        <v>7</v>
      </c>
      <c r="E18">
        <v>6</v>
      </c>
      <c r="F18">
        <v>10</v>
      </c>
      <c r="G18">
        <v>6</v>
      </c>
      <c r="H18">
        <v>0</v>
      </c>
      <c r="I18">
        <v>0</v>
      </c>
      <c r="J18">
        <v>0</v>
      </c>
      <c r="L18" s="10" t="s">
        <v>62</v>
      </c>
      <c r="M18">
        <v>2</v>
      </c>
      <c r="N18">
        <v>2</v>
      </c>
      <c r="O18">
        <v>2</v>
      </c>
      <c r="Q18" s="1">
        <v>2</v>
      </c>
      <c r="R18" t="s">
        <v>54</v>
      </c>
      <c r="S18" t="s">
        <v>95</v>
      </c>
      <c r="T18" s="37">
        <v>30</v>
      </c>
      <c r="U18" s="5">
        <f>C18-D18</f>
        <v>1</v>
      </c>
      <c r="V18" s="6">
        <f>C18-E18</f>
        <v>2</v>
      </c>
      <c r="Y18" s="8">
        <f>U18/C18</f>
        <v>0.125</v>
      </c>
      <c r="AA18" s="9">
        <f>V18/C18</f>
        <v>0.25</v>
      </c>
    </row>
    <row r="19" spans="1:28">
      <c r="A19">
        <v>1020</v>
      </c>
      <c r="B19" s="3">
        <v>42430</v>
      </c>
      <c r="C19">
        <v>5</v>
      </c>
      <c r="D19">
        <v>2</v>
      </c>
      <c r="E19">
        <v>1</v>
      </c>
      <c r="F19">
        <v>8</v>
      </c>
      <c r="G19">
        <v>8</v>
      </c>
      <c r="H19">
        <v>0</v>
      </c>
      <c r="I19">
        <v>0</v>
      </c>
      <c r="J19">
        <v>0</v>
      </c>
      <c r="L19" s="10" t="s">
        <v>62</v>
      </c>
      <c r="M19">
        <v>2</v>
      </c>
      <c r="N19">
        <v>2</v>
      </c>
      <c r="O19">
        <v>2</v>
      </c>
      <c r="Q19" s="1">
        <v>2</v>
      </c>
      <c r="R19" t="s">
        <v>53</v>
      </c>
      <c r="S19" t="s">
        <v>98</v>
      </c>
      <c r="T19" s="37">
        <v>5</v>
      </c>
      <c r="U19" s="5">
        <f>C19-D19</f>
        <v>3</v>
      </c>
      <c r="V19" s="6">
        <f>C19-E19</f>
        <v>4</v>
      </c>
      <c r="Y19" s="8">
        <f>U19/C19</f>
        <v>0.6</v>
      </c>
      <c r="AA19" s="9">
        <f>V19/C19</f>
        <v>0.8</v>
      </c>
    </row>
    <row r="20" spans="1:28">
      <c r="A20">
        <v>1021</v>
      </c>
      <c r="B20" s="3">
        <v>42430</v>
      </c>
      <c r="C20">
        <v>9</v>
      </c>
      <c r="D20">
        <v>7</v>
      </c>
      <c r="E20">
        <v>5</v>
      </c>
      <c r="F20">
        <v>8</v>
      </c>
      <c r="G20">
        <v>10</v>
      </c>
      <c r="H20">
        <v>0</v>
      </c>
      <c r="I20">
        <v>0</v>
      </c>
      <c r="J20">
        <v>0</v>
      </c>
      <c r="L20" s="10" t="s">
        <v>61</v>
      </c>
      <c r="M20">
        <v>2</v>
      </c>
      <c r="N20">
        <v>2</v>
      </c>
      <c r="O20">
        <v>2</v>
      </c>
      <c r="Q20" s="1">
        <v>2</v>
      </c>
      <c r="R20" t="s">
        <v>52</v>
      </c>
      <c r="S20" t="s">
        <v>99</v>
      </c>
      <c r="T20" s="37">
        <v>3</v>
      </c>
      <c r="U20" s="5">
        <f>C20-D20</f>
        <v>2</v>
      </c>
      <c r="V20" s="6">
        <f>C20-E20</f>
        <v>4</v>
      </c>
      <c r="Y20" s="8">
        <f>U20/C20</f>
        <v>0.22222222222222221</v>
      </c>
      <c r="AA20" s="9">
        <f>V20/C20</f>
        <v>0.44444444444444442</v>
      </c>
    </row>
    <row r="21" spans="1:28">
      <c r="A21">
        <v>1022</v>
      </c>
      <c r="B21" s="3">
        <v>42433</v>
      </c>
      <c r="C21">
        <v>4</v>
      </c>
      <c r="D21">
        <v>2</v>
      </c>
      <c r="E21">
        <v>1.5</v>
      </c>
      <c r="F21">
        <v>9</v>
      </c>
      <c r="G21">
        <v>3</v>
      </c>
      <c r="H21">
        <v>0</v>
      </c>
      <c r="I21">
        <v>0</v>
      </c>
      <c r="J21">
        <v>0</v>
      </c>
      <c r="K21" s="2" t="s">
        <v>50</v>
      </c>
      <c r="L21" s="10" t="s">
        <v>61</v>
      </c>
      <c r="M21">
        <v>2</v>
      </c>
      <c r="N21">
        <v>2</v>
      </c>
      <c r="O21">
        <v>2</v>
      </c>
      <c r="Q21" s="1">
        <v>2</v>
      </c>
      <c r="R21" t="s">
        <v>51</v>
      </c>
      <c r="S21" t="s">
        <v>100</v>
      </c>
      <c r="T21" s="37">
        <v>8</v>
      </c>
      <c r="U21" s="5">
        <f>C21-D21</f>
        <v>2</v>
      </c>
      <c r="V21" s="6">
        <f>C21-E21</f>
        <v>2.5</v>
      </c>
      <c r="Y21" s="8">
        <f>U21/C21</f>
        <v>0.5</v>
      </c>
      <c r="AA21" s="9">
        <f>V21/C21</f>
        <v>0.625</v>
      </c>
    </row>
    <row r="22" spans="1:28" s="19" customFormat="1">
      <c r="A22" s="19">
        <v>1023</v>
      </c>
      <c r="B22" s="20">
        <v>42433</v>
      </c>
      <c r="C22" s="19">
        <v>6</v>
      </c>
      <c r="D22" s="19">
        <v>6</v>
      </c>
      <c r="E22" s="19">
        <v>6</v>
      </c>
      <c r="F22" s="19">
        <v>7</v>
      </c>
      <c r="G22" s="19">
        <v>5</v>
      </c>
      <c r="H22" s="19">
        <v>0</v>
      </c>
      <c r="I22" s="19">
        <v>0</v>
      </c>
      <c r="J22" s="19">
        <v>0</v>
      </c>
      <c r="K22" s="21" t="s">
        <v>48</v>
      </c>
      <c r="L22" s="22" t="s">
        <v>61</v>
      </c>
      <c r="M22" s="19">
        <v>2</v>
      </c>
      <c r="N22" s="19">
        <v>2</v>
      </c>
      <c r="O22" s="19">
        <v>2</v>
      </c>
      <c r="P22" s="21"/>
      <c r="Q22" s="23">
        <v>2</v>
      </c>
      <c r="R22" s="19" t="s">
        <v>49</v>
      </c>
      <c r="S22" s="19" t="s">
        <v>101</v>
      </c>
      <c r="T22" s="37">
        <v>19</v>
      </c>
      <c r="U22" s="24">
        <f>C22-D22</f>
        <v>0</v>
      </c>
      <c r="V22" s="25">
        <f>C22-E22</f>
        <v>0</v>
      </c>
      <c r="W22" s="26"/>
      <c r="X22" s="27"/>
      <c r="Y22" s="28">
        <f>U22/C22</f>
        <v>0</v>
      </c>
      <c r="Z22" s="27"/>
      <c r="AA22" s="29">
        <f>V22/C22</f>
        <v>0</v>
      </c>
      <c r="AB22" s="26"/>
    </row>
    <row r="23" spans="1:28">
      <c r="A23">
        <v>1024</v>
      </c>
      <c r="B23" s="3">
        <v>42437</v>
      </c>
      <c r="C23">
        <v>4</v>
      </c>
      <c r="D23">
        <v>3</v>
      </c>
      <c r="E23">
        <v>1</v>
      </c>
      <c r="F23">
        <v>7</v>
      </c>
      <c r="G23">
        <v>5</v>
      </c>
      <c r="H23">
        <v>0</v>
      </c>
      <c r="I23">
        <v>0</v>
      </c>
      <c r="J23">
        <v>0</v>
      </c>
      <c r="L23" s="10" t="s">
        <v>61</v>
      </c>
      <c r="M23">
        <v>2</v>
      </c>
      <c r="N23">
        <v>2</v>
      </c>
      <c r="O23">
        <v>2</v>
      </c>
      <c r="Q23" s="1">
        <v>1</v>
      </c>
      <c r="R23" t="s">
        <v>67</v>
      </c>
      <c r="S23" t="s">
        <v>102</v>
      </c>
      <c r="T23" s="37">
        <v>1</v>
      </c>
      <c r="U23" s="5">
        <f>C23-D23</f>
        <v>1</v>
      </c>
      <c r="V23" s="6">
        <f>C23-E23</f>
        <v>3</v>
      </c>
      <c r="Y23" s="8">
        <f>U23/C23</f>
        <v>0.25</v>
      </c>
      <c r="AA23" s="9">
        <f>V23/C23</f>
        <v>0.75</v>
      </c>
    </row>
    <row r="24" spans="1:28">
      <c r="A24">
        <v>1025</v>
      </c>
      <c r="B24" s="3">
        <v>42443</v>
      </c>
      <c r="C24">
        <v>6</v>
      </c>
      <c r="D24">
        <v>4</v>
      </c>
      <c r="E24">
        <v>2</v>
      </c>
      <c r="F24">
        <v>10</v>
      </c>
      <c r="G24">
        <v>9</v>
      </c>
      <c r="H24">
        <v>0</v>
      </c>
      <c r="I24">
        <v>0</v>
      </c>
      <c r="J24">
        <v>0</v>
      </c>
      <c r="L24" s="10" t="s">
        <v>61</v>
      </c>
      <c r="M24">
        <v>2</v>
      </c>
      <c r="N24">
        <v>2</v>
      </c>
      <c r="O24">
        <v>2</v>
      </c>
      <c r="P24" s="2" t="s">
        <v>70</v>
      </c>
      <c r="Q24" s="1">
        <v>2</v>
      </c>
      <c r="R24" t="s">
        <v>43</v>
      </c>
      <c r="S24" t="s">
        <v>95</v>
      </c>
      <c r="T24" s="37">
        <v>40</v>
      </c>
      <c r="U24" s="5">
        <f>C24-D24</f>
        <v>2</v>
      </c>
      <c r="V24" s="6">
        <f>C24-E24</f>
        <v>4</v>
      </c>
      <c r="Y24" s="8">
        <f>U24/C24</f>
        <v>0.33333333333333331</v>
      </c>
      <c r="AA24" s="9">
        <f>V24/C24</f>
        <v>0.66666666666666663</v>
      </c>
    </row>
    <row r="25" spans="1:28">
      <c r="A25">
        <v>1026</v>
      </c>
      <c r="B25" s="3">
        <v>42444</v>
      </c>
      <c r="C25">
        <v>9</v>
      </c>
      <c r="D25">
        <v>7</v>
      </c>
      <c r="E25">
        <v>7</v>
      </c>
      <c r="F25">
        <v>9</v>
      </c>
      <c r="G25">
        <v>9</v>
      </c>
      <c r="H25">
        <v>0</v>
      </c>
      <c r="I25">
        <v>0</v>
      </c>
      <c r="J25">
        <v>0</v>
      </c>
      <c r="L25" s="10" t="s">
        <v>61</v>
      </c>
      <c r="M25">
        <v>2</v>
      </c>
      <c r="N25">
        <v>2</v>
      </c>
      <c r="O25">
        <v>2</v>
      </c>
      <c r="P25" s="2" t="s">
        <v>71</v>
      </c>
      <c r="Q25" s="1">
        <v>2</v>
      </c>
      <c r="R25" t="s">
        <v>72</v>
      </c>
      <c r="S25" t="s">
        <v>103</v>
      </c>
      <c r="T25" s="37">
        <v>13</v>
      </c>
      <c r="U25" s="5">
        <f>C25-D25</f>
        <v>2</v>
      </c>
      <c r="V25" s="6">
        <f>C25-E25</f>
        <v>2</v>
      </c>
      <c r="Y25" s="8">
        <f>U25/C25</f>
        <v>0.22222222222222221</v>
      </c>
      <c r="AA25" s="9">
        <f>V25/C25</f>
        <v>0.22222222222222221</v>
      </c>
    </row>
    <row r="26" spans="1:28">
      <c r="A26">
        <v>1027</v>
      </c>
      <c r="B26" s="3">
        <v>42450</v>
      </c>
      <c r="C26">
        <v>4</v>
      </c>
      <c r="D26">
        <v>3</v>
      </c>
      <c r="E26">
        <v>0</v>
      </c>
      <c r="F26">
        <v>4</v>
      </c>
      <c r="G26">
        <v>4</v>
      </c>
      <c r="H26">
        <v>0</v>
      </c>
      <c r="I26">
        <v>0</v>
      </c>
      <c r="J26">
        <v>0</v>
      </c>
      <c r="L26" s="10" t="s">
        <v>61</v>
      </c>
      <c r="M26">
        <v>5</v>
      </c>
      <c r="N26">
        <v>5</v>
      </c>
      <c r="O26">
        <v>5</v>
      </c>
      <c r="Q26" s="1">
        <v>2</v>
      </c>
      <c r="R26" t="s">
        <v>31</v>
      </c>
      <c r="S26" t="s">
        <v>89</v>
      </c>
      <c r="T26" s="37">
        <v>16</v>
      </c>
      <c r="U26" s="5">
        <f>C26-D26</f>
        <v>1</v>
      </c>
      <c r="V26" s="6">
        <f>C26-E26</f>
        <v>4</v>
      </c>
      <c r="Y26" s="8">
        <f>U26/C26</f>
        <v>0.25</v>
      </c>
      <c r="AA26" s="18">
        <f>V26/C26</f>
        <v>1</v>
      </c>
    </row>
    <row r="27" spans="1:28">
      <c r="A27">
        <v>1028</v>
      </c>
      <c r="B27" s="3">
        <v>42457</v>
      </c>
      <c r="C27">
        <v>7</v>
      </c>
      <c r="D27">
        <v>5</v>
      </c>
      <c r="E27">
        <v>5</v>
      </c>
      <c r="F27">
        <v>2</v>
      </c>
      <c r="G27">
        <v>0</v>
      </c>
      <c r="H27">
        <v>0</v>
      </c>
      <c r="I27">
        <v>0</v>
      </c>
      <c r="J27">
        <v>0</v>
      </c>
      <c r="K27" s="2" t="s">
        <v>73</v>
      </c>
      <c r="L27" s="10" t="s">
        <v>61</v>
      </c>
      <c r="M27">
        <v>1</v>
      </c>
      <c r="N27">
        <v>1</v>
      </c>
      <c r="O27">
        <v>1</v>
      </c>
      <c r="Q27" s="1">
        <v>2</v>
      </c>
      <c r="R27" t="s">
        <v>74</v>
      </c>
      <c r="S27" t="s">
        <v>99</v>
      </c>
      <c r="T27" s="37">
        <v>16</v>
      </c>
      <c r="U27" s="5">
        <f>C27-D27</f>
        <v>2</v>
      </c>
      <c r="V27" s="6">
        <f>C27-E27</f>
        <v>2</v>
      </c>
      <c r="Y27" s="8">
        <f>U27/C27</f>
        <v>0.2857142857142857</v>
      </c>
      <c r="AA27" s="9">
        <f>V27/C27</f>
        <v>0.2857142857142857</v>
      </c>
    </row>
    <row r="28" spans="1:28">
      <c r="A28">
        <v>1029</v>
      </c>
      <c r="B28" s="3">
        <v>42471</v>
      </c>
      <c r="C28">
        <v>9</v>
      </c>
      <c r="D28">
        <v>7</v>
      </c>
      <c r="E28">
        <v>6</v>
      </c>
      <c r="F28">
        <v>10</v>
      </c>
      <c r="G28">
        <v>9</v>
      </c>
      <c r="H28">
        <v>0</v>
      </c>
      <c r="I28">
        <v>0</v>
      </c>
      <c r="J28">
        <v>0</v>
      </c>
      <c r="K28" s="2" t="s">
        <v>75</v>
      </c>
      <c r="L28" s="10" t="s">
        <v>61</v>
      </c>
      <c r="M28">
        <v>2</v>
      </c>
      <c r="N28">
        <v>3</v>
      </c>
      <c r="O28">
        <v>3</v>
      </c>
      <c r="P28" s="2" t="s">
        <v>76</v>
      </c>
      <c r="Q28" s="1">
        <v>2</v>
      </c>
      <c r="R28" t="s">
        <v>43</v>
      </c>
      <c r="S28" t="s">
        <v>95</v>
      </c>
      <c r="T28" s="37">
        <v>14</v>
      </c>
      <c r="U28" s="5">
        <f>C28-D28</f>
        <v>2</v>
      </c>
      <c r="V28" s="6">
        <f>C28-E28</f>
        <v>3</v>
      </c>
      <c r="Y28" s="8">
        <f>U28/C28</f>
        <v>0.22222222222222221</v>
      </c>
      <c r="AA28" s="9">
        <f>V28/C28</f>
        <v>0.33333333333333331</v>
      </c>
    </row>
    <row r="29" spans="1:28">
      <c r="A29">
        <v>1030</v>
      </c>
      <c r="B29" s="3">
        <v>42472</v>
      </c>
      <c r="C29">
        <v>1</v>
      </c>
      <c r="D29">
        <v>0</v>
      </c>
      <c r="E29">
        <v>0</v>
      </c>
      <c r="F29">
        <v>8</v>
      </c>
      <c r="G29">
        <v>10</v>
      </c>
      <c r="H29">
        <v>0</v>
      </c>
      <c r="I29">
        <v>0</v>
      </c>
      <c r="J29">
        <v>0</v>
      </c>
      <c r="K29" s="2" t="s">
        <v>78</v>
      </c>
      <c r="L29" s="10" t="s">
        <v>61</v>
      </c>
      <c r="M29">
        <v>2</v>
      </c>
      <c r="N29">
        <v>3</v>
      </c>
      <c r="O29">
        <v>3</v>
      </c>
      <c r="P29" s="2" t="s">
        <v>77</v>
      </c>
      <c r="Q29" s="1">
        <v>1</v>
      </c>
      <c r="R29" t="s">
        <v>43</v>
      </c>
      <c r="S29" t="s">
        <v>95</v>
      </c>
      <c r="T29" s="37">
        <v>17</v>
      </c>
      <c r="U29" s="5">
        <f>C29-D29</f>
        <v>1</v>
      </c>
      <c r="V29" s="6">
        <f>C29-E29</f>
        <v>1</v>
      </c>
      <c r="Y29" s="8">
        <f>U29/C29</f>
        <v>1</v>
      </c>
      <c r="AA29" s="18">
        <f>V29/C29</f>
        <v>1</v>
      </c>
    </row>
    <row r="30" spans="1:28">
      <c r="A30">
        <v>1031</v>
      </c>
      <c r="B30" s="3">
        <v>42473</v>
      </c>
      <c r="C30">
        <v>5</v>
      </c>
      <c r="D30">
        <v>4</v>
      </c>
      <c r="E30">
        <v>4</v>
      </c>
      <c r="F30">
        <v>10</v>
      </c>
      <c r="G30">
        <v>0</v>
      </c>
      <c r="H30">
        <v>0</v>
      </c>
      <c r="I30">
        <v>0</v>
      </c>
      <c r="J30">
        <v>0</v>
      </c>
      <c r="K30" s="2" t="s">
        <v>79</v>
      </c>
      <c r="L30" s="10" t="s">
        <v>61</v>
      </c>
      <c r="M30">
        <v>2</v>
      </c>
      <c r="N30">
        <v>2</v>
      </c>
      <c r="O30">
        <v>2</v>
      </c>
      <c r="Q30" s="1">
        <v>2</v>
      </c>
      <c r="R30" t="s">
        <v>80</v>
      </c>
      <c r="S30" t="s">
        <v>104</v>
      </c>
      <c r="T30" s="37">
        <v>14</v>
      </c>
      <c r="U30" s="5">
        <f>C30-D30</f>
        <v>1</v>
      </c>
      <c r="V30" s="6">
        <f>C30-E30</f>
        <v>1</v>
      </c>
      <c r="Y30" s="8">
        <f>U30/C30</f>
        <v>0.2</v>
      </c>
      <c r="AA30" s="9">
        <f>V30/C30</f>
        <v>0.2</v>
      </c>
    </row>
    <row r="31" spans="1:28">
      <c r="A31">
        <v>1032</v>
      </c>
      <c r="B31" s="3">
        <v>42480</v>
      </c>
      <c r="C31">
        <v>5</v>
      </c>
      <c r="D31">
        <v>3</v>
      </c>
      <c r="E31">
        <v>0</v>
      </c>
      <c r="F31">
        <v>8</v>
      </c>
      <c r="G31">
        <v>9</v>
      </c>
      <c r="H31">
        <v>0</v>
      </c>
      <c r="I31">
        <v>0</v>
      </c>
      <c r="J31">
        <v>0</v>
      </c>
      <c r="K31" s="2" t="s">
        <v>81</v>
      </c>
      <c r="L31" s="10" t="s">
        <v>61</v>
      </c>
      <c r="M31">
        <v>2</v>
      </c>
      <c r="N31">
        <v>3</v>
      </c>
      <c r="O31">
        <v>3</v>
      </c>
      <c r="Q31" s="1">
        <v>2</v>
      </c>
      <c r="R31" t="s">
        <v>82</v>
      </c>
      <c r="S31" t="s">
        <v>103</v>
      </c>
      <c r="T31" s="37">
        <v>11</v>
      </c>
      <c r="U31" s="5">
        <f>C31-D31</f>
        <v>2</v>
      </c>
      <c r="V31" s="6">
        <f>C31-E31</f>
        <v>5</v>
      </c>
      <c r="Y31" s="8">
        <f>U31/C31</f>
        <v>0.4</v>
      </c>
      <c r="AA31" s="18">
        <f>V31/C31</f>
        <v>1</v>
      </c>
    </row>
    <row r="32" spans="1:28">
      <c r="C32">
        <f>AVERAGE(C2:C31)</f>
        <v>5.7333333333333334</v>
      </c>
      <c r="D32">
        <f>AVERAGE(D2:D31)</f>
        <v>4.1333333333333337</v>
      </c>
      <c r="E32">
        <f>AVERAGE(E2:E31)</f>
        <v>2.6166666666666667</v>
      </c>
      <c r="F32">
        <f>AVERAGE(F2:F31)</f>
        <v>8.3666666666666671</v>
      </c>
      <c r="G32">
        <f>AVERAGE(G2:G31)</f>
        <v>6.5333333333333332</v>
      </c>
      <c r="Q32">
        <f>COUNTIF(Q2:Q31,1)</f>
        <v>10</v>
      </c>
      <c r="U32" s="32">
        <f>AVERAGE(U2:U31)</f>
        <v>1.6</v>
      </c>
      <c r="Y32" s="8">
        <f>U32/C32</f>
        <v>0.27906976744186046</v>
      </c>
      <c r="AA32" s="9">
        <f>V32/C32</f>
        <v>0</v>
      </c>
    </row>
    <row r="33" spans="18:27">
      <c r="T33" s="37">
        <f>AVERAGE(T2:T31)</f>
        <v>16</v>
      </c>
      <c r="U33" s="5">
        <f>C33-D33</f>
        <v>0</v>
      </c>
      <c r="V33" s="6">
        <f t="shared" ref="V33:V53" si="0">C33-E33</f>
        <v>0</v>
      </c>
      <c r="Y33" s="8" t="e">
        <f>U33/C33</f>
        <v>#DIV/0!</v>
      </c>
      <c r="AA33" s="9" t="e">
        <f>V33/C33</f>
        <v>#DIV/0!</v>
      </c>
    </row>
    <row r="34" spans="18:27">
      <c r="T34" s="38" t="s">
        <v>106</v>
      </c>
      <c r="U34" s="5">
        <f>C34-D34</f>
        <v>0</v>
      </c>
      <c r="V34" s="6">
        <f t="shared" si="0"/>
        <v>0</v>
      </c>
      <c r="Y34" s="8" t="e">
        <f>U34/C34</f>
        <v>#DIV/0!</v>
      </c>
      <c r="AA34" s="9" t="e">
        <f>V34/C34</f>
        <v>#DIV/0!</v>
      </c>
    </row>
    <row r="35" spans="18:27">
      <c r="U35" s="5">
        <f>C35-D35</f>
        <v>0</v>
      </c>
      <c r="V35" s="6">
        <f t="shared" si="0"/>
        <v>0</v>
      </c>
      <c r="Y35" s="8" t="e">
        <f>U35/C35</f>
        <v>#DIV/0!</v>
      </c>
      <c r="AA35" s="9" t="e">
        <f>V35/C35</f>
        <v>#DIV/0!</v>
      </c>
    </row>
    <row r="36" spans="18:27">
      <c r="U36" s="5">
        <f>C36-D36</f>
        <v>0</v>
      </c>
      <c r="V36" s="6">
        <f t="shared" si="0"/>
        <v>0</v>
      </c>
      <c r="Y36" s="8" t="e">
        <f>U36/C36</f>
        <v>#DIV/0!</v>
      </c>
      <c r="AA36" s="9" t="e">
        <f>V36/C36</f>
        <v>#DIV/0!</v>
      </c>
    </row>
    <row r="37" spans="18:27">
      <c r="U37" s="5">
        <f>C37-D37</f>
        <v>0</v>
      </c>
      <c r="V37" s="6">
        <f t="shared" si="0"/>
        <v>0</v>
      </c>
      <c r="Y37" s="8" t="e">
        <f>U37/C37</f>
        <v>#DIV/0!</v>
      </c>
      <c r="AA37" s="9" t="e">
        <f>V37/C37</f>
        <v>#DIV/0!</v>
      </c>
    </row>
    <row r="38" spans="18:27">
      <c r="U38" s="5">
        <f>C38-D38</f>
        <v>0</v>
      </c>
      <c r="V38" s="6">
        <f t="shared" si="0"/>
        <v>0</v>
      </c>
      <c r="Y38" s="8" t="e">
        <f>U38/C38</f>
        <v>#DIV/0!</v>
      </c>
      <c r="AA38" s="9" t="e">
        <f>V38/C38</f>
        <v>#DIV/0!</v>
      </c>
    </row>
    <row r="39" spans="18:27">
      <c r="R39">
        <v>2</v>
      </c>
      <c r="S39" t="s">
        <v>108</v>
      </c>
      <c r="U39" s="5">
        <f>C39-D39</f>
        <v>0</v>
      </c>
      <c r="V39" s="6">
        <f t="shared" si="0"/>
        <v>0</v>
      </c>
      <c r="Y39" s="8" t="e">
        <f>U39/C39</f>
        <v>#DIV/0!</v>
      </c>
      <c r="AA39" s="9" t="e">
        <f>V39/C39</f>
        <v>#DIV/0!</v>
      </c>
    </row>
    <row r="40" spans="18:27">
      <c r="R40">
        <v>6</v>
      </c>
      <c r="S40" t="s">
        <v>84</v>
      </c>
      <c r="U40" s="5">
        <f>C40-D40</f>
        <v>0</v>
      </c>
      <c r="V40" s="6">
        <f t="shared" si="0"/>
        <v>0</v>
      </c>
      <c r="Y40" s="8" t="e">
        <f>U40/C40</f>
        <v>#DIV/0!</v>
      </c>
      <c r="AA40" s="9" t="e">
        <f>V40/C40</f>
        <v>#DIV/0!</v>
      </c>
    </row>
    <row r="41" spans="18:27">
      <c r="R41">
        <v>1</v>
      </c>
      <c r="S41" t="s">
        <v>87</v>
      </c>
      <c r="U41" s="5">
        <f>C41-D41</f>
        <v>0</v>
      </c>
      <c r="V41" s="6">
        <f t="shared" si="0"/>
        <v>0</v>
      </c>
      <c r="Y41" s="8" t="e">
        <f>U41/C41</f>
        <v>#DIV/0!</v>
      </c>
      <c r="AA41" s="9" t="e">
        <f>V41/C41</f>
        <v>#DIV/0!</v>
      </c>
    </row>
    <row r="42" spans="18:27">
      <c r="R42">
        <v>9</v>
      </c>
      <c r="S42" t="s">
        <v>86</v>
      </c>
      <c r="U42" s="5">
        <f>C42-D42</f>
        <v>0</v>
      </c>
      <c r="V42" s="6">
        <f t="shared" si="0"/>
        <v>0</v>
      </c>
      <c r="Y42" s="8" t="e">
        <f>U42/C42</f>
        <v>#DIV/0!</v>
      </c>
      <c r="AA42" s="9" t="e">
        <f>V42/C42</f>
        <v>#DIV/0!</v>
      </c>
    </row>
    <row r="43" spans="18:27">
      <c r="R43">
        <v>2</v>
      </c>
      <c r="S43" t="s">
        <v>89</v>
      </c>
      <c r="U43" s="5">
        <f>C43-D43</f>
        <v>0</v>
      </c>
      <c r="V43" s="6">
        <f t="shared" si="0"/>
        <v>0</v>
      </c>
      <c r="Y43" s="8" t="e">
        <f>U43/C43</f>
        <v>#DIV/0!</v>
      </c>
      <c r="AA43" s="9" t="e">
        <f>V43/C43</f>
        <v>#DIV/0!</v>
      </c>
    </row>
    <row r="44" spans="18:27">
      <c r="R44">
        <v>1</v>
      </c>
      <c r="S44" s="39" t="s">
        <v>91</v>
      </c>
      <c r="U44" s="5">
        <f>C44-D44</f>
        <v>0</v>
      </c>
      <c r="V44" s="6">
        <f t="shared" si="0"/>
        <v>0</v>
      </c>
      <c r="Y44" s="8" t="e">
        <f>U44/C44</f>
        <v>#DIV/0!</v>
      </c>
      <c r="AA44" s="9" t="e">
        <f>V44/C44</f>
        <v>#DIV/0!</v>
      </c>
    </row>
    <row r="45" spans="18:27">
      <c r="R45">
        <v>1</v>
      </c>
      <c r="S45" t="s">
        <v>94</v>
      </c>
      <c r="U45" s="5">
        <f>C45-D45</f>
        <v>0</v>
      </c>
      <c r="V45" s="6">
        <f t="shared" si="0"/>
        <v>0</v>
      </c>
      <c r="Y45" s="8" t="e">
        <f>U45/C45</f>
        <v>#DIV/0!</v>
      </c>
      <c r="AA45" s="9" t="e">
        <f>V45/C45</f>
        <v>#DIV/0!</v>
      </c>
    </row>
    <row r="46" spans="18:27">
      <c r="R46">
        <v>6</v>
      </c>
      <c r="S46" t="s">
        <v>107</v>
      </c>
      <c r="U46" s="5">
        <f>C46-D46</f>
        <v>0</v>
      </c>
      <c r="V46" s="6">
        <f t="shared" si="0"/>
        <v>0</v>
      </c>
      <c r="Y46" s="8" t="e">
        <f>U46/C46</f>
        <v>#DIV/0!</v>
      </c>
      <c r="AA46" s="9" t="e">
        <f>V46/C46</f>
        <v>#DIV/0!</v>
      </c>
    </row>
    <row r="47" spans="18:27">
      <c r="R47">
        <v>1</v>
      </c>
      <c r="S47" t="s">
        <v>98</v>
      </c>
      <c r="U47" s="5">
        <f>C47-D47</f>
        <v>0</v>
      </c>
      <c r="V47" s="6">
        <f t="shared" si="0"/>
        <v>0</v>
      </c>
      <c r="Y47" s="8" t="e">
        <f>U47/C47</f>
        <v>#DIV/0!</v>
      </c>
      <c r="AA47" s="9" t="e">
        <f>V47/C47</f>
        <v>#DIV/0!</v>
      </c>
    </row>
    <row r="48" spans="18:27">
      <c r="R48">
        <v>1</v>
      </c>
      <c r="S48" t="s">
        <v>102</v>
      </c>
      <c r="U48" s="5">
        <f>C48-D48</f>
        <v>0</v>
      </c>
      <c r="V48" s="6">
        <f t="shared" si="0"/>
        <v>0</v>
      </c>
      <c r="Y48" s="8" t="e">
        <f>U48/C48</f>
        <v>#DIV/0!</v>
      </c>
      <c r="AA48" s="9" t="e">
        <f>V48/C48</f>
        <v>#DIV/0!</v>
      </c>
    </row>
    <row r="49" spans="18:27">
      <c r="R49">
        <f>SUM(R39:R48)</f>
        <v>30</v>
      </c>
      <c r="U49" s="5">
        <f>C49-D49</f>
        <v>0</v>
      </c>
      <c r="V49" s="6">
        <f t="shared" si="0"/>
        <v>0</v>
      </c>
      <c r="Y49" s="8" t="e">
        <f>U49/C49</f>
        <v>#DIV/0!</v>
      </c>
      <c r="AA49" s="9" t="e">
        <f>V49/C49</f>
        <v>#DIV/0!</v>
      </c>
    </row>
    <row r="50" spans="18:27">
      <c r="U50" s="5">
        <f>C50-D50</f>
        <v>0</v>
      </c>
      <c r="V50" s="6">
        <f t="shared" si="0"/>
        <v>0</v>
      </c>
      <c r="Y50" s="8" t="e">
        <f>U50/C50</f>
        <v>#DIV/0!</v>
      </c>
      <c r="AA50" s="9" t="e">
        <f>V50/C50</f>
        <v>#DIV/0!</v>
      </c>
    </row>
    <row r="51" spans="18:27">
      <c r="U51" s="5">
        <f>C51-D51</f>
        <v>0</v>
      </c>
      <c r="V51" s="6">
        <f t="shared" si="0"/>
        <v>0</v>
      </c>
      <c r="Y51" s="8" t="e">
        <f>U51/C51</f>
        <v>#DIV/0!</v>
      </c>
      <c r="AA51" s="9" t="e">
        <f>V51/C51</f>
        <v>#DIV/0!</v>
      </c>
    </row>
    <row r="52" spans="18:27">
      <c r="U52" s="5">
        <f>C52-D52</f>
        <v>0</v>
      </c>
      <c r="V52" s="6">
        <f t="shared" si="0"/>
        <v>0</v>
      </c>
      <c r="Y52" s="8" t="e">
        <f>U52/C52</f>
        <v>#DIV/0!</v>
      </c>
      <c r="AA52" s="9" t="e">
        <f>V52/C52</f>
        <v>#DIV/0!</v>
      </c>
    </row>
    <row r="53" spans="18:27">
      <c r="U53" s="5">
        <f>C53-D53</f>
        <v>0</v>
      </c>
      <c r="V53" s="6">
        <f t="shared" si="0"/>
        <v>0</v>
      </c>
      <c r="Y53" s="8" t="e">
        <f>U53/C53</f>
        <v>#DIV/0!</v>
      </c>
      <c r="AA53" s="9" t="e">
        <f>V53/C53</f>
        <v>#DIV/0!</v>
      </c>
    </row>
  </sheetData>
  <sortState ref="A1:AB66">
    <sortCondition ref="A1:A66"/>
  </sortState>
  <pageMargins left="0.7" right="0.7" top="0.75" bottom="0.75" header="0.3" footer="0.3"/>
  <pageSetup scale="4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Jones</dc:creator>
  <cp:lastModifiedBy>Ted Jones</cp:lastModifiedBy>
  <cp:lastPrinted>2016-05-05T21:41:04Z</cp:lastPrinted>
  <dcterms:created xsi:type="dcterms:W3CDTF">2016-02-26T21:27:51Z</dcterms:created>
  <dcterms:modified xsi:type="dcterms:W3CDTF">2016-11-28T00:07:33Z</dcterms:modified>
</cp:coreProperties>
</file>